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K44" i="24"/>
  <c r="I44" i="24"/>
  <c r="D44" i="24"/>
  <c r="C44" i="24"/>
  <c r="M44" i="24" s="1"/>
  <c r="B44" i="24"/>
  <c r="J44" i="24" s="1"/>
  <c r="M43" i="24"/>
  <c r="L43" i="24"/>
  <c r="H43" i="24"/>
  <c r="G43" i="24"/>
  <c r="F43" i="24"/>
  <c r="E43" i="24"/>
  <c r="D43" i="24"/>
  <c r="C43" i="24"/>
  <c r="I43" i="24" s="1"/>
  <c r="B43" i="24"/>
  <c r="K43" i="24" s="1"/>
  <c r="L42" i="24"/>
  <c r="K42" i="24"/>
  <c r="I42" i="24"/>
  <c r="D42" i="24"/>
  <c r="C42" i="24"/>
  <c r="M42" i="24" s="1"/>
  <c r="B42" i="24"/>
  <c r="J42" i="24" s="1"/>
  <c r="M41" i="24"/>
  <c r="L41" i="24"/>
  <c r="H41" i="24"/>
  <c r="G41" i="24"/>
  <c r="F41" i="24"/>
  <c r="E41" i="24"/>
  <c r="D41" i="24"/>
  <c r="C41" i="24"/>
  <c r="I41" i="24" s="1"/>
  <c r="B41" i="24"/>
  <c r="K41" i="24" s="1"/>
  <c r="L40" i="24"/>
  <c r="K40" i="24"/>
  <c r="I40" i="24"/>
  <c r="D40" i="24"/>
  <c r="C40" i="24"/>
  <c r="M40" i="24" s="1"/>
  <c r="B40" i="24"/>
  <c r="J40" i="24" s="1"/>
  <c r="M36" i="24"/>
  <c r="L36" i="24"/>
  <c r="K36" i="24"/>
  <c r="J36" i="24"/>
  <c r="I36" i="24"/>
  <c r="H36" i="24"/>
  <c r="G36" i="24"/>
  <c r="F36" i="24"/>
  <c r="E36" i="24"/>
  <c r="D36" i="24"/>
  <c r="L57" i="15"/>
  <c r="K57" i="15"/>
  <c r="C38" i="24"/>
  <c r="L38" i="24" s="1"/>
  <c r="C37" i="24"/>
  <c r="C35" i="24"/>
  <c r="C34" i="24"/>
  <c r="C33" i="24"/>
  <c r="C32" i="24"/>
  <c r="C31" i="24"/>
  <c r="C30" i="24"/>
  <c r="C29" i="24"/>
  <c r="C28" i="24"/>
  <c r="C27" i="24"/>
  <c r="C26" i="24"/>
  <c r="C25" i="24"/>
  <c r="C24" i="24"/>
  <c r="C23" i="24"/>
  <c r="C22" i="24"/>
  <c r="C21" i="24"/>
  <c r="C20" i="24"/>
  <c r="C19" i="24"/>
  <c r="C18" i="24"/>
  <c r="C17" i="24"/>
  <c r="C16" i="24"/>
  <c r="C15" i="24"/>
  <c r="C9" i="24"/>
  <c r="C8" i="24"/>
  <c r="C7" i="24"/>
  <c r="B38" i="24"/>
  <c r="D38" i="24" s="1"/>
  <c r="B37" i="24"/>
  <c r="B35" i="24"/>
  <c r="B34" i="24"/>
  <c r="B33" i="24"/>
  <c r="B32" i="24"/>
  <c r="B31" i="24"/>
  <c r="B30" i="24"/>
  <c r="B29" i="24"/>
  <c r="K29" i="24" s="1"/>
  <c r="B28" i="24"/>
  <c r="B27" i="24"/>
  <c r="B26" i="24"/>
  <c r="B25" i="24"/>
  <c r="B24" i="24"/>
  <c r="B23" i="24"/>
  <c r="B22" i="24"/>
  <c r="B21" i="24"/>
  <c r="K21" i="24" s="1"/>
  <c r="B20" i="24"/>
  <c r="B19" i="24"/>
  <c r="B18" i="24"/>
  <c r="B17" i="24"/>
  <c r="B16" i="24"/>
  <c r="B15" i="24"/>
  <c r="B9" i="24"/>
  <c r="B8" i="24"/>
  <c r="B7" i="24"/>
  <c r="K22" i="24" l="1"/>
  <c r="H22" i="24"/>
  <c r="F22" i="24"/>
  <c r="D22" i="24"/>
  <c r="J22" i="24"/>
  <c r="D19" i="24"/>
  <c r="J19" i="24"/>
  <c r="H19" i="24"/>
  <c r="K19" i="24"/>
  <c r="F19" i="24"/>
  <c r="D7" i="24"/>
  <c r="J7" i="24"/>
  <c r="H7" i="24"/>
  <c r="K7" i="24"/>
  <c r="F7" i="24"/>
  <c r="K30" i="24"/>
  <c r="H30" i="24"/>
  <c r="F30" i="24"/>
  <c r="D30" i="24"/>
  <c r="J30" i="24"/>
  <c r="D33" i="24"/>
  <c r="J33" i="24"/>
  <c r="H33" i="24"/>
  <c r="K33" i="24"/>
  <c r="F33" i="24"/>
  <c r="B6" i="24"/>
  <c r="B14" i="24"/>
  <c r="D17" i="24"/>
  <c r="J17" i="24"/>
  <c r="H17" i="24"/>
  <c r="K17" i="24"/>
  <c r="F17" i="24"/>
  <c r="D27" i="24"/>
  <c r="J27" i="24"/>
  <c r="H27" i="24"/>
  <c r="K27" i="24"/>
  <c r="F27" i="24"/>
  <c r="K16" i="24"/>
  <c r="H16" i="24"/>
  <c r="F16" i="24"/>
  <c r="D16" i="24"/>
  <c r="J16" i="24"/>
  <c r="K28" i="24"/>
  <c r="H28" i="24"/>
  <c r="F28" i="24"/>
  <c r="D28" i="24"/>
  <c r="J28" i="24"/>
  <c r="G7" i="24"/>
  <c r="M7" i="24"/>
  <c r="E7" i="24"/>
  <c r="L7" i="24"/>
  <c r="I7" i="24"/>
  <c r="I8" i="24"/>
  <c r="M8" i="24"/>
  <c r="E8" i="24"/>
  <c r="L8" i="24"/>
  <c r="G8" i="24"/>
  <c r="G9" i="24"/>
  <c r="M9" i="24"/>
  <c r="E9" i="24"/>
  <c r="L9" i="24"/>
  <c r="I9" i="24"/>
  <c r="G21" i="24"/>
  <c r="M21" i="24"/>
  <c r="E21" i="24"/>
  <c r="L21" i="24"/>
  <c r="I21" i="24"/>
  <c r="D25" i="24"/>
  <c r="J25" i="24"/>
  <c r="H25" i="24"/>
  <c r="K25" i="24"/>
  <c r="F25" i="24"/>
  <c r="D31" i="24"/>
  <c r="J31" i="24"/>
  <c r="H31" i="24"/>
  <c r="K31" i="24"/>
  <c r="F31" i="24"/>
  <c r="K34" i="24"/>
  <c r="H34" i="24"/>
  <c r="F34" i="24"/>
  <c r="D34" i="24"/>
  <c r="J34" i="24"/>
  <c r="G15" i="24"/>
  <c r="M15" i="24"/>
  <c r="E15" i="24"/>
  <c r="L15" i="24"/>
  <c r="I15" i="24"/>
  <c r="G25" i="24"/>
  <c r="M25" i="24"/>
  <c r="E25" i="24"/>
  <c r="L25" i="24"/>
  <c r="I25" i="24"/>
  <c r="G31" i="24"/>
  <c r="M31" i="24"/>
  <c r="E31" i="24"/>
  <c r="L31" i="24"/>
  <c r="I31" i="24"/>
  <c r="K20" i="24"/>
  <c r="H20" i="24"/>
  <c r="F20" i="24"/>
  <c r="D20" i="24"/>
  <c r="J20" i="24"/>
  <c r="G19" i="24"/>
  <c r="M19" i="24"/>
  <c r="E19" i="24"/>
  <c r="L19" i="24"/>
  <c r="I19" i="24"/>
  <c r="I22" i="24"/>
  <c r="M22" i="24"/>
  <c r="E22" i="24"/>
  <c r="L22" i="24"/>
  <c r="G22" i="24"/>
  <c r="G35" i="24"/>
  <c r="M35" i="24"/>
  <c r="E35" i="24"/>
  <c r="L35" i="24"/>
  <c r="I35" i="24"/>
  <c r="C45" i="24"/>
  <c r="C39" i="24"/>
  <c r="D23" i="24"/>
  <c r="J23" i="24"/>
  <c r="H23" i="24"/>
  <c r="K23" i="24"/>
  <c r="F23" i="24"/>
  <c r="K26" i="24"/>
  <c r="H26" i="24"/>
  <c r="F26" i="24"/>
  <c r="D26" i="24"/>
  <c r="J26" i="24"/>
  <c r="I16" i="24"/>
  <c r="M16" i="24"/>
  <c r="E16" i="24"/>
  <c r="L16" i="24"/>
  <c r="G16" i="24"/>
  <c r="I26" i="24"/>
  <c r="M26" i="24"/>
  <c r="E26" i="24"/>
  <c r="L26" i="24"/>
  <c r="G26" i="24"/>
  <c r="I32" i="24"/>
  <c r="M32" i="24"/>
  <c r="E32" i="24"/>
  <c r="L32" i="24"/>
  <c r="G32" i="24"/>
  <c r="K8" i="24"/>
  <c r="H8" i="24"/>
  <c r="F8" i="24"/>
  <c r="D8" i="24"/>
  <c r="J8" i="24"/>
  <c r="D9" i="24"/>
  <c r="J9" i="24"/>
  <c r="H9" i="24"/>
  <c r="F9" i="24"/>
  <c r="K9" i="24"/>
  <c r="K32" i="24"/>
  <c r="H32" i="24"/>
  <c r="F32" i="24"/>
  <c r="D32" i="24"/>
  <c r="J32" i="24"/>
  <c r="D35" i="24"/>
  <c r="J35" i="24"/>
  <c r="H35" i="24"/>
  <c r="K35" i="24"/>
  <c r="F35" i="24"/>
  <c r="B45" i="24"/>
  <c r="B39" i="24"/>
  <c r="G29" i="24"/>
  <c r="M29" i="24"/>
  <c r="E29" i="24"/>
  <c r="L29" i="24"/>
  <c r="I29" i="24"/>
  <c r="D15" i="24"/>
  <c r="J15" i="24"/>
  <c r="H15" i="24"/>
  <c r="K15" i="24"/>
  <c r="F15" i="24"/>
  <c r="K18" i="24"/>
  <c r="H18" i="24"/>
  <c r="F18" i="24"/>
  <c r="D18" i="24"/>
  <c r="J18" i="24"/>
  <c r="G17" i="24"/>
  <c r="M17" i="24"/>
  <c r="E17" i="24"/>
  <c r="L17" i="24"/>
  <c r="I17" i="24"/>
  <c r="G23" i="24"/>
  <c r="M23" i="24"/>
  <c r="E23" i="24"/>
  <c r="L23" i="24"/>
  <c r="I23" i="24"/>
  <c r="G33" i="24"/>
  <c r="M33" i="24"/>
  <c r="E33" i="24"/>
  <c r="L33" i="24"/>
  <c r="I33" i="24"/>
  <c r="K24" i="24"/>
  <c r="H24" i="24"/>
  <c r="F24" i="24"/>
  <c r="D24" i="24"/>
  <c r="J24" i="24"/>
  <c r="F37" i="24"/>
  <c r="D37" i="24"/>
  <c r="K37" i="24"/>
  <c r="J37" i="24"/>
  <c r="H37" i="24"/>
  <c r="C14" i="24"/>
  <c r="C6" i="24"/>
  <c r="G27" i="24"/>
  <c r="M27" i="24"/>
  <c r="E27" i="24"/>
  <c r="L27" i="24"/>
  <c r="I27" i="24"/>
  <c r="I30" i="24"/>
  <c r="M30" i="24"/>
  <c r="E30" i="24"/>
  <c r="L30" i="24"/>
  <c r="G30" i="24"/>
  <c r="I18" i="24"/>
  <c r="M18" i="24"/>
  <c r="E18" i="24"/>
  <c r="L18" i="24"/>
  <c r="G18" i="24"/>
  <c r="I24" i="24"/>
  <c r="M24" i="24"/>
  <c r="E24" i="24"/>
  <c r="L24" i="24"/>
  <c r="G24" i="24"/>
  <c r="I34" i="24"/>
  <c r="M34" i="24"/>
  <c r="E34" i="24"/>
  <c r="L34" i="24"/>
  <c r="G34" i="24"/>
  <c r="D21" i="24"/>
  <c r="J21" i="24"/>
  <c r="H21" i="24"/>
  <c r="D29" i="24"/>
  <c r="J29" i="24"/>
  <c r="H29" i="24"/>
  <c r="K38" i="24"/>
  <c r="J38" i="24"/>
  <c r="H38" i="24"/>
  <c r="F38" i="24"/>
  <c r="I38" i="24"/>
  <c r="I20" i="24"/>
  <c r="M20" i="24"/>
  <c r="E20" i="24"/>
  <c r="L20" i="24"/>
  <c r="I28" i="24"/>
  <c r="M28" i="24"/>
  <c r="E28" i="24"/>
  <c r="L28" i="24"/>
  <c r="I37" i="24"/>
  <c r="G37" i="24"/>
  <c r="L37"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G20" i="24"/>
  <c r="G28" i="24"/>
  <c r="M38" i="24"/>
  <c r="E38" i="24"/>
  <c r="G38" i="24"/>
  <c r="E37" i="24"/>
  <c r="F21" i="24"/>
  <c r="F29" i="24"/>
  <c r="M37"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J77" i="24" s="1"/>
  <c r="I75" i="24"/>
  <c r="I77" i="24" s="1"/>
  <c r="F40" i="24"/>
  <c r="J41" i="24"/>
  <c r="F42" i="24"/>
  <c r="J43" i="24"/>
  <c r="F44" i="24"/>
  <c r="G40" i="24"/>
  <c r="G42" i="24"/>
  <c r="G44" i="24"/>
  <c r="H40" i="24"/>
  <c r="H42" i="24"/>
  <c r="H44" i="24"/>
  <c r="E40" i="24"/>
  <c r="E42" i="24"/>
  <c r="E44" i="24"/>
  <c r="I6" i="24" l="1"/>
  <c r="M6" i="24"/>
  <c r="E6" i="24"/>
  <c r="L6" i="24"/>
  <c r="G6" i="24"/>
  <c r="I39" i="24"/>
  <c r="G39" i="24"/>
  <c r="L39" i="24"/>
  <c r="M39" i="24"/>
  <c r="E39" i="24"/>
  <c r="J79" i="24"/>
  <c r="J78" i="24"/>
  <c r="I14" i="24"/>
  <c r="M14" i="24"/>
  <c r="E14" i="24"/>
  <c r="L14" i="24"/>
  <c r="G14" i="24"/>
  <c r="F39" i="24"/>
  <c r="D39" i="24"/>
  <c r="K39" i="24"/>
  <c r="J39" i="24"/>
  <c r="H39" i="24"/>
  <c r="I45" i="24"/>
  <c r="G45" i="24"/>
  <c r="L45" i="24"/>
  <c r="M45" i="24"/>
  <c r="E45" i="24"/>
  <c r="H45" i="24"/>
  <c r="F45" i="24"/>
  <c r="D45" i="24"/>
  <c r="K45" i="24"/>
  <c r="J45" i="24"/>
  <c r="I78" i="24"/>
  <c r="I79" i="24"/>
  <c r="K14" i="24"/>
  <c r="H14" i="24"/>
  <c r="F14" i="24"/>
  <c r="D14" i="24"/>
  <c r="J14" i="24"/>
  <c r="K6" i="24"/>
  <c r="H6" i="24"/>
  <c r="F6" i="24"/>
  <c r="D6" i="24"/>
  <c r="J6" i="24"/>
  <c r="K79" i="24"/>
  <c r="K78" i="24"/>
  <c r="I83" i="24" l="1"/>
  <c r="I82" i="24"/>
  <c r="I81" i="24"/>
</calcChain>
</file>

<file path=xl/sharedStrings.xml><?xml version="1.0" encoding="utf-8"?>
<sst xmlns="http://schemas.openxmlformats.org/spreadsheetml/2006/main" count="1682" uniqueCount="521">
  <si>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</si>
  <si>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</si>
  <si>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</si>
  <si>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</si>
  <si>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</si>
  <si>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</si>
  <si>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</si>
  <si>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</si>
  <si>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</si>
  <si>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</si>
  <si>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</si>
  <si>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</si>
  <si>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</si>
  <si>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Altenkirchen (Westerwald) (07132)</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</si>
  <si>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</si>
  <si>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</si>
  <si>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</si>
  <si>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</si>
  <si>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</si>
  <si>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</si>
  <si>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</si>
  <si>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</si>
  <si>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</si>
  <si>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</si>
  <si>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</si>
  <si>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</si>
  <si>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</si>
  <si>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</si>
  <si>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</si>
  <si>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</si>
  <si>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</si>
  <si>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</si>
  <si>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</si>
  <si>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</si>
  <si>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</si>
  <si>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</si>
  <si>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</si>
  <si>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</si>
  <si>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</si>
  <si>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</si>
  <si>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</si>
  <si>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</si>
  <si>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</si>
  <si>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</si>
  <si>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</si>
  <si>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</si>
  <si>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</si>
  <si>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</si>
  <si>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</si>
  <si>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</si>
  <si>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</si>
  <si>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</si>
  <si>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</si>
  <si>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</si>
  <si>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</si>
  <si>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</si>
  <si>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</si>
  <si>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</si>
  <si>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</si>
  <si>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</si>
  <si>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</si>
  <si>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</si>
  <si>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</si>
  <si>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</si>
  <si>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</si>
  <si>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</si>
  <si>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</si>
  <si>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</si>
  <si>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</si>
  <si>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</si>
  <si>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</si>
  <si>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</si>
  <si>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</si>
  <si>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</si>
  <si>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</si>
  <si>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</si>
  <si>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</si>
  <si>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</si>
  <si>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</si>
  <si>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</si>
  <si>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</si>
  <si>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</si>
  <si>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</si>
  <si>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</si>
  <si>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</si>
  <si>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</si>
  <si>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</si>
  <si>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</si>
  <si>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</si>
  <si>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</si>
  <si>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</si>
  <si>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</si>
  <si>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Altenkirchen (Westerwald) (07132);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</si>
  <si>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</si>
  <si>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</si>
  <si>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</si>
  <si>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</si>
  <si>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</si>
  <si>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</si>
  <si>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</si>
  <si>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</si>
  <si>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</si>
  <si>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</si>
  <si>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</si>
  <si>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</si>
  <si>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</si>
  <si>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</si>
  <si>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</si>
  <si>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</si>
  <si>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</si>
  <si>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</si>
  <si>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</si>
  <si>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</si>
  <si>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</si>
  <si>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</si>
  <si>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</si>
  <si>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</si>
  <si>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</si>
  <si>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</si>
  <si>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</si>
  <si>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</si>
  <si>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</si>
  <si>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</si>
  <si>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</si>
  <si>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</si>
  <si>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</si>
  <si>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</si>
  <si>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</si>
  <si>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</si>
  <si>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Rheinland-Pfalz</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</si>
  <si>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</si>
  <si>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</si>
  <si>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</si>
  <si>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</si>
  <si>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</si>
  <si>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</si>
  <si>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</si>
  <si>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</si>
  <si>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</si>
  <si>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</si>
  <si>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</si>
  <si>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</si>
  <si>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</si>
  <si>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</si>
  <si>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</si>
  <si>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</si>
  <si>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</si>
  <si>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</si>
  <si>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</si>
  <si>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</si>
  <si>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</si>
  <si>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</si>
  <si>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</si>
  <si>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</si>
  <si>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</si>
  <si>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</si>
  <si>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</si>
  <si>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</si>
  <si>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</si>
  <si>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</si>
  <si>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</si>
  <si>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</si>
  <si>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</si>
  <si>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</si>
  <si>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</si>
  <si>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</si>
  <si>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</si>
  <si>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</si>
  <si>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</si>
  <si>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</si>
  <si>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</si>
  <si>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</si>
  <si>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</si>
  <si>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</si>
  <si>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</si>
  <si>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</si>
  <si>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</si>
  <si>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</si>
  <si>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</si>
  <si>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</si>
  <si>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</si>
  <si>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</si>
  <si>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</si>
  <si>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Altenkirchen (Westerwald) (07132)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</si>
  <si>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</si>
  <si>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</si>
  <si>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</si>
  <si>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</si>
  <si>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</si>
  <si>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</si>
  <si>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</si>
  <si>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</si>
  <si>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</si>
  <si>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</si>
  <si>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</si>
  <si>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</si>
  <si>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</si>
  <si>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</si>
  <si>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</si>
  <si>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</si>
  <si>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</si>
  <si>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</si>
  <si>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</si>
  <si>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</si>
  <si>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</si>
  <si>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</si>
  <si>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</si>
  <si>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</si>
  <si>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</si>
  <si>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</si>
  <si>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</si>
  <si>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</si>
  <si>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</si>
  <si>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</si>
  <si>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</si>
  <si>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</si>
  <si>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</si>
  <si>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</si>
  <si>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</si>
  <si>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</si>
  <si>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</si>
  <si>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</si>
  <si>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</si>
  <si>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</si>
  <si>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</si>
  <si>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</si>
  <si>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</si>
  <si>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</si>
  <si>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</si>
  <si>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</si>
  <si>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</si>
  <si>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</si>
  <si>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</si>
  <si>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</si>
  <si>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</si>
  <si>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</si>
  <si>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</si>
  <si>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</si>
  <si>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</si>
  <si>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</si>
  <si>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</si>
  <si>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</si>
  <si>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</si>
  <si>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</si>
  <si>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</si>
  <si>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</si>
  <si>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</si>
  <si>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</si>
  <si>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</si>
  <si>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</si>
  <si>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</si>
  <si>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</si>
  <si>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</si>
  <si>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</si>
  <si>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</si>
  <si>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</si>
  <si>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</si>
  <si>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</si>
  <si>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</si>
  <si>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</si>
  <si>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</si>
  <si>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</si>
  <si>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</si>
  <si>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</si>
  <si>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</si>
  <si>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</si>
  <si>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</si>
  <si>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</si>
  <si>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</si>
  <si>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</si>
  <si>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</si>
  <si>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</si>
  <si>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</si>
  <si>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</si>
  <si>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</si>
  <si>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</si>
  <si>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</si>
  <si>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</si>
  <si>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</si>
  <si>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</si>
  <si>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</si>
  <si>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</si>
  <si>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</si>
  <si>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</si>
  <si>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</si>
  <si>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</si>
  <si>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</si>
  <si>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</si>
  <si>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</si>
  <si>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</si>
  <si>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</si>
  <si>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</si>
  <si>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</si>
  <si>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</si>
  <si>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</si>
  <si>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</si>
  <si>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</si>
  <si>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</si>
  <si>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</si>
  <si>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</si>
  <si>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</si>
  <si>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</si>
  <si>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</si>
  <si>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</si>
  <si>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</si>
  <si>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</si>
  <si>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</si>
  <si>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</si>
  <si>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</si>
  <si>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</si>
  <si>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</si>
  <si>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</si>
  <si>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</si>
  <si>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</si>
  <si>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</si>
  <si>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</si>
  <si>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</si>
  <si>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</si>
  <si>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</si>
  <si>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</si>
  <si>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</si>
  <si>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</si>
  <si>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</si>
  <si>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</si>
  <si>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</si>
  <si>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</si>
  <si>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</si>
  <si>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</si>
  <si>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</si>
  <si>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</si>
  <si>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</si>
  <si>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</si>
  <si>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</si>
  <si>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</si>
  <si>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</si>
  <si>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</si>
  <si>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</si>
  <si>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</si>
  <si>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</si>
  <si>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</si>
  <si>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</si>
  <si>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</si>
  <si>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</si>
  <si>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</si>
  <si>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</si>
  <si>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</si>
  <si>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</si>
  <si>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</si>
  <si>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</si>
  <si>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</si>
  <si>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</si>
  <si>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</si>
  <si>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</si>
  <si>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</si>
  <si>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</si>
  <si>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</si>
  <si>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</si>
  <si>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</si>
  <si>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</si>
  <si>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</si>
  <si>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</si>
  <si>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</si>
  <si>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</si>
  <si>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</si>
  <si>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</si>
  <si>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</si>
  <si>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</si>
  <si>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</si>
  <si>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</si>
  <si>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</si>
  <si>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</si>
  <si>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</si>
  <si>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</si>
  <si>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Altenkirchen (Westerwald) (07132);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</si>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</sst>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{434A23B7-99FD-4D05-B1EC-529BC47D066A}</c15:txfldGUID>
                      <c15:f>Daten_Diagramme!$D$6</c15:f>
                      <c15:dlblFieldTableCache>
                        <c:ptCount val="1"/>
                        <c:pt idx="0">
                          <c:v>-1.1</c:v>
                        </c:pt>
                      </c15:dlblFieldTableCache>
                    </c15:dlblFTEntry>
                  </c15:dlblFieldTable>
                  <c15:showDataLabelsRange val="0"/>
                </c:ext>
                <c:ext xmlns:c16="http://schemas.microsoft.com/office/drawing/2014/chart" uri="{C3380CC4-5D6E-409C-BE32-E72D297353CC}">
                  <c16:uniqueId val="{00000000-12CE-4B8D-810B-3363549721C6}"/>
                </c:ext>
              </c:extLst>
            </c:dLbl>
            <c:dLbl>
              <c:idx val="1"/>
              <c:tx>
                <c:strRef>
                  <c:f>Daten_Diagramme!$D$7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{5EEF9ADB-74C6-4386-8F6E-E00C626265DE}</c15:txfldGUID>
                      <c15:f>Daten_Diagramme!$D$7</c15:f>
                      <c15:dlblFieldTableCache>
                        <c:ptCount val="1"/>
                        <c:pt idx="0">
                          <c:v>0.7</c:v>
                        </c:pt>
                      </c15:dlblFieldTableCache>
                    </c15:dlblFTEntry>
                  </c15:dlblFieldTable>
                  <c15:showDataLabelsRange val="0"/>
                </c:ext>
                <c:ext xmlns:c16="http://schemas.microsoft.com/office/drawing/2014/chart" uri="{C3380CC4-5D6E-409C-BE32-E72D297353CC}">
                  <c16:uniqueId val="{00000001-12CE-4B8D-810B-3363549721C6}"/>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{905577F6-A0AC-4A44-A205-C90695CA059F}</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12CE-4B8D-810B-3363549721C6}"/>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{BBFEBA3B-DB4F-4A2C-A22F-AE2C03A91738}</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12CE-4B8D-810B-3363549721C6}"/>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-1.1217335882727852</c:v>
                </c:pt>
                <c:pt idx="1">
                  <c:v>0.73912918896366064</c:v>
                </c:pt>
                <c:pt idx="2">
                  <c:v>1.1186464311118853</c:v>
                </c:pt>
                <c:pt idx="3">
                  <c:v>1.0875687030768</c:v>
                </c:pt>
              </c:numCache>
            </c:numRef>
          </c:val>
          <c:extLst>
            <c:ext xmlns:c16="http://schemas.microsoft.com/office/drawing/2014/chart" uri="{C3380CC4-5D6E-409C-BE32-E72D297353CC}">
              <c16:uniqueId val="{00000004-12CE-4B8D-810B-3363549721C6}"/>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{187643E2-5F6F-4CC6-ADFB-393A9DF8E3D9}</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12CE-4B8D-810B-3363549721C6}"/>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{D268D8F7-42F9-4FA9-A514-B5F9CEE1401C}</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12CE-4B8D-810B-3363549721C6}"/>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{4839A46E-7613-46B9-9226-2E4E2AF236E0}</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12CE-4B8D-810B-3363549721C6}"/>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{A6608EFD-B528-4881-A17C-63869C900961}</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12CE-4B8D-810B-3363549721C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12CE-4B8D-810B-3363549721C6}"/>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2CE-4B8D-810B-3363549721C6}"/>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{4FC55BEC-03A1-4119-8A00-E85C239FC6BC}</c15:txfldGUID>
                      <c15:f>Daten_Diagramme!$E$6</c15:f>
                      <c15:dlblFieldTableCache>
                        <c:ptCount val="1"/>
                        <c:pt idx="0">
                          <c:v>-3.7</c:v>
                        </c:pt>
                      </c15:dlblFieldTableCache>
                    </c15:dlblFTEntry>
                  </c15:dlblFieldTable>
                  <c15:showDataLabelsRange val="0"/>
                </c:ext>
                <c:ext xmlns:c16="http://schemas.microsoft.com/office/drawing/2014/chart" uri="{C3380CC4-5D6E-409C-BE32-E72D297353CC}">
                  <c16:uniqueId val="{00000000-0CE3-487A-97B5-BC754DCF226E}"/>
                </c:ext>
              </c:extLst>
            </c:dLbl>
            <c:dLbl>
              <c:idx val="1"/>
              <c:tx>
                <c:strRef>
                  <c:f>Daten_Diagramme!$E$7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{B0322C44-DF20-428A-89CE-A03CF5371570}</c15:txfldGUID>
                      <c15:f>Daten_Diagramme!$E$7</c15:f>
                      <c15:dlblFieldTableCache>
                        <c:ptCount val="1"/>
                        <c:pt idx="0">
                          <c:v>-3.3</c:v>
                        </c:pt>
                      </c15:dlblFieldTableCache>
                    </c15:dlblFTEntry>
                  </c15:dlblFieldTable>
                  <c15:showDataLabelsRange val="0"/>
                </c:ext>
                <c:ext xmlns:c16="http://schemas.microsoft.com/office/drawing/2014/chart" uri="{C3380CC4-5D6E-409C-BE32-E72D297353CC}">
                  <c16:uniqueId val="{00000001-0CE3-487A-97B5-BC754DCF226E}"/>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{FDC1425E-8426-451D-8ECC-2A57F9CC0F62}</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0CE3-487A-97B5-BC754DCF226E}"/>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{C18DA369-1795-4C02-8BB3-5B2E101CEF81}</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0CE3-487A-97B5-BC754DCF226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-3.7156231714452899</c:v>
                </c:pt>
                <c:pt idx="1">
                  <c:v>-3.2711552602853353</c:v>
                </c:pt>
                <c:pt idx="2">
                  <c:v>-2.7637010795899166</c:v>
                </c:pt>
                <c:pt idx="3">
                  <c:v>-2.8655893304673015</c:v>
                </c:pt>
              </c:numCache>
            </c:numRef>
          </c:val>
          <c:extLst>
            <c:ext xmlns:c16="http://schemas.microsoft.com/office/drawing/2014/chart" uri="{C3380CC4-5D6E-409C-BE32-E72D297353CC}">
              <c16:uniqueId val="{00000004-0CE3-487A-97B5-BC754DCF226E}"/>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{D948C454-F837-4D63-8D9E-09CBA2627BC3}</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0CE3-487A-97B5-BC754DCF226E}"/>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{519F29A1-A75E-463D-9BFC-32099081F4D3}</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0CE3-487A-97B5-BC754DCF226E}"/>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{8984A9C8-1FB2-4A98-8715-B91CF40DAB25}</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0CE3-487A-97B5-BC754DCF226E}"/>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{B1AEC1F2-28D9-4540-A436-852CAE85E02F}</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0CE3-487A-97B5-BC754DCF226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0CE3-487A-97B5-BC754DCF226E}"/>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0CE3-487A-97B5-BC754DCF226E}"/>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{1508AE22-D32B-45CB-A4DD-EA28A49886CB}</c15:txfldGUID>
                      <c15:f>Daten_Diagramme!$D$14</c15:f>
                      <c15:dlblFieldTableCache>
                        <c:ptCount val="1"/>
                        <c:pt idx="0">
                          <c:v>-1.1</c:v>
                        </c:pt>
                      </c15:dlblFieldTableCache>
                    </c15:dlblFTEntry>
                  </c15:dlblFieldTable>
                  <c15:showDataLabelsRange val="0"/>
                </c:ext>
                <c:ext xmlns:c16="http://schemas.microsoft.com/office/drawing/2014/chart" uri="{C3380CC4-5D6E-409C-BE32-E72D297353CC}">
                  <c16:uniqueId val="{00000000-0691-48C7-AAF5-492654673759}"/>
                </c:ext>
              </c:extLst>
            </c:dLbl>
            <c:dLbl>
              <c:idx val="1"/>
              <c:tx>
                <c:strRef>
                  <c:f>Daten_Diagramme!$D$15</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{39E4241A-F8C7-4DEE-838D-801ED2E2B6F7}</c15:txfldGUID>
                      <c15:f>Daten_Diagramme!$D$15</c15:f>
                      <c15:dlblFieldTableCache>
                        <c:ptCount val="1"/>
                        <c:pt idx="0">
                          <c:v>3.9</c:v>
                        </c:pt>
                      </c15:dlblFieldTableCache>
                    </c15:dlblFTEntry>
                  </c15:dlblFieldTable>
                  <c15:showDataLabelsRange val="0"/>
                </c:ext>
                <c:ext xmlns:c16="http://schemas.microsoft.com/office/drawing/2014/chart" uri="{C3380CC4-5D6E-409C-BE32-E72D297353CC}">
                  <c16:uniqueId val="{00000001-0691-48C7-AAF5-492654673759}"/>
                </c:ext>
              </c:extLst>
            </c:dLbl>
            <c:dLbl>
              <c:idx val="2"/>
              <c:tx>
                <c:strRef>
                  <c:f>Daten_Diagramme!$D$16</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{2456D18F-287D-42EE-AD95-3A9496AB20D5}</c15:txfldGUID>
                      <c15:f>Daten_Diagramme!$D$16</c15:f>
                      <c15:dlblFieldTableCache>
                        <c:ptCount val="1"/>
                        <c:pt idx="0">
                          <c:v>2.4</c:v>
                        </c:pt>
                      </c15:dlblFieldTableCache>
                    </c15:dlblFTEntry>
                  </c15:dlblFieldTable>
                  <c15:showDataLabelsRange val="0"/>
                </c:ext>
                <c:ext xmlns:c16="http://schemas.microsoft.com/office/drawing/2014/chart" uri="{C3380CC4-5D6E-409C-BE32-E72D297353CC}">
                  <c16:uniqueId val="{00000002-0691-48C7-AAF5-492654673759}"/>
                </c:ext>
              </c:extLst>
            </c:dLbl>
            <c:dLbl>
              <c:idx val="3"/>
              <c:tx>
                <c:strRef>
                  <c:f>Daten_Diagramme!$D$17</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{B6ECEFC6-2A1A-4132-86F0-749A554F0B54}</c15:txfldGUID>
                      <c15:f>Daten_Diagramme!$D$17</c15:f>
                      <c15:dlblFieldTableCache>
                        <c:ptCount val="1"/>
                        <c:pt idx="0">
                          <c:v>-4.5</c:v>
                        </c:pt>
                      </c15:dlblFieldTableCache>
                    </c15:dlblFTEntry>
                  </c15:dlblFieldTable>
                  <c15:showDataLabelsRange val="0"/>
                </c:ext>
                <c:ext xmlns:c16="http://schemas.microsoft.com/office/drawing/2014/chart" uri="{C3380CC4-5D6E-409C-BE32-E72D297353CC}">
                  <c16:uniqueId val="{00000003-0691-48C7-AAF5-492654673759}"/>
                </c:ext>
              </c:extLst>
            </c:dLbl>
            <c:dLbl>
              <c:idx val="4"/>
              <c:tx>
                <c:strRef>
                  <c:f>Daten_Diagramme!$D$18</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{AFE739FB-4955-4289-83F8-13A69C9C20C9}</c15:txfldGUID>
                      <c15:f>Daten_Diagramme!$D$18</c15:f>
                      <c15:dlblFieldTableCache>
                        <c:ptCount val="1"/>
                        <c:pt idx="0">
                          <c:v>-0.7</c:v>
                        </c:pt>
                      </c15:dlblFieldTableCache>
                    </c15:dlblFTEntry>
                  </c15:dlblFieldTable>
                  <c15:showDataLabelsRange val="0"/>
                </c:ext>
                <c:ext xmlns:c16="http://schemas.microsoft.com/office/drawing/2014/chart" uri="{C3380CC4-5D6E-409C-BE32-E72D297353CC}">
                  <c16:uniqueId val="{00000004-0691-48C7-AAF5-492654673759}"/>
                </c:ext>
              </c:extLst>
            </c:dLbl>
            <c:dLbl>
              <c:idx val="5"/>
              <c:tx>
                <c:strRef>
                  <c:f>Daten_Diagramme!$D$19</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{EC3DABCD-965A-45A9-85B7-A4025FDFFBFA}</c15:txfldGUID>
                      <c15:f>Daten_Diagramme!$D$19</c15:f>
                      <c15:dlblFieldTableCache>
                        <c:ptCount val="1"/>
                        <c:pt idx="0">
                          <c:v>-5.4</c:v>
                        </c:pt>
                      </c15:dlblFieldTableCache>
                    </c15:dlblFTEntry>
                  </c15:dlblFieldTable>
                  <c15:showDataLabelsRange val="0"/>
                </c:ext>
                <c:ext xmlns:c16="http://schemas.microsoft.com/office/drawing/2014/chart" uri="{C3380CC4-5D6E-409C-BE32-E72D297353CC}">
                  <c16:uniqueId val="{00000005-0691-48C7-AAF5-492654673759}"/>
                </c:ext>
              </c:extLst>
            </c:dLbl>
            <c:dLbl>
              <c:idx val="6"/>
              <c:tx>
                <c:strRef>
                  <c:f>Daten_Diagramme!$D$20</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{A4687E00-5C72-4DDD-9ADF-C2683F699CC8}</c15:txfldGUID>
                      <c15:f>Daten_Diagramme!$D$20</c15:f>
                      <c15:dlblFieldTableCache>
                        <c:ptCount val="1"/>
                        <c:pt idx="0">
                          <c:v>-0.2</c:v>
                        </c:pt>
                      </c15:dlblFieldTableCache>
                    </c15:dlblFTEntry>
                  </c15:dlblFieldTable>
                  <c15:showDataLabelsRange val="0"/>
                </c:ext>
                <c:ext xmlns:c16="http://schemas.microsoft.com/office/drawing/2014/chart" uri="{C3380CC4-5D6E-409C-BE32-E72D297353CC}">
                  <c16:uniqueId val="{00000006-0691-48C7-AAF5-492654673759}"/>
                </c:ext>
              </c:extLst>
            </c:dLbl>
            <c:dLbl>
              <c:idx val="7"/>
              <c:tx>
                <c:strRef>
                  <c:f>Daten_Diagramme!$D$21</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{DB79F0A4-8BAE-4D85-8703-CAFD79B9C9B4}</c15:txfldGUID>
                      <c15:f>Daten_Diagramme!$D$21</c15:f>
                      <c15:dlblFieldTableCache>
                        <c:ptCount val="1"/>
                        <c:pt idx="0">
                          <c:v>4.1</c:v>
                        </c:pt>
                      </c15:dlblFieldTableCache>
                    </c15:dlblFTEntry>
                  </c15:dlblFieldTable>
                  <c15:showDataLabelsRange val="0"/>
                </c:ext>
                <c:ext xmlns:c16="http://schemas.microsoft.com/office/drawing/2014/chart" uri="{C3380CC4-5D6E-409C-BE32-E72D297353CC}">
                  <c16:uniqueId val="{00000007-0691-48C7-AAF5-492654673759}"/>
                </c:ext>
              </c:extLst>
            </c:dLbl>
            <c:dLbl>
              <c:idx val="8"/>
              <c:tx>
                <c:strRef>
                  <c:f>Daten_Diagramme!$D$22</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{1C952202-6C63-4F8A-8FCC-4D12B12F84EE}</c15:txfldGUID>
                      <c15:f>Daten_Diagramme!$D$22</c15:f>
                      <c15:dlblFieldTableCache>
                        <c:ptCount val="1"/>
                        <c:pt idx="0">
                          <c:v>1.7</c:v>
                        </c:pt>
                      </c15:dlblFieldTableCache>
                    </c15:dlblFTEntry>
                  </c15:dlblFieldTable>
                  <c15:showDataLabelsRange val="0"/>
                </c:ext>
                <c:ext xmlns:c16="http://schemas.microsoft.com/office/drawing/2014/chart" uri="{C3380CC4-5D6E-409C-BE32-E72D297353CC}">
                  <c16:uniqueId val="{00000008-0691-48C7-AAF5-492654673759}"/>
                </c:ext>
              </c:extLst>
            </c:dLbl>
            <c:dLbl>
              <c:idx val="9"/>
              <c:tx>
                <c:strRef>
                  <c:f>Daten_Diagramme!$D$23</c:f>
                  <c:strCache>
                    <c:ptCount val="1"/>
                    <c:pt idx="0">
                      <c:v>-13.7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{7FC97433-53EE-4F8C-95D5-D48416D2054F}</c15:txfldGUID>
                      <c15:f>Daten_Diagramme!$D$23</c15:f>
                      <c15:dlblFieldTableCache>
                        <c:ptCount val="1"/>
                        <c:pt idx="0">
                          <c:v>-13.7</c:v>
                        </c:pt>
                      </c15:dlblFieldTableCache>
                    </c15:dlblFTEntry>
                  </c15:dlblFieldTable>
                  <c15:showDataLabelsRange val="0"/>
                </c:ext>
                <c:ext xmlns:c16="http://schemas.microsoft.com/office/drawing/2014/chart" uri="{C3380CC4-5D6E-409C-BE32-E72D297353CC}">
                  <c16:uniqueId val="{00000009-0691-48C7-AAF5-492654673759}"/>
                </c:ext>
              </c:extLst>
            </c:dLbl>
            <c:dLbl>
              <c:idx val="10"/>
              <c:tx>
                <c:strRef>
                  <c:f>Daten_Diagramme!$D$24</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{EF1083C5-7EAE-4995-B657-474C8297F372}</c15:txfldGUID>
                      <c15:f>Daten_Diagramme!$D$24</c15:f>
                      <c15:dlblFieldTableCache>
                        <c:ptCount val="1"/>
                        <c:pt idx="0">
                          <c:v>-1.7</c:v>
                        </c:pt>
                      </c15:dlblFieldTableCache>
                    </c15:dlblFTEntry>
                  </c15:dlblFieldTable>
                  <c15:showDataLabelsRange val="0"/>
                </c:ext>
                <c:ext xmlns:c16="http://schemas.microsoft.com/office/drawing/2014/chart" uri="{C3380CC4-5D6E-409C-BE32-E72D297353CC}">
                  <c16:uniqueId val="{0000000A-0691-48C7-AAF5-492654673759}"/>
                </c:ext>
              </c:extLst>
            </c:dLbl>
            <c:dLbl>
              <c:idx val="11"/>
              <c:tx>
                <c:strRef>
                  <c:f>Daten_Diagramme!$D$25</c:f>
                  <c:strCache>
                    <c:ptCount val="1"/>
                    <c:pt idx="0">
                      <c:v>16.2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{0C125534-B300-444C-8F57-101EBA1947F8}</c15:txfldGUID>
                      <c15:f>Daten_Diagramme!$D$25</c15:f>
                      <c15:dlblFieldTableCache>
                        <c:ptCount val="1"/>
                        <c:pt idx="0">
                          <c:v>16.2</c:v>
                        </c:pt>
                      </c15:dlblFieldTableCache>
                    </c15:dlblFTEntry>
                  </c15:dlblFieldTable>
                  <c15:showDataLabelsRange val="0"/>
                </c:ext>
                <c:ext xmlns:c16="http://schemas.microsoft.com/office/drawing/2014/chart" uri="{C3380CC4-5D6E-409C-BE32-E72D297353CC}">
                  <c16:uniqueId val="{0000000B-0691-48C7-AAF5-492654673759}"/>
                </c:ext>
              </c:extLst>
            </c:dLbl>
            <c:dLbl>
              <c:idx val="12"/>
              <c:tx>
                <c:strRef>
                  <c:f>Daten_Diagramme!$D$26</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{0998C207-D1B7-40FC-B48C-9EB87DA2682E}</c15:txfldGUID>
                      <c15:f>Daten_Diagramme!$D$26</c15:f>
                      <c15:dlblFieldTableCache>
                        <c:ptCount val="1"/>
                        <c:pt idx="0">
                          <c:v>-2.4</c:v>
                        </c:pt>
                      </c15:dlblFieldTableCache>
                    </c15:dlblFTEntry>
                  </c15:dlblFieldTable>
                  <c15:showDataLabelsRange val="0"/>
                </c:ext>
                <c:ext xmlns:c16="http://schemas.microsoft.com/office/drawing/2014/chart" uri="{C3380CC4-5D6E-409C-BE32-E72D297353CC}">
                  <c16:uniqueId val="{0000000C-0691-48C7-AAF5-492654673759}"/>
                </c:ext>
              </c:extLst>
            </c:dLbl>
            <c:dLbl>
              <c:idx val="13"/>
              <c:tx>
                <c:strRef>
                  <c:f>Daten_Diagramme!$D$27</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{27C07F5E-5286-464D-BF22-1B0EFD646BC3}</c15:txfldGUID>
                      <c15:f>Daten_Diagramme!$D$27</c15:f>
                      <c15:dlblFieldTableCache>
                        <c:ptCount val="1"/>
                        <c:pt idx="0">
                          <c:v>3.8</c:v>
                        </c:pt>
                      </c15:dlblFieldTableCache>
                    </c15:dlblFTEntry>
                  </c15:dlblFieldTable>
                  <c15:showDataLabelsRange val="0"/>
                </c:ext>
                <c:ext xmlns:c16="http://schemas.microsoft.com/office/drawing/2014/chart" uri="{C3380CC4-5D6E-409C-BE32-E72D297353CC}">
                  <c16:uniqueId val="{0000000D-0691-48C7-AAF5-492654673759}"/>
                </c:ext>
              </c:extLst>
            </c:dLbl>
            <c:dLbl>
              <c:idx val="14"/>
              <c:tx>
                <c:strRef>
                  <c:f>Daten_Diagramme!$D$28</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{25026ADD-444A-4C5C-969C-9FE89CAF30CD}</c15:txfldGUID>
                      <c15:f>Daten_Diagramme!$D$28</c15:f>
                      <c15:dlblFieldTableCache>
                        <c:ptCount val="1"/>
                        <c:pt idx="0">
                          <c:v>1.7</c:v>
                        </c:pt>
                      </c15:dlblFieldTableCache>
                    </c15:dlblFTEntry>
                  </c15:dlblFieldTable>
                  <c15:showDataLabelsRange val="0"/>
                </c:ext>
                <c:ext xmlns:c16="http://schemas.microsoft.com/office/drawing/2014/chart" uri="{C3380CC4-5D6E-409C-BE32-E72D297353CC}">
                  <c16:uniqueId val="{0000000E-0691-48C7-AAF5-492654673759}"/>
                </c:ext>
              </c:extLst>
            </c:dLbl>
            <c:dLbl>
              <c:idx val="15"/>
              <c:tx>
                <c:strRef>
                  <c:f>Daten_Diagramme!$D$29</c:f>
                  <c:strCache>
                    <c:ptCount val="1"/>
                    <c:pt idx="0">
                      <c:v>-22.9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{C384F328-2D9F-4FF9-BA96-E8C56E60A73E}</c15:txfldGUID>
                      <c15:f>Daten_Diagramme!$D$29</c15:f>
                      <c15:dlblFieldTableCache>
                        <c:ptCount val="1"/>
                        <c:pt idx="0">
                          <c:v>-22.9</c:v>
                        </c:pt>
                      </c15:dlblFieldTableCache>
                    </c15:dlblFTEntry>
                  </c15:dlblFieldTable>
                  <c15:showDataLabelsRange val="0"/>
                </c:ext>
                <c:ext xmlns:c16="http://schemas.microsoft.com/office/drawing/2014/chart" uri="{C3380CC4-5D6E-409C-BE32-E72D297353CC}">
                  <c16:uniqueId val="{0000000F-0691-48C7-AAF5-492654673759}"/>
                </c:ext>
              </c:extLst>
            </c:dLbl>
            <c:dLbl>
              <c:idx val="16"/>
              <c:tx>
                <c:strRef>
                  <c:f>Daten_Diagramme!$D$30</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{A2944F92-F1D6-4509-889F-81B93CF52670}</c15:txfldGUID>
                      <c15:f>Daten_Diagramme!$D$30</c15:f>
                      <c15:dlblFieldTableCache>
                        <c:ptCount val="1"/>
                        <c:pt idx="0">
                          <c:v>1.9</c:v>
                        </c:pt>
                      </c15:dlblFieldTableCache>
                    </c15:dlblFTEntry>
                  </c15:dlblFieldTable>
                  <c15:showDataLabelsRange val="0"/>
                </c:ext>
                <c:ext xmlns:c16="http://schemas.microsoft.com/office/drawing/2014/chart" uri="{C3380CC4-5D6E-409C-BE32-E72D297353CC}">
                  <c16:uniqueId val="{00000010-0691-48C7-AAF5-492654673759}"/>
                </c:ext>
              </c:extLst>
            </c:dLbl>
            <c:dLbl>
              <c:idx val="17"/>
              <c:tx>
                <c:strRef>
                  <c:f>Daten_Diagramme!$D$31</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{A8B4859D-FAF2-4FA1-A7E5-CA39F27F28F9}</c15:txfldGUID>
                      <c15:f>Daten_Diagramme!$D$31</c15:f>
                      <c15:dlblFieldTableCache>
                        <c:ptCount val="1"/>
                        <c:pt idx="0">
                          <c:v>9.3</c:v>
                        </c:pt>
                      </c15:dlblFieldTableCache>
                    </c15:dlblFTEntry>
                  </c15:dlblFieldTable>
                  <c15:showDataLabelsRange val="0"/>
                </c:ext>
                <c:ext xmlns:c16="http://schemas.microsoft.com/office/drawing/2014/chart" uri="{C3380CC4-5D6E-409C-BE32-E72D297353CC}">
                  <c16:uniqueId val="{00000011-0691-48C7-AAF5-492654673759}"/>
                </c:ext>
              </c:extLst>
            </c:dLbl>
            <c:dLbl>
              <c:idx val="18"/>
              <c:tx>
                <c:strRef>
                  <c:f>Daten_Diagramme!$D$32</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{DC12F3C1-F3DC-4DBC-B76D-2AF77B5155AE}</c15:txfldGUID>
                      <c15:f>Daten_Diagramme!$D$32</c15:f>
                      <c15:dlblFieldTableCache>
                        <c:ptCount val="1"/>
                        <c:pt idx="0">
                          <c:v>2.5</c:v>
                        </c:pt>
                      </c15:dlblFieldTableCache>
                    </c15:dlblFTEntry>
                  </c15:dlblFieldTable>
                  <c15:showDataLabelsRange val="0"/>
                </c:ext>
                <c:ext xmlns:c16="http://schemas.microsoft.com/office/drawing/2014/chart" uri="{C3380CC4-5D6E-409C-BE32-E72D297353CC}">
                  <c16:uniqueId val="{00000012-0691-48C7-AAF5-492654673759}"/>
                </c:ext>
              </c:extLst>
            </c:dLbl>
            <c:dLbl>
              <c:idx val="19"/>
              <c:tx>
                <c:strRef>
                  <c:f>Daten_Diagramme!$D$33</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{00E881A4-2CA9-48E2-A6CE-0BC8FB6754AF}</c15:txfldGUID>
                      <c15:f>Daten_Diagramme!$D$33</c15:f>
                      <c15:dlblFieldTableCache>
                        <c:ptCount val="1"/>
                        <c:pt idx="0">
                          <c:v>2.3</c:v>
                        </c:pt>
                      </c15:dlblFieldTableCache>
                    </c15:dlblFTEntry>
                  </c15:dlblFieldTable>
                  <c15:showDataLabelsRange val="0"/>
                </c:ext>
                <c:ext xmlns:c16="http://schemas.microsoft.com/office/drawing/2014/chart" uri="{C3380CC4-5D6E-409C-BE32-E72D297353CC}">
                  <c16:uniqueId val="{00000013-0691-48C7-AAF5-492654673759}"/>
                </c:ext>
              </c:extLst>
            </c:dLbl>
            <c:dLbl>
              <c:idx val="20"/>
              <c:tx>
                <c:strRef>
                  <c:f>Daten_Diagramme!$D$34</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{23699E2B-FD55-4D7E-AAB0-739BAEBF7915}</c15:txfldGUID>
                      <c15:f>Daten_Diagramme!$D$34</c15:f>
                      <c15:dlblFieldTableCache>
                        <c:ptCount val="1"/>
                        <c:pt idx="0">
                          <c:v>0.6</c:v>
                        </c:pt>
                      </c15:dlblFieldTableCache>
                    </c15:dlblFTEntry>
                  </c15:dlblFieldTable>
                  <c15:showDataLabelsRange val="0"/>
                </c:ext>
                <c:ext xmlns:c16="http://schemas.microsoft.com/office/drawing/2014/chart" uri="{C3380CC4-5D6E-409C-BE32-E72D297353CC}">
                  <c16:uniqueId val="{00000014-0691-48C7-AAF5-492654673759}"/>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{A6AE9D97-F0E4-47BA-B124-08C029B00E1B}</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0691-48C7-AAF5-492654673759}"/>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{F3657E40-DE09-4B1C-BC13-6CA1757F2C99}</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0691-48C7-AAF5-492654673759}"/>
                </c:ext>
              </c:extLst>
            </c:dLbl>
            <c:dLbl>
              <c:idx val="23"/>
              <c:tx>
                <c:strRef>
                  <c:f>Daten_Diagramme!$D$37</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{576FA39B-59EE-4A0B-B6C0-25BBFD6A9BCD}</c15:txfldGUID>
                      <c15:f>Daten_Diagramme!$D$37</c15:f>
                      <c15:dlblFieldTableCache>
                        <c:ptCount val="1"/>
                        <c:pt idx="0">
                          <c:v>3.9</c:v>
                        </c:pt>
                      </c15:dlblFieldTableCache>
                    </c15:dlblFTEntry>
                  </c15:dlblFieldTable>
                  <c15:showDataLabelsRange val="0"/>
                </c:ext>
                <c:ext xmlns:c16="http://schemas.microsoft.com/office/drawing/2014/chart" uri="{C3380CC4-5D6E-409C-BE32-E72D297353CC}">
                  <c16:uniqueId val="{00000017-0691-48C7-AAF5-492654673759}"/>
                </c:ext>
              </c:extLst>
            </c:dLbl>
            <c:dLbl>
              <c:idx val="24"/>
              <c:layout>
                <c:manualLayout>
                  <c:x val="4.7769028871392123E-3"/>
                  <c:y val="-4.6876052205785108E-5"/>
                </c:manualLayout>
              </c:layout>
              <c:tx>
                <c:strRef>
                  <c:f>Daten_Diagramme!$D$38</c:f>
                  <c:strCache>
                    <c:ptCount val="1"/>
                    <c:pt idx="0">
                      <c:v>-2.8</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{BA0E5912-A335-4DD1-8D39-F4531D2D84BD}</c15:txfldGUID>
                      <c15:f>Daten_Diagramme!$D$38</c15:f>
                      <c15:dlblFieldTableCache>
                        <c:ptCount val="1"/>
                        <c:pt idx="0">
                          <c:v>-2.8</c:v>
                        </c:pt>
                      </c15:dlblFieldTableCache>
                    </c15:dlblFTEntry>
                  </c15:dlblFieldTable>
                  <c15:showDataLabelsRange val="0"/>
                </c:ext>
                <c:ext xmlns:c16="http://schemas.microsoft.com/office/drawing/2014/chart" uri="{C3380CC4-5D6E-409C-BE32-E72D297353CC}">
                  <c16:uniqueId val="{00000018-0691-48C7-AAF5-492654673759}"/>
                </c:ext>
              </c:extLst>
            </c:dLbl>
            <c:dLbl>
              <c:idx val="25"/>
              <c:tx>
                <c:strRef>
                  <c:f>Daten_Diagramme!$D$39</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{1A5811E4-F7A1-4A5B-80BF-6DB106BF0853}</c15:txfldGUID>
                      <c15:f>Daten_Diagramme!$D$39</c15:f>
                      <c15:dlblFieldTableCache>
                        <c:ptCount val="1"/>
                        <c:pt idx="0">
                          <c:v>0.2</c:v>
                        </c:pt>
                      </c15:dlblFieldTableCache>
                    </c15:dlblFTEntry>
                  </c15:dlblFieldTable>
                  <c15:showDataLabelsRange val="0"/>
                </c:ext>
                <c:ext xmlns:c16="http://schemas.microsoft.com/office/drawing/2014/chart" uri="{C3380CC4-5D6E-409C-BE32-E72D297353CC}">
                  <c16:uniqueId val="{00000019-0691-48C7-AAF5-492654673759}"/>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{13296347-9878-4D89-B534-42B6A4C78178}</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0691-48C7-AAF5-492654673759}"/>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{F4E1E81B-B391-4762-9606-45B99D89C746}</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0691-48C7-AAF5-492654673759}"/>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{6D747FB3-A9B0-418E-A04A-0B17EB8C52EB}</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0691-48C7-AAF5-492654673759}"/>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{1382BF30-9B4F-4537-80AE-448BC998EE6C}</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0691-48C7-AAF5-492654673759}"/>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{B064E113-F679-4413-8849-CD0168784F87}</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0691-48C7-AAF5-492654673759}"/>
                </c:ext>
              </c:extLst>
            </c:dLbl>
            <c:dLbl>
              <c:idx val="31"/>
              <c:tx>
                <c:strRef>
                  <c:f>Daten_Diagramme!$D$45</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{B3A687B8-DFC7-4ACF-9D84-A331C96171C6}</c15:txfldGUID>
                      <c15:f>Daten_Diagramme!$D$45</c15:f>
                      <c15:dlblFieldTableCache>
                        <c:ptCount val="1"/>
                        <c:pt idx="0">
                          <c:v>0.2</c:v>
                        </c:pt>
                      </c15:dlblFieldTableCache>
                    </c15:dlblFTEntry>
                  </c15:dlblFieldTable>
                  <c15:showDataLabelsRange val="0"/>
                </c:ext>
                <c:ext xmlns:c16="http://schemas.microsoft.com/office/drawing/2014/chart" uri="{C3380CC4-5D6E-409C-BE32-E72D297353CC}">
                  <c16:uniqueId val="{0000001F-0691-48C7-AAF5-49265467375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-1.1217335882727852</c:v>
                </c:pt>
                <c:pt idx="1">
                  <c:v>3.9215686274509802</c:v>
                </c:pt>
                <c:pt idx="2">
                  <c:v>2.3809523809523809</c:v>
                </c:pt>
                <c:pt idx="3">
                  <c:v>-4.5257060101375819</c:v>
                </c:pt>
                <c:pt idx="4">
                  <c:v>-0.73421439060205584</c:v>
                </c:pt>
                <c:pt idx="5">
                  <c:v>-5.3638181343997218</c:v>
                </c:pt>
                <c:pt idx="6">
                  <c:v>-0.18450184501845018</c:v>
                </c:pt>
                <c:pt idx="7">
                  <c:v>4.0822991508817763</c:v>
                </c:pt>
                <c:pt idx="8">
                  <c:v>1.6685627607129314</c:v>
                </c:pt>
                <c:pt idx="9">
                  <c:v>-13.738019169329073</c:v>
                </c:pt>
                <c:pt idx="10">
                  <c:v>-1.7496635262449529</c:v>
                </c:pt>
                <c:pt idx="11">
                  <c:v>16.176470588235293</c:v>
                </c:pt>
                <c:pt idx="12">
                  <c:v>-2.3659305993690851</c:v>
                </c:pt>
                <c:pt idx="13">
                  <c:v>3.8316582914572863</c:v>
                </c:pt>
                <c:pt idx="14">
                  <c:v>1.7441860465116279</c:v>
                </c:pt>
                <c:pt idx="15">
                  <c:v>-22.869955156950674</c:v>
                </c:pt>
                <c:pt idx="16">
                  <c:v>1.9413092550790068</c:v>
                </c:pt>
                <c:pt idx="17">
                  <c:v>9.3117408906882595</c:v>
                </c:pt>
                <c:pt idx="18">
                  <c:v>2.5444264943457191</c:v>
                </c:pt>
                <c:pt idx="19">
                  <c:v>2.3100100435219284</c:v>
                </c:pt>
                <c:pt idx="20">
                  <c:v>0.55970149253731338</c:v>
                </c:pt>
                <c:pt idx="21">
                  <c:v>0</c:v>
                </c:pt>
                <c:pt idx="23">
                  <c:v>3.9215686274509802</c:v>
                </c:pt>
                <c:pt idx="24">
                  <c:v>-2.8463768115942027</c:v>
                </c:pt>
                <c:pt idx="25">
                  <c:v>0.197510449680768</c:v>
                </c:pt>
              </c:numCache>
            </c:numRef>
          </c:val>
          <c:extLst>
            <c:ext xmlns:c16="http://schemas.microsoft.com/office/drawing/2014/chart" uri="{C3380CC4-5D6E-409C-BE32-E72D297353CC}">
              <c16:uniqueId val="{00000020-0691-48C7-AAF5-492654673759}"/>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{810A2612-CDAB-492E-83FA-00166E6D2E6D}</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0691-48C7-AAF5-492654673759}"/>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{A08D1517-BD8C-46F9-B0D8-B2160CCD621D}</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0691-48C7-AAF5-492654673759}"/>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{B7D48FA0-16EE-4594-A3BD-C3845E272CBA}</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0691-48C7-AAF5-492654673759}"/>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{237AF622-FF7F-4238-9E93-AFF9E2BD6D61}</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0691-48C7-AAF5-492654673759}"/>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{07760446-1513-4A93-B629-80A89980955B}</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0691-48C7-AAF5-492654673759}"/>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{BB9A0583-8577-4C15-85E4-D1EE1DBD7A8C}</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0691-48C7-AAF5-492654673759}"/>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{6CE7544B-6605-4F7D-A03A-6323B7EB60E8}</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0691-48C7-AAF5-492654673759}"/>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{E1CBA6FF-00D8-4A53-9B9A-864297CB2294}</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0691-48C7-AAF5-492654673759}"/>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{C6A72DED-3B05-4F2D-AB1E-786DDF3E6748}</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0691-48C7-AAF5-492654673759}"/>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{36975D12-376F-4F13-A068-55D2C17EE4B4}</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0691-48C7-AAF5-492654673759}"/>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{A8EFEF83-2FA1-4FAA-B1D3-8DB43AF07250}</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0691-48C7-AAF5-492654673759}"/>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{31DFE4BF-7ADE-4491-AA29-509C42FB3F32}</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0691-48C7-AAF5-492654673759}"/>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{81375BD9-4D30-49D3-AB8E-B6609FF69147}</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0691-48C7-AAF5-492654673759}"/>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{F26161BA-9AFB-4211-A4A8-0762281C4666}</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0691-48C7-AAF5-492654673759}"/>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{E4F25531-CCD5-49B3-A175-B1BF107E69A3}</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0691-48C7-AAF5-492654673759}"/>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{B9B3E83E-7FFD-4A81-A8E2-599F9EC332D1}</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0691-48C7-AAF5-492654673759}"/>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{E84B7120-8D1F-44C1-83BE-42FBD67C7E9F}</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0691-48C7-AAF5-492654673759}"/>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{E41695EE-25F1-4E1D-80C4-E11DC1940114}</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0691-48C7-AAF5-492654673759}"/>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{23021F73-BE4D-4EF6-B402-596A33798A82}</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0691-48C7-AAF5-492654673759}"/>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{F050638A-A10B-4C6D-9FE6-9B735197AF0C}</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0691-48C7-AAF5-492654673759}"/>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{C08EE7D9-03E7-4729-8652-4A50A223DD61}</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0691-48C7-AAF5-492654673759}"/>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{A41C7828-D1C0-4752-9BB0-172D2A491452}</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0691-48C7-AAF5-492654673759}"/>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{49061702-10C9-493F-99F0-56D17E9210A5}</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0691-48C7-AAF5-492654673759}"/>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{063588AE-4BD7-47C9-B3F9-700D6AFDB3DB}</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0691-48C7-AAF5-492654673759}"/>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{0604952F-1AD6-4139-930E-6A05EE4F5751}</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0691-48C7-AAF5-492654673759}"/>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{6556FBEC-35E3-4861-92EE-DC7D34DF5FDA}</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0691-48C7-AAF5-492654673759}"/>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{1AE9D31C-E382-420B-8F1C-6885075C369D}</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0691-48C7-AAF5-492654673759}"/>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{B7B13022-DE7D-476A-AA30-F33886C0133A}</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0691-48C7-AAF5-492654673759}"/>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{D8EC2B53-2DFA-41AA-9EE3-55C8BBEE059C}</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0691-48C7-AAF5-492654673759}"/>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{BBA7ACC5-3701-4325-BDA8-D36EED552DD2}</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0691-48C7-AAF5-492654673759}"/>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{64335103-A262-499A-8222-F3D2D4E99E26}</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0691-48C7-AAF5-492654673759}"/>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{EF67695E-2282-427E-8763-CF58083F8813}</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0691-48C7-AAF5-49265467375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0691-48C7-AAF5-492654673759}"/>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0691-48C7-AAF5-492654673759}"/>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{DD4931A9-6273-46FB-8876-AE43CA6B5CCB}</c15:txfldGUID>
                      <c15:f>Daten_Diagramme!$E$14</c15:f>
                      <c15:dlblFieldTableCache>
                        <c:ptCount val="1"/>
                        <c:pt idx="0">
                          <c:v>-3.7</c:v>
                        </c:pt>
                      </c15:dlblFieldTableCache>
                    </c15:dlblFTEntry>
                  </c15:dlblFieldTable>
                  <c15:showDataLabelsRange val="0"/>
                </c:ext>
                <c:ext xmlns:c16="http://schemas.microsoft.com/office/drawing/2014/chart" uri="{C3380CC4-5D6E-409C-BE32-E72D297353CC}">
                  <c16:uniqueId val="{00000000-D132-4BB7-B9B7-EB5572DA2A39}"/>
                </c:ext>
              </c:extLst>
            </c:dLbl>
            <c:dLbl>
              <c:idx val="1"/>
              <c:tx>
                <c:strRef>
                  <c:f>Daten_Diagramme!$E$15</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{310C2C72-F470-4FEA-AE60-7A66691BD1F2}</c15:txfldGUID>
                      <c15:f>Daten_Diagramme!$E$15</c15:f>
                      <c15:dlblFieldTableCache>
                        <c:ptCount val="1"/>
                        <c:pt idx="0">
                          <c:v>6.5</c:v>
                        </c:pt>
                      </c15:dlblFieldTableCache>
                    </c15:dlblFTEntry>
                  </c15:dlblFieldTable>
                  <c15:showDataLabelsRange val="0"/>
                </c:ext>
                <c:ext xmlns:c16="http://schemas.microsoft.com/office/drawing/2014/chart" uri="{C3380CC4-5D6E-409C-BE32-E72D297353CC}">
                  <c16:uniqueId val="{00000001-D132-4BB7-B9B7-EB5572DA2A39}"/>
                </c:ext>
              </c:extLst>
            </c:dLbl>
            <c:dLbl>
              <c:idx val="2"/>
              <c:tx>
                <c:strRef>
                  <c:f>Daten_Diagramme!$E$16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{D13D66D4-7CAD-4B5B-8CC2-7CBFB575DF00}</c15:txfldGUID>
                      <c15:f>Daten_Diagramme!$E$16</c15:f>
                      <c15:dlblFieldTableCache>
                        <c:ptCount val="1"/>
                        <c:pt idx="0">
                          <c:v>0.0</c:v>
                        </c:pt>
                      </c15:dlblFieldTableCache>
                    </c15:dlblFTEntry>
                  </c15:dlblFieldTable>
                  <c15:showDataLabelsRange val="0"/>
                </c:ext>
                <c:ext xmlns:c16="http://schemas.microsoft.com/office/drawing/2014/chart" uri="{C3380CC4-5D6E-409C-BE32-E72D297353CC}">
                  <c16:uniqueId val="{00000002-D132-4BB7-B9B7-EB5572DA2A39}"/>
                </c:ext>
              </c:extLst>
            </c:dLbl>
            <c:dLbl>
              <c:idx val="3"/>
              <c:tx>
                <c:strRef>
                  <c:f>Daten_Diagramme!$E$17</c:f>
                  <c:strCache>
                    <c:ptCount val="1"/>
                    <c:pt idx="0">
                      <c:v>-9.8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{4E73DB15-614F-478F-8E42-ADB735CBE4BC}</c15:txfldGUID>
                      <c15:f>Daten_Diagramme!$E$17</c15:f>
                      <c15:dlblFieldTableCache>
                        <c:ptCount val="1"/>
                        <c:pt idx="0">
                          <c:v>-9.8</c:v>
                        </c:pt>
                      </c15:dlblFieldTableCache>
                    </c15:dlblFTEntry>
                  </c15:dlblFieldTable>
                  <c15:showDataLabelsRange val="0"/>
                </c:ext>
                <c:ext xmlns:c16="http://schemas.microsoft.com/office/drawing/2014/chart" uri="{C3380CC4-5D6E-409C-BE32-E72D297353CC}">
                  <c16:uniqueId val="{00000003-D132-4BB7-B9B7-EB5572DA2A39}"/>
                </c:ext>
              </c:extLst>
            </c:dLbl>
            <c:dLbl>
              <c:idx val="4"/>
              <c:tx>
                <c:strRef>
                  <c:f>Daten_Diagramme!$E$18</c:f>
                  <c:strCache>
                    <c:ptCount val="1"/>
                    <c:pt idx="0">
                      <c:v>-9.8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{CDA8B620-5D67-4F5E-8F8C-1FEF017012CC}</c15:txfldGUID>
                      <c15:f>Daten_Diagramme!$E$18</c15:f>
                      <c15:dlblFieldTableCache>
                        <c:ptCount val="1"/>
                        <c:pt idx="0">
                          <c:v>-9.8</c:v>
                        </c:pt>
                      </c15:dlblFieldTableCache>
                    </c15:dlblFTEntry>
                  </c15:dlblFieldTable>
                  <c15:showDataLabelsRange val="0"/>
                </c:ext>
                <c:ext xmlns:c16="http://schemas.microsoft.com/office/drawing/2014/chart" uri="{C3380CC4-5D6E-409C-BE32-E72D297353CC}">
                  <c16:uniqueId val="{00000004-D132-4BB7-B9B7-EB5572DA2A39}"/>
                </c:ext>
              </c:extLst>
            </c:dLbl>
            <c:dLbl>
              <c:idx val="5"/>
              <c:tx>
                <c:strRef>
                  <c:f>Daten_Diagramme!$E$19</c:f>
                  <c:strCache>
                    <c:ptCount val="1"/>
                    <c:pt idx="0">
                      <c:v>-10.3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{3A5DAD3B-3CE0-45EB-9559-ACADEE595315}</c15:txfldGUID>
                      <c15:f>Daten_Diagramme!$E$19</c15:f>
                      <c15:dlblFieldTableCache>
                        <c:ptCount val="1"/>
                        <c:pt idx="0">
                          <c:v>-10.3</c:v>
                        </c:pt>
                      </c15:dlblFieldTableCache>
                    </c15:dlblFTEntry>
                  </c15:dlblFieldTable>
                  <c15:showDataLabelsRange val="0"/>
                </c:ext>
                <c:ext xmlns:c16="http://schemas.microsoft.com/office/drawing/2014/chart" uri="{C3380CC4-5D6E-409C-BE32-E72D297353CC}">
                  <c16:uniqueId val="{00000005-D132-4BB7-B9B7-EB5572DA2A39}"/>
                </c:ext>
              </c:extLst>
            </c:dLbl>
            <c:dLbl>
              <c:idx val="6"/>
              <c:tx>
                <c:strRef>
                  <c:f>Daten_Diagramme!$E$20</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{01A9835C-7006-4A56-9BA6-1936D8E8348B}</c15:txfldGUID>
                      <c15:f>Daten_Diagramme!$E$20</c15:f>
                      <c15:dlblFieldTableCache>
                        <c:ptCount val="1"/>
                        <c:pt idx="0">
                          <c:v>-8.3</c:v>
                        </c:pt>
                      </c15:dlblFieldTableCache>
                    </c15:dlblFTEntry>
                  </c15:dlblFieldTable>
                  <c15:showDataLabelsRange val="0"/>
                </c:ext>
                <c:ext xmlns:c16="http://schemas.microsoft.com/office/drawing/2014/chart" uri="{C3380CC4-5D6E-409C-BE32-E72D297353CC}">
                  <c16:uniqueId val="{00000006-D132-4BB7-B9B7-EB5572DA2A39}"/>
                </c:ext>
              </c:extLst>
            </c:dLbl>
            <c:dLbl>
              <c:idx val="7"/>
              <c:tx>
                <c:strRef>
                  <c:f>Daten_Diagramme!$E$21</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{C1EC2634-1349-4422-9780-F9376D98D00A}</c15:txfldGUID>
                      <c15:f>Daten_Diagramme!$E$21</c15:f>
                      <c15:dlblFieldTableCache>
                        <c:ptCount val="1"/>
                        <c:pt idx="0">
                          <c:v>0.1</c:v>
                        </c:pt>
                      </c15:dlblFieldTableCache>
                    </c15:dlblFTEntry>
                  </c15:dlblFieldTable>
                  <c15:showDataLabelsRange val="0"/>
                </c:ext>
                <c:ext xmlns:c16="http://schemas.microsoft.com/office/drawing/2014/chart" uri="{C3380CC4-5D6E-409C-BE32-E72D297353CC}">
                  <c16:uniqueId val="{00000007-D132-4BB7-B9B7-EB5572DA2A39}"/>
                </c:ext>
              </c:extLst>
            </c:dLbl>
            <c:dLbl>
              <c:idx val="8"/>
              <c:tx>
                <c:strRef>
                  <c:f>Daten_Diagramme!$E$22</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{413FD7B1-CB05-4207-AEAB-CF7F16320C5F}</c15:txfldGUID>
                      <c15:f>Daten_Diagramme!$E$22</c15:f>
                      <c15:dlblFieldTableCache>
                        <c:ptCount val="1"/>
                        <c:pt idx="0">
                          <c:v>-5.4</c:v>
                        </c:pt>
                      </c15:dlblFieldTableCache>
                    </c15:dlblFTEntry>
                  </c15:dlblFieldTable>
                  <c15:showDataLabelsRange val="0"/>
                </c:ext>
                <c:ext xmlns:c16="http://schemas.microsoft.com/office/drawing/2014/chart" uri="{C3380CC4-5D6E-409C-BE32-E72D297353CC}">
                  <c16:uniqueId val="{00000008-D132-4BB7-B9B7-EB5572DA2A39}"/>
                </c:ext>
              </c:extLst>
            </c:dLbl>
            <c:dLbl>
              <c:idx val="9"/>
              <c:tx>
                <c:strRef>
                  <c:f>Daten_Diagramme!$E$23</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{99F52948-4A7C-4B66-84DB-20EA46BD4E3F}</c15:txfldGUID>
                      <c15:f>Daten_Diagramme!$E$23</c15:f>
                      <c15:dlblFieldTableCache>
                        <c:ptCount val="1"/>
                        <c:pt idx="0">
                          <c:v>-0.2</c:v>
                        </c:pt>
                      </c15:dlblFieldTableCache>
                    </c15:dlblFTEntry>
                  </c15:dlblFieldTable>
                  <c15:showDataLabelsRange val="0"/>
                </c:ext>
                <c:ext xmlns:c16="http://schemas.microsoft.com/office/drawing/2014/chart" uri="{C3380CC4-5D6E-409C-BE32-E72D297353CC}">
                  <c16:uniqueId val="{00000009-D132-4BB7-B9B7-EB5572DA2A39}"/>
                </c:ext>
              </c:extLst>
            </c:dLbl>
            <c:dLbl>
              <c:idx val="10"/>
              <c:tx>
                <c:strRef>
                  <c:f>Daten_Diagramme!$E$24</c:f>
                  <c:strCache>
                    <c:ptCount val="1"/>
                    <c:pt idx="0">
                      <c:v>-11.2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{7DA80B4E-0CA3-4781-872E-469F3E560824}</c15:txfldGUID>
                      <c15:f>Daten_Diagramme!$E$24</c15:f>
                      <c15:dlblFieldTableCache>
                        <c:ptCount val="1"/>
                        <c:pt idx="0">
                          <c:v>-11.2</c:v>
                        </c:pt>
                      </c15:dlblFieldTableCache>
                    </c15:dlblFTEntry>
                  </c15:dlblFieldTable>
                  <c15:showDataLabelsRange val="0"/>
                </c:ext>
                <c:ext xmlns:c16="http://schemas.microsoft.com/office/drawing/2014/chart" uri="{C3380CC4-5D6E-409C-BE32-E72D297353CC}">
                  <c16:uniqueId val="{0000000A-D132-4BB7-B9B7-EB5572DA2A39}"/>
                </c:ext>
              </c:extLst>
            </c:dLbl>
            <c:dLbl>
              <c:idx val="11"/>
              <c:tx>
                <c:strRef>
                  <c:f>Daten_Diagramme!$E$25</c:f>
                  <c:strCache>
                    <c:ptCount val="1"/>
                    <c:pt idx="0">
                      <c:v>12.5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{D4F0C1C5-8F99-48E2-8B4B-9D07E1E19D7C}</c15:txfldGUID>
                      <c15:f>Daten_Diagramme!$E$25</c15:f>
                      <c15:dlblFieldTableCache>
                        <c:ptCount val="1"/>
                        <c:pt idx="0">
                          <c:v>12.5</c:v>
                        </c:pt>
                      </c15:dlblFieldTableCache>
                    </c15:dlblFTEntry>
                  </c15:dlblFieldTable>
                  <c15:showDataLabelsRange val="0"/>
                </c:ext>
                <c:ext xmlns:c16="http://schemas.microsoft.com/office/drawing/2014/chart" uri="{C3380CC4-5D6E-409C-BE32-E72D297353CC}">
                  <c16:uniqueId val="{0000000B-D132-4BB7-B9B7-EB5572DA2A39}"/>
                </c:ext>
              </c:extLst>
            </c:dLbl>
            <c:dLbl>
              <c:idx val="12"/>
              <c:tx>
                <c:strRef>
                  <c:f>Daten_Diagramme!$E$26</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{8EC1732C-E361-4C6D-B5D9-2A341B96F681}</c15:txfldGUID>
                      <c15:f>Daten_Diagramme!$E$26</c15:f>
                      <c15:dlblFieldTableCache>
                        <c:ptCount val="1"/>
                        <c:pt idx="0">
                          <c:v>1.2</c:v>
                        </c:pt>
                      </c15:dlblFieldTableCache>
                    </c15:dlblFTEntry>
                  </c15:dlblFieldTable>
                  <c15:showDataLabelsRange val="0"/>
                </c:ext>
                <c:ext xmlns:c16="http://schemas.microsoft.com/office/drawing/2014/chart" uri="{C3380CC4-5D6E-409C-BE32-E72D297353CC}">
                  <c16:uniqueId val="{0000000C-D132-4BB7-B9B7-EB5572DA2A39}"/>
                </c:ext>
              </c:extLst>
            </c:dLbl>
            <c:dLbl>
              <c:idx val="13"/>
              <c:tx>
                <c:strRef>
                  <c:f>Daten_Diagramme!$E$27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{59D4FBF3-049A-4043-B9EB-E230F2D077C2}</c15:txfldGUID>
                      <c15:f>Daten_Diagramme!$E$27</c15:f>
                      <c15:dlblFieldTableCache>
                        <c:ptCount val="1"/>
                        <c:pt idx="0">
                          <c:v>-2.9</c:v>
                        </c:pt>
                      </c15:dlblFieldTableCache>
                    </c15:dlblFTEntry>
                  </c15:dlblFieldTable>
                  <c15:showDataLabelsRange val="0"/>
                </c:ext>
                <c:ext xmlns:c16="http://schemas.microsoft.com/office/drawing/2014/chart" uri="{C3380CC4-5D6E-409C-BE32-E72D297353CC}">
                  <c16:uniqueId val="{0000000D-D132-4BB7-B9B7-EB5572DA2A39}"/>
                </c:ext>
              </c:extLst>
            </c:dLbl>
            <c:dLbl>
              <c:idx val="14"/>
              <c:tx>
                <c:strRef>
                  <c:f>Daten_Diagramme!$E$28</c:f>
                  <c:strCache>
                    <c:ptCount val="1"/>
                    <c:pt idx="0">
                      <c:v>-11.6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{95D30821-3CFA-40E6-BAF0-8558CB2FA1BE}</c15:txfldGUID>
                      <c15:f>Daten_Diagramme!$E$28</c15:f>
                      <c15:dlblFieldTableCache>
                        <c:ptCount val="1"/>
                        <c:pt idx="0">
                          <c:v>-11.6</c:v>
                        </c:pt>
                      </c15:dlblFieldTableCache>
                    </c15:dlblFTEntry>
                  </c15:dlblFieldTable>
                  <c15:showDataLabelsRange val="0"/>
                </c:ext>
                <c:ext xmlns:c16="http://schemas.microsoft.com/office/drawing/2014/chart" uri="{C3380CC4-5D6E-409C-BE32-E72D297353CC}">
                  <c16:uniqueId val="{0000000E-D132-4BB7-B9B7-EB5572DA2A39}"/>
                </c:ext>
              </c:extLst>
            </c:dLbl>
            <c:dLbl>
              <c:idx val="15"/>
              <c:tx>
                <c:strRef>
                  <c:f>Daten_Diagramme!$E$29</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{D5EA1633-6D61-4F61-9C2F-4D4C1E563B7B}</c15:txfldGUID>
                      <c15:f>Daten_Diagramme!$E$29</c15:f>
                      <c15:dlblFieldTableCache>
                        <c:ptCount val="1"/>
                        <c:pt idx="0">
                          <c:v>-6.9</c:v>
                        </c:pt>
                      </c15:dlblFieldTableCache>
                    </c15:dlblFTEntry>
                  </c15:dlblFieldTable>
                  <c15:showDataLabelsRange val="0"/>
                </c:ext>
                <c:ext xmlns:c16="http://schemas.microsoft.com/office/drawing/2014/chart" uri="{C3380CC4-5D6E-409C-BE32-E72D297353CC}">
                  <c16:uniqueId val="{0000000F-D132-4BB7-B9B7-EB5572DA2A39}"/>
                </c:ext>
              </c:extLst>
            </c:dLbl>
            <c:dLbl>
              <c:idx val="16"/>
              <c:tx>
                <c:strRef>
                  <c:f>Daten_Diagramme!$E$30</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{7BA2E1FC-0109-434B-92CC-82D92623F4C7}</c15:txfldGUID>
                      <c15:f>Daten_Diagramme!$E$30</c15:f>
                      <c15:dlblFieldTableCache>
                        <c:ptCount val="1"/>
                        <c:pt idx="0">
                          <c:v>9.3</c:v>
                        </c:pt>
                      </c15:dlblFieldTableCache>
                    </c15:dlblFTEntry>
                  </c15:dlblFieldTable>
                  <c15:showDataLabelsRange val="0"/>
                </c:ext>
                <c:ext xmlns:c16="http://schemas.microsoft.com/office/drawing/2014/chart" uri="{C3380CC4-5D6E-409C-BE32-E72D297353CC}">
                  <c16:uniqueId val="{00000010-D132-4BB7-B9B7-EB5572DA2A39}"/>
                </c:ext>
              </c:extLst>
            </c:dLbl>
            <c:dLbl>
              <c:idx val="17"/>
              <c:tx>
                <c:strRef>
                  <c:f>Daten_Diagramme!$E$31</c:f>
                  <c:strCache>
                    <c:ptCount val="1"/>
                    <c:pt idx="0">
                      <c:v>11.7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{2CCA0718-AFB6-4CF3-9D48-6BCFA472A6CE}</c15:txfldGUID>
                      <c15:f>Daten_Diagramme!$E$31</c15:f>
                      <c15:dlblFieldTableCache>
                        <c:ptCount val="1"/>
                        <c:pt idx="0">
                          <c:v>11.7</c:v>
                        </c:pt>
                      </c15:dlblFieldTableCache>
                    </c15:dlblFTEntry>
                  </c15:dlblFieldTable>
                  <c15:showDataLabelsRange val="0"/>
                </c:ext>
                <c:ext xmlns:c16="http://schemas.microsoft.com/office/drawing/2014/chart" uri="{C3380CC4-5D6E-409C-BE32-E72D297353CC}">
                  <c16:uniqueId val="{00000011-D132-4BB7-B9B7-EB5572DA2A39}"/>
                </c:ext>
              </c:extLst>
            </c:dLbl>
            <c:dLbl>
              <c:idx val="18"/>
              <c:tx>
                <c:strRef>
                  <c:f>Daten_Diagramme!$E$32</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{26C23A13-D3DE-4240-92C6-ADACE13B9E76}</c15:txfldGUID>
                      <c15:f>Daten_Diagramme!$E$32</c15:f>
                      <c15:dlblFieldTableCache>
                        <c:ptCount val="1"/>
                        <c:pt idx="0">
                          <c:v>2.0</c:v>
                        </c:pt>
                      </c15:dlblFieldTableCache>
                    </c15:dlblFTEntry>
                  </c15:dlblFieldTable>
                  <c15:showDataLabelsRange val="0"/>
                </c:ext>
                <c:ext xmlns:c16="http://schemas.microsoft.com/office/drawing/2014/chart" uri="{C3380CC4-5D6E-409C-BE32-E72D297353CC}">
                  <c16:uniqueId val="{00000012-D132-4BB7-B9B7-EB5572DA2A39}"/>
                </c:ext>
              </c:extLst>
            </c:dLbl>
            <c:dLbl>
              <c:idx val="19"/>
              <c:tx>
                <c:strRef>
                  <c:f>Daten_Diagramme!$E$33</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{0658E5CB-100C-445A-B056-8919445FB716}</c15:txfldGUID>
                      <c15:f>Daten_Diagramme!$E$33</c15:f>
                      <c15:dlblFieldTableCache>
                        <c:ptCount val="1"/>
                        <c:pt idx="0">
                          <c:v>5.8</c:v>
                        </c:pt>
                      </c15:dlblFieldTableCache>
                    </c15:dlblFTEntry>
                  </c15:dlblFieldTable>
                  <c15:showDataLabelsRange val="0"/>
                </c:ext>
                <c:ext xmlns:c16="http://schemas.microsoft.com/office/drawing/2014/chart" uri="{C3380CC4-5D6E-409C-BE32-E72D297353CC}">
                  <c16:uniqueId val="{00000013-D132-4BB7-B9B7-EB5572DA2A39}"/>
                </c:ext>
              </c:extLst>
            </c:dLbl>
            <c:dLbl>
              <c:idx val="20"/>
              <c:tx>
                <c:strRef>
                  <c:f>Daten_Diagramme!$E$34</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{2ED12BFB-BA23-4E21-A557-E1730CA59EDC}</c15:txfldGUID>
                      <c15:f>Daten_Diagramme!$E$34</c15:f>
                      <c15:dlblFieldTableCache>
                        <c:ptCount val="1"/>
                        <c:pt idx="0">
                          <c:v>-2.0</c:v>
                        </c:pt>
                      </c15:dlblFieldTableCache>
                    </c15:dlblFTEntry>
                  </c15:dlblFieldTable>
                  <c15:showDataLabelsRange val="0"/>
                </c:ext>
                <c:ext xmlns:c16="http://schemas.microsoft.com/office/drawing/2014/chart" uri="{C3380CC4-5D6E-409C-BE32-E72D297353CC}">
                  <c16:uniqueId val="{00000014-D132-4BB7-B9B7-EB5572DA2A39}"/>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{7C223F7F-9F22-440E-BF8E-189C359A1FC4}</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D132-4BB7-B9B7-EB5572DA2A39}"/>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{0276122F-D7AF-4390-B012-4E69F8417D0A}</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D132-4BB7-B9B7-EB5572DA2A39}"/>
                </c:ext>
              </c:extLst>
            </c:dLbl>
            <c:dLbl>
              <c:idx val="23"/>
              <c:tx>
                <c:strRef>
                  <c:f>Daten_Diagramme!$E$37</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{C2429234-62EB-46C5-9B90-F03D8E988389}</c15:txfldGUID>
                      <c15:f>Daten_Diagramme!$E$37</c15:f>
                      <c15:dlblFieldTableCache>
                        <c:ptCount val="1"/>
                        <c:pt idx="0">
                          <c:v>6.5</c:v>
                        </c:pt>
                      </c15:dlblFieldTableCache>
                    </c15:dlblFTEntry>
                  </c15:dlblFieldTable>
                  <c15:showDataLabelsRange val="0"/>
                </c:ext>
                <c:ext xmlns:c16="http://schemas.microsoft.com/office/drawing/2014/chart" uri="{C3380CC4-5D6E-409C-BE32-E72D297353CC}">
                  <c16:uniqueId val="{00000017-D132-4BB7-B9B7-EB5572DA2A39}"/>
                </c:ext>
              </c:extLst>
            </c:dLbl>
            <c:dLbl>
              <c:idx val="24"/>
              <c:tx>
                <c:strRef>
                  <c:f>Daten_Diagramme!$E$38</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{A4678F45-BD38-430B-AD51-16255C83E8B8}</c15:txfldGUID>
                      <c15:f>Daten_Diagramme!$E$38</c15:f>
                      <c15:dlblFieldTableCache>
                        <c:ptCount val="1"/>
                        <c:pt idx="0">
                          <c:v>-7.0</c:v>
                        </c:pt>
                      </c15:dlblFieldTableCache>
                    </c15:dlblFTEntry>
                  </c15:dlblFieldTable>
                  <c15:showDataLabelsRange val="0"/>
                </c:ext>
                <c:ext xmlns:c16="http://schemas.microsoft.com/office/drawing/2014/chart" uri="{C3380CC4-5D6E-409C-BE32-E72D297353CC}">
                  <c16:uniqueId val="{00000018-D132-4BB7-B9B7-EB5572DA2A39}"/>
                </c:ext>
              </c:extLst>
            </c:dLbl>
            <c:dLbl>
              <c:idx val="25"/>
              <c:tx>
                <c:strRef>
                  <c:f>Daten_Diagramme!$E$39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{603790D4-5A30-4899-B725-2EA1939FDCA8}</c15:txfldGUID>
                      <c15:f>Daten_Diagramme!$E$39</c15:f>
                      <c15:dlblFieldTableCache>
                        <c:ptCount val="1"/>
                        <c:pt idx="0">
                          <c:v>-2.9</c:v>
                        </c:pt>
                      </c15:dlblFieldTableCache>
                    </c15:dlblFTEntry>
                  </c15:dlblFieldTable>
                  <c15:showDataLabelsRange val="0"/>
                </c:ext>
                <c:ext xmlns:c16="http://schemas.microsoft.com/office/drawing/2014/chart" uri="{C3380CC4-5D6E-409C-BE32-E72D297353CC}">
                  <c16:uniqueId val="{00000019-D132-4BB7-B9B7-EB5572DA2A39}"/>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{75948373-DDC4-4F91-A7BF-F616D3817209}</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D132-4BB7-B9B7-EB5572DA2A39}"/>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{24C1D921-38BA-4FA5-9033-C91003E146D1}</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D132-4BB7-B9B7-EB5572DA2A39}"/>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{6E4F59E1-0384-4AE0-93CE-C43D8F75F095}</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D132-4BB7-B9B7-EB5572DA2A39}"/>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{9B80DCB9-C439-4BC4-A5CC-F28965D69DFB}</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D132-4BB7-B9B7-EB5572DA2A39}"/>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{ED59C1FF-0037-4574-8591-156EE4DFB2C3}</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D132-4BB7-B9B7-EB5572DA2A39}"/>
                </c:ext>
              </c:extLst>
            </c:dLbl>
            <c:dLbl>
              <c:idx val="31"/>
              <c:tx>
                <c:strRef>
                  <c:f>Daten_Diagramme!$E$45</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{3ED65FCD-78F8-45EA-B506-6BBF29542456}</c15:txfldGUID>
                      <c15:f>Daten_Diagramme!$E$45</c15:f>
                      <c15:dlblFieldTableCache>
                        <c:ptCount val="1"/>
                        <c:pt idx="0">
                          <c:v>-2.9</c:v>
                        </c:pt>
                      </c15:dlblFieldTableCache>
                    </c15:dlblFTEntry>
                  </c15:dlblFieldTable>
                  <c15:showDataLabelsRange val="0"/>
                </c:ext>
                <c:ext xmlns:c16="http://schemas.microsoft.com/office/drawing/2014/chart" uri="{C3380CC4-5D6E-409C-BE32-E72D297353CC}">
                  <c16:uniqueId val="{0000001F-D132-4BB7-B9B7-EB5572DA2A3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-3.7156231714452899</c:v>
                </c:pt>
                <c:pt idx="1">
                  <c:v>6.5088757396449708</c:v>
                </c:pt>
                <c:pt idx="2">
                  <c:v>0</c:v>
                </c:pt>
                <c:pt idx="3">
                  <c:v>-9.8474341192787787</c:v>
                </c:pt>
                <c:pt idx="4">
                  <c:v>-9.8326359832635983</c:v>
                </c:pt>
                <c:pt idx="5">
                  <c:v>-10.299769408147579</c:v>
                </c:pt>
                <c:pt idx="6">
                  <c:v>-8.3333333333333339</c:v>
                </c:pt>
                <c:pt idx="7">
                  <c:v>0.12578616352201258</c:v>
                </c:pt>
                <c:pt idx="8">
                  <c:v>-5.3995680345572357</c:v>
                </c:pt>
                <c:pt idx="9">
                  <c:v>-0.24110910186859555</c:v>
                </c:pt>
                <c:pt idx="10">
                  <c:v>-11.230907457322552</c:v>
                </c:pt>
                <c:pt idx="11">
                  <c:v>12.5</c:v>
                </c:pt>
                <c:pt idx="12">
                  <c:v>1.2195121951219512</c:v>
                </c:pt>
                <c:pt idx="13">
                  <c:v>-2.9077117572692792</c:v>
                </c:pt>
                <c:pt idx="14">
                  <c:v>-11.627906976744185</c:v>
                </c:pt>
                <c:pt idx="15">
                  <c:v>-6.9444444444444446</c:v>
                </c:pt>
                <c:pt idx="16">
                  <c:v>9.3023255813953494</c:v>
                </c:pt>
                <c:pt idx="17">
                  <c:v>11.731843575418994</c:v>
                </c:pt>
                <c:pt idx="18">
                  <c:v>1.9505851755526658</c:v>
                </c:pt>
                <c:pt idx="19">
                  <c:v>5.8</c:v>
                </c:pt>
                <c:pt idx="20">
                  <c:v>-1.971830985915493</c:v>
                </c:pt>
                <c:pt idx="21">
                  <c:v>0</c:v>
                </c:pt>
                <c:pt idx="23">
                  <c:v>6.5088757396449708</c:v>
                </c:pt>
                <c:pt idx="24">
                  <c:v>-6.9508196721311473</c:v>
                </c:pt>
                <c:pt idx="25">
                  <c:v>-2.9369558978283745</c:v>
                </c:pt>
              </c:numCache>
            </c:numRef>
          </c:val>
          <c:extLst>
            <c:ext xmlns:c16="http://schemas.microsoft.com/office/drawing/2014/chart" uri="{C3380CC4-5D6E-409C-BE32-E72D297353CC}">
              <c16:uniqueId val="{00000020-D132-4BB7-B9B7-EB5572DA2A39}"/>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{434070BE-077A-42FE-9AE2-19D14344AC1B}</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D132-4BB7-B9B7-EB5572DA2A39}"/>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{11EBF959-D49C-4562-9F0F-8659F4DBB02C}</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D132-4BB7-B9B7-EB5572DA2A39}"/>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{1C4DB88A-DD12-40D4-94B2-8FD73581EC37}</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D132-4BB7-B9B7-EB5572DA2A39}"/>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{8E44C3F3-E65D-4977-8C3D-DC53D8AD5976}</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D132-4BB7-B9B7-EB5572DA2A39}"/>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{0834C8F9-8114-4385-9683-55F01E5F5063}</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D132-4BB7-B9B7-EB5572DA2A39}"/>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{24504BA3-70C0-412C-B440-998516A2E3EF}</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D132-4BB7-B9B7-EB5572DA2A39}"/>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{ABBB520C-0832-4768-AFA7-AFCBB95DCFBF}</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D132-4BB7-B9B7-EB5572DA2A39}"/>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{679A9418-DF70-48BF-9F36-3005CEAAE97B}</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D132-4BB7-B9B7-EB5572DA2A39}"/>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{E1B6E247-5743-4FEE-AB9B-D01D11E6DCE0}</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D132-4BB7-B9B7-EB5572DA2A39}"/>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{2E8D63FA-39CD-4F59-BE05-9BC6F979E522}</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D132-4BB7-B9B7-EB5572DA2A39}"/>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{AA7E62EF-8BD7-463F-9C96-12C51D212970}</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D132-4BB7-B9B7-EB5572DA2A39}"/>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{B6706672-DE63-4DA3-8D95-A1F2ED71B2DF}</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D132-4BB7-B9B7-EB5572DA2A39}"/>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{ED6FD847-94E6-4C32-972C-3C2ADDCAAD8F}</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D132-4BB7-B9B7-EB5572DA2A39}"/>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{3100E4D6-4CEE-4C34-A420-2CD0C1156BCE}</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D132-4BB7-B9B7-EB5572DA2A39}"/>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{C266184A-85C7-40B5-8B53-5922F89D54DB}</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D132-4BB7-B9B7-EB5572DA2A39}"/>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{80F52502-F096-4225-BDE2-BB9ED652982B}</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D132-4BB7-B9B7-EB5572DA2A39}"/>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{24188A02-9F55-4A46-A512-DC21586AC28A}</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D132-4BB7-B9B7-EB5572DA2A39}"/>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{FA98AE84-8FA4-421D-AF4F-3C60E0CB1591}</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D132-4BB7-B9B7-EB5572DA2A39}"/>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{0ADF17F7-D2A0-4ABA-8A3D-25DEE615348C}</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D132-4BB7-B9B7-EB5572DA2A39}"/>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{733665D9-AB45-4FC1-88B7-DBE5877F62D5}</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D132-4BB7-B9B7-EB5572DA2A39}"/>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{C15F3BF3-F664-4F63-B8CD-587AE2FC5B2B}</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D132-4BB7-B9B7-EB5572DA2A39}"/>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{3C403C6C-4414-4E5B-9EAF-72EC21C8B27B}</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D132-4BB7-B9B7-EB5572DA2A39}"/>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{C5F7562B-25E7-4029-8418-D6BF4BECFDC8}</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D132-4BB7-B9B7-EB5572DA2A39}"/>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{62B0C2BB-F2AF-44C2-B0A4-EB23189A1523}</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D132-4BB7-B9B7-EB5572DA2A39}"/>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{3674415C-D2B7-47E5-BE53-8B1F7188708F}</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D132-4BB7-B9B7-EB5572DA2A39}"/>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{1D48F59E-9BF2-40DE-8974-DA1811628285}</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D132-4BB7-B9B7-EB5572DA2A39}"/>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{41E133A1-888E-464A-BDF3-9A9204051DAA}</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D132-4BB7-B9B7-EB5572DA2A39}"/>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{DC3DAE8F-CE16-4195-950E-776164165977}</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D132-4BB7-B9B7-EB5572DA2A39}"/>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{03F15046-A306-4855-8968-A8ED8AEACDDF}</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D132-4BB7-B9B7-EB5572DA2A39}"/>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{053AD2FE-A686-41F7-B11D-BFE5D782A548}</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D132-4BB7-B9B7-EB5572DA2A39}"/>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{60F1BF0F-9111-4EC3-8AD0-4E2D24A4291E}</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D132-4BB7-B9B7-EB5572DA2A39}"/>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{7D134802-5A22-4040-AC84-225C5A49723A}</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D132-4BB7-B9B7-EB5572DA2A3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D132-4BB7-B9B7-EB5572DA2A39}"/>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D132-4BB7-B9B7-EB5572DA2A39}"/>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{9CD83EBB-9029-42CE-9210-78DDB0354760}</c15:txfldGUID>
                      <c15:f>Diagramm!$I$46</c15:f>
                      <c15:dlblFieldTableCache>
                        <c:ptCount val="1"/>
                      </c15:dlblFieldTableCache>
                    </c15:dlblFTEntry>
                  </c15:dlblFieldTable>
                  <c15:showDataLabelsRange val="0"/>
                </c:ext>
                <c:ext xmlns:c16="http://schemas.microsoft.com/office/drawing/2014/chart" uri="{C3380CC4-5D6E-409C-BE32-E72D297353CC}">
                  <c16:uniqueId val="{00000000-C81A-45AB-9139-0744F5945560}"/>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{447EEA59-7BB9-43B3-8C07-A65AD065954E}</c15:txfldGUID>
                      <c15:f>Diagramm!$I$47</c15:f>
                      <c15:dlblFieldTableCache>
                        <c:ptCount val="1"/>
                      </c15:dlblFieldTableCache>
                    </c15:dlblFTEntry>
                  </c15:dlblFieldTable>
                  <c15:showDataLabelsRange val="0"/>
                </c:ext>
                <c:ext xmlns:c16="http://schemas.microsoft.com/office/drawing/2014/chart" uri="{C3380CC4-5D6E-409C-BE32-E72D297353CC}">
                  <c16:uniqueId val="{00000001-C81A-45AB-9139-0744F5945560}"/>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{576B8FD1-8692-4185-860D-25355242B142}</c15:txfldGUID>
                      <c15:f>Diagramm!$I$48</c15:f>
                      <c15:dlblFieldTableCache>
                        <c:ptCount val="1"/>
                      </c15:dlblFieldTableCache>
                    </c15:dlblFTEntry>
                  </c15:dlblFieldTable>
                  <c15:showDataLabelsRange val="0"/>
                </c:ext>
                <c:ext xmlns:c16="http://schemas.microsoft.com/office/drawing/2014/chart" uri="{C3380CC4-5D6E-409C-BE32-E72D297353CC}">
                  <c16:uniqueId val="{00000002-C81A-45AB-9139-0744F5945560}"/>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{02AA42CD-B105-4409-9927-334161F3BF71}</c15:txfldGUID>
                      <c15:f>Diagramm!$I$49</c15:f>
                      <c15:dlblFieldTableCache>
                        <c:ptCount val="1"/>
                      </c15:dlblFieldTableCache>
                    </c15:dlblFTEntry>
                  </c15:dlblFieldTable>
                  <c15:showDataLabelsRange val="0"/>
                </c:ext>
                <c:ext xmlns:c16="http://schemas.microsoft.com/office/drawing/2014/chart" uri="{C3380CC4-5D6E-409C-BE32-E72D297353CC}">
                  <c16:uniqueId val="{00000003-C81A-45AB-9139-0744F5945560}"/>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{716AB375-E0A7-4A20-BFC7-AC14B27282F6}</c15:txfldGUID>
                      <c15:f>Diagramm!$I$50</c15:f>
                      <c15:dlblFieldTableCache>
                        <c:ptCount val="1"/>
                      </c15:dlblFieldTableCache>
                    </c15:dlblFTEntry>
                  </c15:dlblFieldTable>
                  <c15:showDataLabelsRange val="0"/>
                </c:ext>
                <c:ext xmlns:c16="http://schemas.microsoft.com/office/drawing/2014/chart" uri="{C3380CC4-5D6E-409C-BE32-E72D297353CC}">
                  <c16:uniqueId val="{00000004-C81A-45AB-9139-0744F5945560}"/>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{FF78FE26-B722-4E6C-9BE1-8B905F59BD09}</c15:txfldGUID>
                      <c15:f>Diagramm!$I$51</c15:f>
                      <c15:dlblFieldTableCache>
                        <c:ptCount val="1"/>
                      </c15:dlblFieldTableCache>
                    </c15:dlblFTEntry>
                  </c15:dlblFieldTable>
                  <c15:showDataLabelsRange val="0"/>
                </c:ext>
                <c:ext xmlns:c16="http://schemas.microsoft.com/office/drawing/2014/chart" uri="{C3380CC4-5D6E-409C-BE32-E72D297353CC}">
                  <c16:uniqueId val="{00000005-C81A-45AB-9139-0744F5945560}"/>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{05FD1AB9-5603-4F18-8D1F-93B99BFCE014}</c15:txfldGUID>
                      <c15:f>Diagramm!$I$52</c15:f>
                      <c15:dlblFieldTableCache>
                        <c:ptCount val="1"/>
                      </c15:dlblFieldTableCache>
                    </c15:dlblFTEntry>
                  </c15:dlblFieldTable>
                  <c15:showDataLabelsRange val="0"/>
                </c:ext>
                <c:ext xmlns:c16="http://schemas.microsoft.com/office/drawing/2014/chart" uri="{C3380CC4-5D6E-409C-BE32-E72D297353CC}">
                  <c16:uniqueId val="{00000006-C81A-45AB-9139-0744F5945560}"/>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{B2BA3205-7842-4274-B991-8FD3FA742F01}</c15:txfldGUID>
                      <c15:f>Diagramm!$I$53</c15:f>
                      <c15:dlblFieldTableCache>
                        <c:ptCount val="1"/>
                      </c15:dlblFieldTableCache>
                    </c15:dlblFTEntry>
                  </c15:dlblFieldTable>
                  <c15:showDataLabelsRange val="0"/>
                </c:ext>
                <c:ext xmlns:c16="http://schemas.microsoft.com/office/drawing/2014/chart" uri="{C3380CC4-5D6E-409C-BE32-E72D297353CC}">
                  <c16:uniqueId val="{00000007-C81A-45AB-9139-0744F5945560}"/>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{C219C1A5-251E-487C-AB46-66AE2734D9E3}</c15:txfldGUID>
                      <c15:f>Diagramm!$I$54</c15:f>
                      <c15:dlblFieldTableCache>
                        <c:ptCount val="1"/>
                      </c15:dlblFieldTableCache>
                    </c15:dlblFTEntry>
                  </c15:dlblFieldTable>
                  <c15:showDataLabelsRange val="0"/>
                </c:ext>
                <c:ext xmlns:c16="http://schemas.microsoft.com/office/drawing/2014/chart" uri="{C3380CC4-5D6E-409C-BE32-E72D297353CC}">
                  <c16:uniqueId val="{00000008-C81A-45AB-9139-0744F5945560}"/>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{38D6F21F-46BE-4E45-92CE-E1936097F6D1}</c15:txfldGUID>
                      <c15:f>Diagramm!$I$55</c15:f>
                      <c15:dlblFieldTableCache>
                        <c:ptCount val="1"/>
                      </c15:dlblFieldTableCache>
                    </c15:dlblFTEntry>
                  </c15:dlblFieldTable>
                  <c15:showDataLabelsRange val="0"/>
                </c:ext>
                <c:ext xmlns:c16="http://schemas.microsoft.com/office/drawing/2014/chart" uri="{C3380CC4-5D6E-409C-BE32-E72D297353CC}">
                  <c16:uniqueId val="{00000009-C81A-45AB-9139-0744F5945560}"/>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{276FF455-C77E-4441-A8B5-4053E2B0FF76}</c15:txfldGUID>
                      <c15:f>Diagramm!$I$56</c15:f>
                      <c15:dlblFieldTableCache>
                        <c:ptCount val="1"/>
                      </c15:dlblFieldTableCache>
                    </c15:dlblFTEntry>
                  </c15:dlblFieldTable>
                  <c15:showDataLabelsRange val="0"/>
                </c:ext>
                <c:ext xmlns:c16="http://schemas.microsoft.com/office/drawing/2014/chart" uri="{C3380CC4-5D6E-409C-BE32-E72D297353CC}">
                  <c16:uniqueId val="{0000000A-C81A-45AB-9139-0744F5945560}"/>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{33B4178C-845B-47E1-8524-0C4017DC1696}</c15:txfldGUID>
                      <c15:f>Diagramm!$I$57</c15:f>
                      <c15:dlblFieldTableCache>
                        <c:ptCount val="1"/>
                      </c15:dlblFieldTableCache>
                    </c15:dlblFTEntry>
                  </c15:dlblFieldTable>
                  <c15:showDataLabelsRange val="0"/>
                </c:ext>
                <c:ext xmlns:c16="http://schemas.microsoft.com/office/drawing/2014/chart" uri="{C3380CC4-5D6E-409C-BE32-E72D297353CC}">
                  <c16:uniqueId val="{0000000B-C81A-45AB-9139-0744F5945560}"/>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{D88CEDFD-BE06-4F8A-82DD-1598C6E6A7F9}</c15:txfldGUID>
                      <c15:f>Diagramm!$I$58</c15:f>
                      <c15:dlblFieldTableCache>
                        <c:ptCount val="1"/>
                      </c15:dlblFieldTableCache>
                    </c15:dlblFTEntry>
                  </c15:dlblFieldTable>
                  <c15:showDataLabelsRange val="0"/>
                </c:ext>
                <c:ext xmlns:c16="http://schemas.microsoft.com/office/drawing/2014/chart" uri="{C3380CC4-5D6E-409C-BE32-E72D297353CC}">
                  <c16:uniqueId val="{0000000C-C81A-45AB-9139-0744F5945560}"/>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{19BE5319-97E1-4E93-B784-EF3A766A162A}</c15:txfldGUID>
                      <c15:f>Diagramm!$I$59</c15:f>
                      <c15:dlblFieldTableCache>
                        <c:ptCount val="1"/>
                      </c15:dlblFieldTableCache>
                    </c15:dlblFTEntry>
                  </c15:dlblFieldTable>
                  <c15:showDataLabelsRange val="0"/>
                </c:ext>
                <c:ext xmlns:c16="http://schemas.microsoft.com/office/drawing/2014/chart" uri="{C3380CC4-5D6E-409C-BE32-E72D297353CC}">
                  <c16:uniqueId val="{0000000D-C81A-45AB-9139-0744F5945560}"/>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{0702A3C3-EE43-4F66-A4B2-2937BDED93C2}</c15:txfldGUID>
                      <c15:f>Diagramm!$I$60</c15:f>
                      <c15:dlblFieldTableCache>
                        <c:ptCount val="1"/>
                      </c15:dlblFieldTableCache>
                    </c15:dlblFTEntry>
                  </c15:dlblFieldTable>
                  <c15:showDataLabelsRange val="0"/>
                </c:ext>
                <c:ext xmlns:c16="http://schemas.microsoft.com/office/drawing/2014/chart" uri="{C3380CC4-5D6E-409C-BE32-E72D297353CC}">
                  <c16:uniqueId val="{0000000E-C81A-45AB-9139-0744F5945560}"/>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{02B14706-E057-4E1E-8161-2DDA02809121}</c15:txfldGUID>
                      <c15:f>Diagramm!$I$61</c15:f>
                      <c15:dlblFieldTableCache>
                        <c:ptCount val="1"/>
                      </c15:dlblFieldTableCache>
                    </c15:dlblFTEntry>
                  </c15:dlblFieldTable>
                  <c15:showDataLabelsRange val="0"/>
                </c:ext>
                <c:ext xmlns:c16="http://schemas.microsoft.com/office/drawing/2014/chart" uri="{C3380CC4-5D6E-409C-BE32-E72D297353CC}">
                  <c16:uniqueId val="{0000000F-C81A-45AB-9139-0744F5945560}"/>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{3D34E491-AEFA-44BA-A826-4EA662EEC496}</c15:txfldGUID>
                      <c15:f>Diagramm!$I$62</c15:f>
                      <c15:dlblFieldTableCache>
                        <c:ptCount val="1"/>
                      </c15:dlblFieldTableCache>
                    </c15:dlblFTEntry>
                  </c15:dlblFieldTable>
                  <c15:showDataLabelsRange val="0"/>
                </c:ext>
                <c:ext xmlns:c16="http://schemas.microsoft.com/office/drawing/2014/chart" uri="{C3380CC4-5D6E-409C-BE32-E72D297353CC}">
                  <c16:uniqueId val="{00000010-C81A-45AB-9139-0744F5945560}"/>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{A4C56BE2-6AC8-4EE4-96C1-A1A85040B700}</c15:txfldGUID>
                      <c15:f>Diagramm!$I$63</c15:f>
                      <c15:dlblFieldTableCache>
                        <c:ptCount val="1"/>
                      </c15:dlblFieldTableCache>
                    </c15:dlblFTEntry>
                  </c15:dlblFieldTable>
                  <c15:showDataLabelsRange val="0"/>
                </c:ext>
                <c:ext xmlns:c16="http://schemas.microsoft.com/office/drawing/2014/chart" uri="{C3380CC4-5D6E-409C-BE32-E72D297353CC}">
                  <c16:uniqueId val="{00000011-C81A-45AB-9139-0744F5945560}"/>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{73C51C42-51FE-4813-878A-CD28ACBD42EF}</c15:txfldGUID>
                      <c15:f>Diagramm!$I$64</c15:f>
                      <c15:dlblFieldTableCache>
                        <c:ptCount val="1"/>
                      </c15:dlblFieldTableCache>
                    </c15:dlblFTEntry>
                  </c15:dlblFieldTable>
                  <c15:showDataLabelsRange val="0"/>
                </c:ext>
                <c:ext xmlns:c16="http://schemas.microsoft.com/office/drawing/2014/chart" uri="{C3380CC4-5D6E-409C-BE32-E72D297353CC}">
                  <c16:uniqueId val="{00000012-C81A-45AB-9139-0744F5945560}"/>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{79AE3F41-1DAC-4D92-8D55-DDAE34F94C95}</c15:txfldGUID>
                      <c15:f>Diagramm!$I$65</c15:f>
                      <c15:dlblFieldTableCache>
                        <c:ptCount val="1"/>
                      </c15:dlblFieldTableCache>
                    </c15:dlblFTEntry>
                  </c15:dlblFieldTable>
                  <c15:showDataLabelsRange val="0"/>
                </c:ext>
                <c:ext xmlns:c16="http://schemas.microsoft.com/office/drawing/2014/chart" uri="{C3380CC4-5D6E-409C-BE32-E72D297353CC}">
                  <c16:uniqueId val="{00000013-C81A-45AB-9139-0744F5945560}"/>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{CC003C6B-5A16-43A2-A6C9-C967161D8F4B}</c15:txfldGUID>
                      <c15:f>Diagramm!$I$66</c15:f>
                      <c15:dlblFieldTableCache>
                        <c:ptCount val="1"/>
                      </c15:dlblFieldTableCache>
                    </c15:dlblFTEntry>
                  </c15:dlblFieldTable>
                  <c15:showDataLabelsRange val="0"/>
                </c:ext>
                <c:ext xmlns:c16="http://schemas.microsoft.com/office/drawing/2014/chart" uri="{C3380CC4-5D6E-409C-BE32-E72D297353CC}">
                  <c16:uniqueId val="{00000014-C81A-45AB-9139-0744F5945560}"/>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{969CE889-2522-42F1-95A7-7435200D2022}</c15:txfldGUID>
                      <c15:f>Diagramm!$I$67</c15:f>
                      <c15:dlblFieldTableCache>
                        <c:ptCount val="1"/>
                      </c15:dlblFieldTableCache>
                    </c15:dlblFTEntry>
                  </c15:dlblFieldTable>
                  <c15:showDataLabelsRange val="0"/>
                </c:ext>
                <c:ext xmlns:c16="http://schemas.microsoft.com/office/drawing/2014/chart" uri="{C3380CC4-5D6E-409C-BE32-E72D297353CC}">
                  <c16:uniqueId val="{00000015-C81A-45AB-9139-0744F594556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81A-45AB-9139-0744F5945560}"/>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{39318211-B1C7-473A-9EFE-B557656B88FE}</c15:txfldGUID>
                      <c15:f>Diagramm!$K$46</c15:f>
                      <c15:dlblFieldTableCache>
                        <c:ptCount val="1"/>
                      </c15:dlblFieldTableCache>
                    </c15:dlblFTEntry>
                  </c15:dlblFieldTable>
                  <c15:showDataLabelsRange val="0"/>
                </c:ext>
                <c:ext xmlns:c16="http://schemas.microsoft.com/office/drawing/2014/chart" uri="{C3380CC4-5D6E-409C-BE32-E72D297353CC}">
                  <c16:uniqueId val="{00000017-C81A-45AB-9139-0744F5945560}"/>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{C6240808-700B-4B1B-A4BD-5D6731E92BDC}</c15:txfldGUID>
                      <c15:f>Diagramm!$K$47</c15:f>
                      <c15:dlblFieldTableCache>
                        <c:ptCount val="1"/>
                      </c15:dlblFieldTableCache>
                    </c15:dlblFTEntry>
                  </c15:dlblFieldTable>
                  <c15:showDataLabelsRange val="0"/>
                </c:ext>
                <c:ext xmlns:c16="http://schemas.microsoft.com/office/drawing/2014/chart" uri="{C3380CC4-5D6E-409C-BE32-E72D297353CC}">
                  <c16:uniqueId val="{00000018-C81A-45AB-9139-0744F5945560}"/>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{7FB03C94-B413-4900-A546-ED284B412F35}</c15:txfldGUID>
                      <c15:f>Diagramm!$K$48</c15:f>
                      <c15:dlblFieldTableCache>
                        <c:ptCount val="1"/>
                      </c15:dlblFieldTableCache>
                    </c15:dlblFTEntry>
                  </c15:dlblFieldTable>
                  <c15:showDataLabelsRange val="0"/>
                </c:ext>
                <c:ext xmlns:c16="http://schemas.microsoft.com/office/drawing/2014/chart" uri="{C3380CC4-5D6E-409C-BE32-E72D297353CC}">
                  <c16:uniqueId val="{00000019-C81A-45AB-9139-0744F5945560}"/>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{FF7EF0F1-931F-4D55-B969-BA374E90CA88}</c15:txfldGUID>
                      <c15:f>Diagramm!$K$49</c15:f>
                      <c15:dlblFieldTableCache>
                        <c:ptCount val="1"/>
                      </c15:dlblFieldTableCache>
                    </c15:dlblFTEntry>
                  </c15:dlblFieldTable>
                  <c15:showDataLabelsRange val="0"/>
                </c:ext>
                <c:ext xmlns:c16="http://schemas.microsoft.com/office/drawing/2014/chart" uri="{C3380CC4-5D6E-409C-BE32-E72D297353CC}">
                  <c16:uniqueId val="{0000001A-C81A-45AB-9139-0744F5945560}"/>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{F5A1B618-18B3-411E-9FD0-11BD81870AC5}</c15:txfldGUID>
                      <c15:f>Diagramm!$K$50</c15:f>
                      <c15:dlblFieldTableCache>
                        <c:ptCount val="1"/>
                      </c15:dlblFieldTableCache>
                    </c15:dlblFTEntry>
                  </c15:dlblFieldTable>
                  <c15:showDataLabelsRange val="0"/>
                </c:ext>
                <c:ext xmlns:c16="http://schemas.microsoft.com/office/drawing/2014/chart" uri="{C3380CC4-5D6E-409C-BE32-E72D297353CC}">
                  <c16:uniqueId val="{0000001B-C81A-45AB-9139-0744F5945560}"/>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{04E495BE-1457-48BB-BC7F-E14FBD84DC64}</c15:txfldGUID>
                      <c15:f>Diagramm!$K$51</c15:f>
                      <c15:dlblFieldTableCache>
                        <c:ptCount val="1"/>
                      </c15:dlblFieldTableCache>
                    </c15:dlblFTEntry>
                  </c15:dlblFieldTable>
                  <c15:showDataLabelsRange val="0"/>
                </c:ext>
                <c:ext xmlns:c16="http://schemas.microsoft.com/office/drawing/2014/chart" uri="{C3380CC4-5D6E-409C-BE32-E72D297353CC}">
                  <c16:uniqueId val="{0000001C-C81A-45AB-9139-0744F5945560}"/>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{F61C0545-FA99-4267-88F4-AAE55CBEB3BC}</c15:txfldGUID>
                      <c15:f>Diagramm!$K$52</c15:f>
                      <c15:dlblFieldTableCache>
                        <c:ptCount val="1"/>
                      </c15:dlblFieldTableCache>
                    </c15:dlblFTEntry>
                  </c15:dlblFieldTable>
                  <c15:showDataLabelsRange val="0"/>
                </c:ext>
                <c:ext xmlns:c16="http://schemas.microsoft.com/office/drawing/2014/chart" uri="{C3380CC4-5D6E-409C-BE32-E72D297353CC}">
                  <c16:uniqueId val="{0000001D-C81A-45AB-9139-0744F5945560}"/>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{8620DB32-9A63-4716-8C14-520C1888B6DE}</c15:txfldGUID>
                      <c15:f>Diagramm!$K$53</c15:f>
                      <c15:dlblFieldTableCache>
                        <c:ptCount val="1"/>
                      </c15:dlblFieldTableCache>
                    </c15:dlblFTEntry>
                  </c15:dlblFieldTable>
                  <c15:showDataLabelsRange val="0"/>
                </c:ext>
                <c:ext xmlns:c16="http://schemas.microsoft.com/office/drawing/2014/chart" uri="{C3380CC4-5D6E-409C-BE32-E72D297353CC}">
                  <c16:uniqueId val="{0000001E-C81A-45AB-9139-0744F5945560}"/>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{F63D4D50-35BA-4625-86B3-A775B46AE961}</c15:txfldGUID>
                      <c15:f>Diagramm!$K$54</c15:f>
                      <c15:dlblFieldTableCache>
                        <c:ptCount val="1"/>
                      </c15:dlblFieldTableCache>
                    </c15:dlblFTEntry>
                  </c15:dlblFieldTable>
                  <c15:showDataLabelsRange val="0"/>
                </c:ext>
                <c:ext xmlns:c16="http://schemas.microsoft.com/office/drawing/2014/chart" uri="{C3380CC4-5D6E-409C-BE32-E72D297353CC}">
                  <c16:uniqueId val="{0000001F-C81A-45AB-9139-0744F5945560}"/>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{8E2DD870-79C2-4796-87C6-47A908B541BE}</c15:txfldGUID>
                      <c15:f>Diagramm!$K$55</c15:f>
                      <c15:dlblFieldTableCache>
                        <c:ptCount val="1"/>
                      </c15:dlblFieldTableCache>
                    </c15:dlblFTEntry>
                  </c15:dlblFieldTable>
                  <c15:showDataLabelsRange val="0"/>
                </c:ext>
                <c:ext xmlns:c16="http://schemas.microsoft.com/office/drawing/2014/chart" uri="{C3380CC4-5D6E-409C-BE32-E72D297353CC}">
                  <c16:uniqueId val="{00000020-C81A-45AB-9139-0744F5945560}"/>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{90A2BF08-0E8A-4F69-975E-5F989D0BEAE1}</c15:txfldGUID>
                      <c15:f>Diagramm!$K$56</c15:f>
                      <c15:dlblFieldTableCache>
                        <c:ptCount val="1"/>
                      </c15:dlblFieldTableCache>
                    </c15:dlblFTEntry>
                  </c15:dlblFieldTable>
                  <c15:showDataLabelsRange val="0"/>
                </c:ext>
                <c:ext xmlns:c16="http://schemas.microsoft.com/office/drawing/2014/chart" uri="{C3380CC4-5D6E-409C-BE32-E72D297353CC}">
                  <c16:uniqueId val="{00000021-C81A-45AB-9139-0744F5945560}"/>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{E284D32C-593B-4B00-8F7E-32CF09FD0E88}</c15:txfldGUID>
                      <c15:f>Diagramm!$K$57</c15:f>
                      <c15:dlblFieldTableCache>
                        <c:ptCount val="1"/>
                      </c15:dlblFieldTableCache>
                    </c15:dlblFTEntry>
                  </c15:dlblFieldTable>
                  <c15:showDataLabelsRange val="0"/>
                </c:ext>
                <c:ext xmlns:c16="http://schemas.microsoft.com/office/drawing/2014/chart" uri="{C3380CC4-5D6E-409C-BE32-E72D297353CC}">
                  <c16:uniqueId val="{00000022-C81A-45AB-9139-0744F5945560}"/>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{3898653C-1A5A-4EE7-8785-2071FE311C13}</c15:txfldGUID>
                      <c15:f>Diagramm!$K$58</c15:f>
                      <c15:dlblFieldTableCache>
                        <c:ptCount val="1"/>
                      </c15:dlblFieldTableCache>
                    </c15:dlblFTEntry>
                  </c15:dlblFieldTable>
                  <c15:showDataLabelsRange val="0"/>
                </c:ext>
                <c:ext xmlns:c16="http://schemas.microsoft.com/office/drawing/2014/chart" uri="{C3380CC4-5D6E-409C-BE32-E72D297353CC}">
                  <c16:uniqueId val="{00000023-C81A-45AB-9139-0744F5945560}"/>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{5CED1EB2-0EB7-435E-A4D3-28545E9AA380}</c15:txfldGUID>
                      <c15:f>Diagramm!$K$59</c15:f>
                      <c15:dlblFieldTableCache>
                        <c:ptCount val="1"/>
                      </c15:dlblFieldTableCache>
                    </c15:dlblFTEntry>
                  </c15:dlblFieldTable>
                  <c15:showDataLabelsRange val="0"/>
                </c:ext>
                <c:ext xmlns:c16="http://schemas.microsoft.com/office/drawing/2014/chart" uri="{C3380CC4-5D6E-409C-BE32-E72D297353CC}">
                  <c16:uniqueId val="{00000024-C81A-45AB-9139-0744F5945560}"/>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{D90CD5B8-F142-4C63-A89B-02E2CFB3F8D5}</c15:txfldGUID>
                      <c15:f>Diagramm!$K$60</c15:f>
                      <c15:dlblFieldTableCache>
                        <c:ptCount val="1"/>
                      </c15:dlblFieldTableCache>
                    </c15:dlblFTEntry>
                  </c15:dlblFieldTable>
                  <c15:showDataLabelsRange val="0"/>
                </c:ext>
                <c:ext xmlns:c16="http://schemas.microsoft.com/office/drawing/2014/chart" uri="{C3380CC4-5D6E-409C-BE32-E72D297353CC}">
                  <c16:uniqueId val="{00000025-C81A-45AB-9139-0744F5945560}"/>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{32F341F6-C43F-44F3-8795-37391A672ABD}</c15:txfldGUID>
                      <c15:f>Diagramm!$K$61</c15:f>
                      <c15:dlblFieldTableCache>
                        <c:ptCount val="1"/>
                      </c15:dlblFieldTableCache>
                    </c15:dlblFTEntry>
                  </c15:dlblFieldTable>
                  <c15:showDataLabelsRange val="0"/>
                </c:ext>
                <c:ext xmlns:c16="http://schemas.microsoft.com/office/drawing/2014/chart" uri="{C3380CC4-5D6E-409C-BE32-E72D297353CC}">
                  <c16:uniqueId val="{00000026-C81A-45AB-9139-0744F5945560}"/>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{AF9D01AA-2297-4DBA-9CF4-9217D362CE82}</c15:txfldGUID>
                      <c15:f>Diagramm!$K$62</c15:f>
                      <c15:dlblFieldTableCache>
                        <c:ptCount val="1"/>
                      </c15:dlblFieldTableCache>
                    </c15:dlblFTEntry>
                  </c15:dlblFieldTable>
                  <c15:showDataLabelsRange val="0"/>
                </c:ext>
                <c:ext xmlns:c16="http://schemas.microsoft.com/office/drawing/2014/chart" uri="{C3380CC4-5D6E-409C-BE32-E72D297353CC}">
                  <c16:uniqueId val="{00000027-C81A-45AB-9139-0744F5945560}"/>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{C2ABA4CC-23F0-4768-83A7-4988B2CF9FCD}</c15:txfldGUID>
                      <c15:f>Diagramm!$K$63</c15:f>
                      <c15:dlblFieldTableCache>
                        <c:ptCount val="1"/>
                      </c15:dlblFieldTableCache>
                    </c15:dlblFTEntry>
                  </c15:dlblFieldTable>
                  <c15:showDataLabelsRange val="0"/>
                </c:ext>
                <c:ext xmlns:c16="http://schemas.microsoft.com/office/drawing/2014/chart" uri="{C3380CC4-5D6E-409C-BE32-E72D297353CC}">
                  <c16:uniqueId val="{00000028-C81A-45AB-9139-0744F5945560}"/>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{B64CC689-0F9A-4070-884B-6AAACBA81B03}</c15:txfldGUID>
                      <c15:f>Diagramm!$K$64</c15:f>
                      <c15:dlblFieldTableCache>
                        <c:ptCount val="1"/>
                      </c15:dlblFieldTableCache>
                    </c15:dlblFTEntry>
                  </c15:dlblFieldTable>
                  <c15:showDataLabelsRange val="0"/>
                </c:ext>
                <c:ext xmlns:c16="http://schemas.microsoft.com/office/drawing/2014/chart" uri="{C3380CC4-5D6E-409C-BE32-E72D297353CC}">
                  <c16:uniqueId val="{00000029-C81A-45AB-9139-0744F5945560}"/>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{A6140F38-7417-4632-9E9E-AE0DC70BA590}</c15:txfldGUID>
                      <c15:f>Diagramm!$K$65</c15:f>
                      <c15:dlblFieldTableCache>
                        <c:ptCount val="1"/>
                      </c15:dlblFieldTableCache>
                    </c15:dlblFTEntry>
                  </c15:dlblFieldTable>
                  <c15:showDataLabelsRange val="0"/>
                </c:ext>
                <c:ext xmlns:c16="http://schemas.microsoft.com/office/drawing/2014/chart" uri="{C3380CC4-5D6E-409C-BE32-E72D297353CC}">
                  <c16:uniqueId val="{0000002A-C81A-45AB-9139-0744F5945560}"/>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{460BFFD3-A9C4-4443-8E83-CC069346A9D3}</c15:txfldGUID>
                      <c15:f>Diagramm!$K$66</c15:f>
                      <c15:dlblFieldTableCache>
                        <c:ptCount val="1"/>
                      </c15:dlblFieldTableCache>
                    </c15:dlblFTEntry>
                  </c15:dlblFieldTable>
                  <c15:showDataLabelsRange val="0"/>
                </c:ext>
                <c:ext xmlns:c16="http://schemas.microsoft.com/office/drawing/2014/chart" uri="{C3380CC4-5D6E-409C-BE32-E72D297353CC}">
                  <c16:uniqueId val="{0000002B-C81A-45AB-9139-0744F5945560}"/>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{5552F344-E80B-43F9-8890-45C27F5ED68D}</c15:txfldGUID>
                      <c15:f>Diagramm!$K$67</c15:f>
                      <c15:dlblFieldTableCache>
                        <c:ptCount val="1"/>
                      </c15:dlblFieldTableCache>
                    </c15:dlblFTEntry>
                  </c15:dlblFieldTable>
                  <c15:showDataLabelsRange val="0"/>
                </c:ext>
                <c:ext xmlns:c16="http://schemas.microsoft.com/office/drawing/2014/chart" uri="{C3380CC4-5D6E-409C-BE32-E72D297353CC}">
                  <c16:uniqueId val="{0000002C-C81A-45AB-9139-0744F594556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81A-45AB-9139-0744F5945560}"/>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{D6E673BA-68F1-4178-84FB-4EEC425149BF}</c15:txfldGUID>
                      <c15:f>Diagramm!$J$46</c15:f>
                      <c15:dlblFieldTableCache>
                        <c:ptCount val="1"/>
                      </c15:dlblFieldTableCache>
                    </c15:dlblFTEntry>
                  </c15:dlblFieldTable>
                  <c15:showDataLabelsRange val="0"/>
                </c:ext>
                <c:ext xmlns:c16="http://schemas.microsoft.com/office/drawing/2014/chart" uri="{C3380CC4-5D6E-409C-BE32-E72D297353CC}">
                  <c16:uniqueId val="{0000002E-C81A-45AB-9139-0744F5945560}"/>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{04C94FB1-EF29-475F-857A-A4578B97532F}</c15:txfldGUID>
                      <c15:f>Diagramm!$J$47</c15:f>
                      <c15:dlblFieldTableCache>
                        <c:ptCount val="1"/>
                      </c15:dlblFieldTableCache>
                    </c15:dlblFTEntry>
                  </c15:dlblFieldTable>
                  <c15:showDataLabelsRange val="0"/>
                </c:ext>
                <c:ext xmlns:c16="http://schemas.microsoft.com/office/drawing/2014/chart" uri="{C3380CC4-5D6E-409C-BE32-E72D297353CC}">
                  <c16:uniqueId val="{0000002F-C81A-45AB-9139-0744F5945560}"/>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{3AFB1111-5BC9-4FD9-962D-EDD0D9AD4FFF}</c15:txfldGUID>
                      <c15:f>Diagramm!$J$48</c15:f>
                      <c15:dlblFieldTableCache>
                        <c:ptCount val="1"/>
                      </c15:dlblFieldTableCache>
                    </c15:dlblFTEntry>
                  </c15:dlblFieldTable>
                  <c15:showDataLabelsRange val="0"/>
                </c:ext>
                <c:ext xmlns:c16="http://schemas.microsoft.com/office/drawing/2014/chart" uri="{C3380CC4-5D6E-409C-BE32-E72D297353CC}">
                  <c16:uniqueId val="{00000030-C81A-45AB-9139-0744F5945560}"/>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{C3622862-8E7F-49B7-97E0-42A7EE8974E2}</c15:txfldGUID>
                      <c15:f>Diagramm!$J$49</c15:f>
                      <c15:dlblFieldTableCache>
                        <c:ptCount val="1"/>
                      </c15:dlblFieldTableCache>
                    </c15:dlblFTEntry>
                  </c15:dlblFieldTable>
                  <c15:showDataLabelsRange val="0"/>
                </c:ext>
                <c:ext xmlns:c16="http://schemas.microsoft.com/office/drawing/2014/chart" uri="{C3380CC4-5D6E-409C-BE32-E72D297353CC}">
                  <c16:uniqueId val="{00000031-C81A-45AB-9139-0744F5945560}"/>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{C65B4D4A-0E3F-4871-93FD-53626BBB6FEF}</c15:txfldGUID>
                      <c15:f>Diagramm!$J$50</c15:f>
                      <c15:dlblFieldTableCache>
                        <c:ptCount val="1"/>
                      </c15:dlblFieldTableCache>
                    </c15:dlblFTEntry>
                  </c15:dlblFieldTable>
                  <c15:showDataLabelsRange val="0"/>
                </c:ext>
                <c:ext xmlns:c16="http://schemas.microsoft.com/office/drawing/2014/chart" uri="{C3380CC4-5D6E-409C-BE32-E72D297353CC}">
                  <c16:uniqueId val="{00000032-C81A-45AB-9139-0744F5945560}"/>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{7142CEB2-BA73-4F46-8813-DA99CA5B1581}</c15:txfldGUID>
                      <c15:f>Diagramm!$J$51</c15:f>
                      <c15:dlblFieldTableCache>
                        <c:ptCount val="1"/>
                      </c15:dlblFieldTableCache>
                    </c15:dlblFTEntry>
                  </c15:dlblFieldTable>
                  <c15:showDataLabelsRange val="0"/>
                </c:ext>
                <c:ext xmlns:c16="http://schemas.microsoft.com/office/drawing/2014/chart" uri="{C3380CC4-5D6E-409C-BE32-E72D297353CC}">
                  <c16:uniqueId val="{00000033-C81A-45AB-9139-0744F5945560}"/>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{C1FB1859-10C6-45F4-96AC-82554CBD7A83}</c15:txfldGUID>
                      <c15:f>Diagramm!$J$52</c15:f>
                      <c15:dlblFieldTableCache>
                        <c:ptCount val="1"/>
                      </c15:dlblFieldTableCache>
                    </c15:dlblFTEntry>
                  </c15:dlblFieldTable>
                  <c15:showDataLabelsRange val="0"/>
                </c:ext>
                <c:ext xmlns:c16="http://schemas.microsoft.com/office/drawing/2014/chart" uri="{C3380CC4-5D6E-409C-BE32-E72D297353CC}">
                  <c16:uniqueId val="{00000034-C81A-45AB-9139-0744F5945560}"/>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{8AD1059E-9450-43F2-AE6E-C59EE576A160}</c15:txfldGUID>
                      <c15:f>Diagramm!$J$53</c15:f>
                      <c15:dlblFieldTableCache>
                        <c:ptCount val="1"/>
                      </c15:dlblFieldTableCache>
                    </c15:dlblFTEntry>
                  </c15:dlblFieldTable>
                  <c15:showDataLabelsRange val="0"/>
                </c:ext>
                <c:ext xmlns:c16="http://schemas.microsoft.com/office/drawing/2014/chart" uri="{C3380CC4-5D6E-409C-BE32-E72D297353CC}">
                  <c16:uniqueId val="{00000035-C81A-45AB-9139-0744F5945560}"/>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{B2284AE5-1CC4-4590-A62C-8AA8545D773B}</c15:txfldGUID>
                      <c15:f>Diagramm!$J$54</c15:f>
                      <c15:dlblFieldTableCache>
                        <c:ptCount val="1"/>
                      </c15:dlblFieldTableCache>
                    </c15:dlblFTEntry>
                  </c15:dlblFieldTable>
                  <c15:showDataLabelsRange val="0"/>
                </c:ext>
                <c:ext xmlns:c16="http://schemas.microsoft.com/office/drawing/2014/chart" uri="{C3380CC4-5D6E-409C-BE32-E72D297353CC}">
                  <c16:uniqueId val="{00000036-C81A-45AB-9139-0744F5945560}"/>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{9277E7A1-2A4F-410B-A121-CA357E379A47}</c15:txfldGUID>
                      <c15:f>Diagramm!$J$55</c15:f>
                      <c15:dlblFieldTableCache>
                        <c:ptCount val="1"/>
                      </c15:dlblFieldTableCache>
                    </c15:dlblFTEntry>
                  </c15:dlblFieldTable>
                  <c15:showDataLabelsRange val="0"/>
                </c:ext>
                <c:ext xmlns:c16="http://schemas.microsoft.com/office/drawing/2014/chart" uri="{C3380CC4-5D6E-409C-BE32-E72D297353CC}">
                  <c16:uniqueId val="{00000037-C81A-45AB-9139-0744F5945560}"/>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{3757781B-56D1-489E-A589-893B72E46316}</c15:txfldGUID>
                      <c15:f>Diagramm!$J$56</c15:f>
                      <c15:dlblFieldTableCache>
                        <c:ptCount val="1"/>
                      </c15:dlblFieldTableCache>
                    </c15:dlblFTEntry>
                  </c15:dlblFieldTable>
                  <c15:showDataLabelsRange val="0"/>
                </c:ext>
                <c:ext xmlns:c16="http://schemas.microsoft.com/office/drawing/2014/chart" uri="{C3380CC4-5D6E-409C-BE32-E72D297353CC}">
                  <c16:uniqueId val="{00000038-C81A-45AB-9139-0744F5945560}"/>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{C989B726-AEB5-46B7-AB6E-40782A1A3856}</c15:txfldGUID>
                      <c15:f>Diagramm!$J$57</c15:f>
                      <c15:dlblFieldTableCache>
                        <c:ptCount val="1"/>
                      </c15:dlblFieldTableCache>
                    </c15:dlblFTEntry>
                  </c15:dlblFieldTable>
                  <c15:showDataLabelsRange val="0"/>
                </c:ext>
                <c:ext xmlns:c16="http://schemas.microsoft.com/office/drawing/2014/chart" uri="{C3380CC4-5D6E-409C-BE32-E72D297353CC}">
                  <c16:uniqueId val="{00000039-C81A-45AB-9139-0744F5945560}"/>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{952F69C8-4829-4A06-A933-2F66FAAF09BE}</c15:txfldGUID>
                      <c15:f>Diagramm!$J$58</c15:f>
                      <c15:dlblFieldTableCache>
                        <c:ptCount val="1"/>
                      </c15:dlblFieldTableCache>
                    </c15:dlblFTEntry>
                  </c15:dlblFieldTable>
                  <c15:showDataLabelsRange val="0"/>
                </c:ext>
                <c:ext xmlns:c16="http://schemas.microsoft.com/office/drawing/2014/chart" uri="{C3380CC4-5D6E-409C-BE32-E72D297353CC}">
                  <c16:uniqueId val="{0000003A-C81A-45AB-9139-0744F5945560}"/>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{24AD8948-DC3E-4059-84C5-F7F79497BA91}</c15:txfldGUID>
                      <c15:f>Diagramm!$J$59</c15:f>
                      <c15:dlblFieldTableCache>
                        <c:ptCount val="1"/>
                      </c15:dlblFieldTableCache>
                    </c15:dlblFTEntry>
                  </c15:dlblFieldTable>
                  <c15:showDataLabelsRange val="0"/>
                </c:ext>
                <c:ext xmlns:c16="http://schemas.microsoft.com/office/drawing/2014/chart" uri="{C3380CC4-5D6E-409C-BE32-E72D297353CC}">
                  <c16:uniqueId val="{0000003B-C81A-45AB-9139-0744F5945560}"/>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{B6D681F7-046C-44D8-9679-AC0FFD7A7A2E}</c15:txfldGUID>
                      <c15:f>Diagramm!$J$60</c15:f>
                      <c15:dlblFieldTableCache>
                        <c:ptCount val="1"/>
                      </c15:dlblFieldTableCache>
                    </c15:dlblFTEntry>
                  </c15:dlblFieldTable>
                  <c15:showDataLabelsRange val="0"/>
                </c:ext>
                <c:ext xmlns:c16="http://schemas.microsoft.com/office/drawing/2014/chart" uri="{C3380CC4-5D6E-409C-BE32-E72D297353CC}">
                  <c16:uniqueId val="{0000003C-C81A-45AB-9139-0744F5945560}"/>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{A5BF9877-F7BB-4075-9C9A-0517595E9326}</c15:txfldGUID>
                      <c15:f>Diagramm!$J$61</c15:f>
                      <c15:dlblFieldTableCache>
                        <c:ptCount val="1"/>
                      </c15:dlblFieldTableCache>
                    </c15:dlblFTEntry>
                  </c15:dlblFieldTable>
                  <c15:showDataLabelsRange val="0"/>
                </c:ext>
                <c:ext xmlns:c16="http://schemas.microsoft.com/office/drawing/2014/chart" uri="{C3380CC4-5D6E-409C-BE32-E72D297353CC}">
                  <c16:uniqueId val="{0000003D-C81A-45AB-9139-0744F5945560}"/>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{D514BB7F-ABB4-45B5-A4E7-71B13227B776}</c15:txfldGUID>
                      <c15:f>Diagramm!$J$62</c15:f>
                      <c15:dlblFieldTableCache>
                        <c:ptCount val="1"/>
                      </c15:dlblFieldTableCache>
                    </c15:dlblFTEntry>
                  </c15:dlblFieldTable>
                  <c15:showDataLabelsRange val="0"/>
                </c:ext>
                <c:ext xmlns:c16="http://schemas.microsoft.com/office/drawing/2014/chart" uri="{C3380CC4-5D6E-409C-BE32-E72D297353CC}">
                  <c16:uniqueId val="{0000003E-C81A-45AB-9139-0744F5945560}"/>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{5B6173F2-03BC-4C3F-8DF8-BEBB7F7C8D9A}</c15:txfldGUID>
                      <c15:f>Diagramm!$J$63</c15:f>
                      <c15:dlblFieldTableCache>
                        <c:ptCount val="1"/>
                      </c15:dlblFieldTableCache>
                    </c15:dlblFTEntry>
                  </c15:dlblFieldTable>
                  <c15:showDataLabelsRange val="0"/>
                </c:ext>
                <c:ext xmlns:c16="http://schemas.microsoft.com/office/drawing/2014/chart" uri="{C3380CC4-5D6E-409C-BE32-E72D297353CC}">
                  <c16:uniqueId val="{0000003F-C81A-45AB-9139-0744F5945560}"/>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{81C7F645-8C60-4E57-8B18-BC74700B22B8}</c15:txfldGUID>
                      <c15:f>Diagramm!$J$64</c15:f>
                      <c15:dlblFieldTableCache>
                        <c:ptCount val="1"/>
                      </c15:dlblFieldTableCache>
                    </c15:dlblFTEntry>
                  </c15:dlblFieldTable>
                  <c15:showDataLabelsRange val="0"/>
                </c:ext>
                <c:ext xmlns:c16="http://schemas.microsoft.com/office/drawing/2014/chart" uri="{C3380CC4-5D6E-409C-BE32-E72D297353CC}">
                  <c16:uniqueId val="{00000040-C81A-45AB-9139-0744F5945560}"/>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{EBC696AD-10A3-4DBA-B0D0-E6811F6FDD78}</c15:txfldGUID>
                      <c15:f>Diagramm!$J$65</c15:f>
                      <c15:dlblFieldTableCache>
                        <c:ptCount val="1"/>
                      </c15:dlblFieldTableCache>
                    </c15:dlblFTEntry>
                  </c15:dlblFieldTable>
                  <c15:showDataLabelsRange val="0"/>
                </c:ext>
                <c:ext xmlns:c16="http://schemas.microsoft.com/office/drawing/2014/chart" uri="{C3380CC4-5D6E-409C-BE32-E72D297353CC}">
                  <c16:uniqueId val="{00000041-C81A-45AB-9139-0744F5945560}"/>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{C7F71CE5-59FF-41A8-852A-74ECC7F98EB2}</c15:txfldGUID>
                      <c15:f>Diagramm!$J$66</c15:f>
                      <c15:dlblFieldTableCache>
                        <c:ptCount val="1"/>
                      </c15:dlblFieldTableCache>
                    </c15:dlblFTEntry>
                  </c15:dlblFieldTable>
                  <c15:showDataLabelsRange val="0"/>
                </c:ext>
                <c:ext xmlns:c16="http://schemas.microsoft.com/office/drawing/2014/chart" uri="{C3380CC4-5D6E-409C-BE32-E72D297353CC}">
                  <c16:uniqueId val="{00000042-C81A-45AB-9139-0744F5945560}"/>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{051A9F4C-1CC6-4729-84BF-775E2A826137}</c15:txfldGUID>
                      <c15:f>Diagramm!$J$67</c15:f>
                      <c15:dlblFieldTableCache>
                        <c:ptCount val="1"/>
                      </c15:dlblFieldTableCache>
                    </c15:dlblFTEntry>
                  </c15:dlblFieldTable>
                  <c15:showDataLabelsRange val="0"/>
                </c:ext>
                <c:ext xmlns:c16="http://schemas.microsoft.com/office/drawing/2014/chart" uri="{C3380CC4-5D6E-409C-BE32-E72D297353CC}">
                  <c16:uniqueId val="{00000043-C81A-45AB-9139-0744F594556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81A-45AB-9139-0744F5945560}"/>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3B3-4A7C-AFA7-5D3FA83C6EC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3B3-4A7C-AFA7-5D3FA83C6EC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3B3-4A7C-AFA7-5D3FA83C6EC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3B3-4A7C-AFA7-5D3FA83C6EC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3B3-4A7C-AFA7-5D3FA83C6EC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3B3-4A7C-AFA7-5D3FA83C6EC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3B3-4A7C-AFA7-5D3FA83C6EC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3B3-4A7C-AFA7-5D3FA83C6EC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3B3-4A7C-AFA7-5D3FA83C6EC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3B3-4A7C-AFA7-5D3FA83C6EC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3B3-4A7C-AFA7-5D3FA83C6EC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3B3-4A7C-AFA7-5D3FA83C6EC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3B3-4A7C-AFA7-5D3FA83C6EC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3B3-4A7C-AFA7-5D3FA83C6EC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3B3-4A7C-AFA7-5D3FA83C6EC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3B3-4A7C-AFA7-5D3FA83C6EC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3B3-4A7C-AFA7-5D3FA83C6EC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3B3-4A7C-AFA7-5D3FA83C6EC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C3B3-4A7C-AFA7-5D3FA83C6EC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C3B3-4A7C-AFA7-5D3FA83C6EC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C3B3-4A7C-AFA7-5D3FA83C6EC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C3B3-4A7C-AFA7-5D3FA83C6EC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3B3-4A7C-AFA7-5D3FA83C6EC5}"/>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C3B3-4A7C-AFA7-5D3FA83C6EC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C3B3-4A7C-AFA7-5D3FA83C6EC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C3B3-4A7C-AFA7-5D3FA83C6EC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C3B3-4A7C-AFA7-5D3FA83C6EC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C3B3-4A7C-AFA7-5D3FA83C6EC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C3B3-4A7C-AFA7-5D3FA83C6EC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C3B3-4A7C-AFA7-5D3FA83C6EC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C3B3-4A7C-AFA7-5D3FA83C6EC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C3B3-4A7C-AFA7-5D3FA83C6EC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C3B3-4A7C-AFA7-5D3FA83C6EC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C3B3-4A7C-AFA7-5D3FA83C6EC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C3B3-4A7C-AFA7-5D3FA83C6EC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C3B3-4A7C-AFA7-5D3FA83C6EC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C3B3-4A7C-AFA7-5D3FA83C6EC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C3B3-4A7C-AFA7-5D3FA83C6EC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C3B3-4A7C-AFA7-5D3FA83C6EC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C3B3-4A7C-AFA7-5D3FA83C6EC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C3B3-4A7C-AFA7-5D3FA83C6EC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C3B3-4A7C-AFA7-5D3FA83C6EC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C3B3-4A7C-AFA7-5D3FA83C6EC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C3B3-4A7C-AFA7-5D3FA83C6EC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C3B3-4A7C-AFA7-5D3FA83C6EC5}"/>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3B3-4A7C-AFA7-5D3FA83C6EC5}"/>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C3B3-4A7C-AFA7-5D3FA83C6EC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C3B3-4A7C-AFA7-5D3FA83C6EC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C3B3-4A7C-AFA7-5D3FA83C6EC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C3B3-4A7C-AFA7-5D3FA83C6EC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C3B3-4A7C-AFA7-5D3FA83C6EC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C3B3-4A7C-AFA7-5D3FA83C6EC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C3B3-4A7C-AFA7-5D3FA83C6EC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C3B3-4A7C-AFA7-5D3FA83C6EC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C3B3-4A7C-AFA7-5D3FA83C6EC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C3B3-4A7C-AFA7-5D3FA83C6EC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C3B3-4A7C-AFA7-5D3FA83C6EC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C3B3-4A7C-AFA7-5D3FA83C6EC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C3B3-4A7C-AFA7-5D3FA83C6EC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C3B3-4A7C-AFA7-5D3FA83C6EC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C3B3-4A7C-AFA7-5D3FA83C6EC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C3B3-4A7C-AFA7-5D3FA83C6EC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C3B3-4A7C-AFA7-5D3FA83C6EC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C3B3-4A7C-AFA7-5D3FA83C6EC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C3B3-4A7C-AFA7-5D3FA83C6EC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C3B3-4A7C-AFA7-5D3FA83C6EC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C3B3-4A7C-AFA7-5D3FA83C6EC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C3B3-4A7C-AFA7-5D3FA83C6EC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3B3-4A7C-AFA7-5D3FA83C6EC5}"/>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100.60705449105242</c:v>
                </c:pt>
                <c:pt idx="2">
                  <c:v>102.16640773347143</c:v>
                </c:pt>
                <c:pt idx="3">
                  <c:v>101.09039645549227</c:v>
                </c:pt>
                <c:pt idx="4">
                  <c:v>101.55359917141378</c:v>
                </c:pt>
                <c:pt idx="5">
                  <c:v>101.83554865067035</c:v>
                </c:pt>
                <c:pt idx="6">
                  <c:v>104.23499625985384</c:v>
                </c:pt>
                <c:pt idx="7">
                  <c:v>103.52436849070719</c:v>
                </c:pt>
                <c:pt idx="8">
                  <c:v>103.95016974509466</c:v>
                </c:pt>
                <c:pt idx="9">
                  <c:v>104.34720064445595</c:v>
                </c:pt>
                <c:pt idx="10">
                  <c:v>106.69486161459231</c:v>
                </c:pt>
                <c:pt idx="11">
                  <c:v>105.82887392830426</c:v>
                </c:pt>
                <c:pt idx="12">
                  <c:v>106.58841130099546</c:v>
                </c:pt>
                <c:pt idx="13">
                  <c:v>106.77254157316301</c:v>
                </c:pt>
                <c:pt idx="14">
                  <c:v>109.49421715863974</c:v>
                </c:pt>
                <c:pt idx="15">
                  <c:v>109.37338166752977</c:v>
                </c:pt>
                <c:pt idx="16">
                  <c:v>109.79918292191726</c:v>
                </c:pt>
                <c:pt idx="17">
                  <c:v>110.6162610046608</c:v>
                </c:pt>
                <c:pt idx="18">
                  <c:v>113.19408481500662</c:v>
                </c:pt>
                <c:pt idx="19">
                  <c:v>112.98693825881811</c:v>
                </c:pt>
                <c:pt idx="20">
                  <c:v>112.85171759019505</c:v>
                </c:pt>
                <c:pt idx="21">
                  <c:v>112.13821278554576</c:v>
                </c:pt>
                <c:pt idx="22">
                  <c:v>113.75510673801715</c:v>
                </c:pt>
                <c:pt idx="23">
                  <c:v>112.48345704585994</c:v>
                </c:pt>
                <c:pt idx="24">
                  <c:v>111.5858219690431</c:v>
                </c:pt>
              </c:numCache>
            </c:numRef>
          </c:val>
          <c:smooth val="0"/>
          <c:extLst>
            <c:ext xmlns:c16="http://schemas.microsoft.com/office/drawing/2014/chart" uri="{C3380CC4-5D6E-409C-BE32-E72D297353CC}">
              <c16:uniqueId val="{00000000-1770-45E0-AFA2-F1AE2C9EB226}"/>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102.72159800249688</c:v>
                </c:pt>
                <c:pt idx="2">
                  <c:v>105.46816479400749</c:v>
                </c:pt>
                <c:pt idx="3">
                  <c:v>102.47191011235954</c:v>
                </c:pt>
                <c:pt idx="4">
                  <c:v>99.450686641697885</c:v>
                </c:pt>
                <c:pt idx="5">
                  <c:v>100.14981273408239</c:v>
                </c:pt>
                <c:pt idx="6">
                  <c:v>103.82022471910113</c:v>
                </c:pt>
                <c:pt idx="7">
                  <c:v>102.39700374531834</c:v>
                </c:pt>
                <c:pt idx="8">
                  <c:v>102.52184769038702</c:v>
                </c:pt>
                <c:pt idx="9">
                  <c:v>104.39450686641698</c:v>
                </c:pt>
                <c:pt idx="10">
                  <c:v>108.93882646691635</c:v>
                </c:pt>
                <c:pt idx="11">
                  <c:v>111.46067415730336</c:v>
                </c:pt>
                <c:pt idx="12">
                  <c:v>114.95630461922597</c:v>
                </c:pt>
                <c:pt idx="13">
                  <c:v>115.50561797752809</c:v>
                </c:pt>
                <c:pt idx="14">
                  <c:v>120.62421972534332</c:v>
                </c:pt>
                <c:pt idx="15">
                  <c:v>119.77528089887642</c:v>
                </c:pt>
                <c:pt idx="16">
                  <c:v>118.60174781523096</c:v>
                </c:pt>
                <c:pt idx="17">
                  <c:v>120.04993757802747</c:v>
                </c:pt>
                <c:pt idx="18">
                  <c:v>123.92009987515607</c:v>
                </c:pt>
                <c:pt idx="19">
                  <c:v>121.62297128589263</c:v>
                </c:pt>
                <c:pt idx="20">
                  <c:v>120.92384519350811</c:v>
                </c:pt>
                <c:pt idx="21">
                  <c:v>123.24594257178528</c:v>
                </c:pt>
                <c:pt idx="22">
                  <c:v>125.59300873907615</c:v>
                </c:pt>
                <c:pt idx="23">
                  <c:v>123.97003745318351</c:v>
                </c:pt>
                <c:pt idx="24">
                  <c:v>119.25093632958801</c:v>
                </c:pt>
              </c:numCache>
            </c:numRef>
          </c:val>
          <c:smooth val="0"/>
          <c:extLst>
            <c:ext xmlns:c16="http://schemas.microsoft.com/office/drawing/2014/chart" uri="{C3380CC4-5D6E-409C-BE32-E72D297353CC}">
              <c16:uniqueId val="{00000001-1770-45E0-AFA2-F1AE2C9EB226}"/>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101.08306937774599</c:v>
                </c:pt>
                <c:pt idx="2">
                  <c:v>100.4700112393992</c:v>
                </c:pt>
                <c:pt idx="3">
                  <c:v>100.20435271278225</c:v>
                </c:pt>
                <c:pt idx="4">
                  <c:v>96.342086441197509</c:v>
                </c:pt>
                <c:pt idx="5">
                  <c:v>96.403392255032188</c:v>
                </c:pt>
                <c:pt idx="6">
                  <c:v>95.003576172473686</c:v>
                </c:pt>
                <c:pt idx="7">
                  <c:v>95.238581792173292</c:v>
                </c:pt>
                <c:pt idx="8">
                  <c:v>94.768570552774094</c:v>
                </c:pt>
                <c:pt idx="9">
                  <c:v>94.431388576683347</c:v>
                </c:pt>
                <c:pt idx="10">
                  <c:v>93.133748850516</c:v>
                </c:pt>
                <c:pt idx="11">
                  <c:v>95.054664350669256</c:v>
                </c:pt>
                <c:pt idx="12">
                  <c:v>97.5886379891693</c:v>
                </c:pt>
                <c:pt idx="13">
                  <c:v>98.09951977112496</c:v>
                </c:pt>
                <c:pt idx="14">
                  <c:v>96.842750587514047</c:v>
                </c:pt>
                <c:pt idx="15">
                  <c:v>96.250127720445491</c:v>
                </c:pt>
                <c:pt idx="16">
                  <c:v>95.402063962399097</c:v>
                </c:pt>
                <c:pt idx="17">
                  <c:v>95.248799427812401</c:v>
                </c:pt>
                <c:pt idx="18">
                  <c:v>92.173291100439357</c:v>
                </c:pt>
                <c:pt idx="19">
                  <c:v>92.081332379687339</c:v>
                </c:pt>
                <c:pt idx="20">
                  <c:v>90.211505057729653</c:v>
                </c:pt>
                <c:pt idx="21">
                  <c:v>89.38387657096149</c:v>
                </c:pt>
                <c:pt idx="22">
                  <c:v>87.881884132011862</c:v>
                </c:pt>
                <c:pt idx="23">
                  <c:v>87.462961070808205</c:v>
                </c:pt>
                <c:pt idx="24">
                  <c:v>85.705527740880754</c:v>
                </c:pt>
              </c:numCache>
            </c:numRef>
          </c:val>
          <c:smooth val="0"/>
          <c:extLst>
            <c:ext xmlns:c16="http://schemas.microsoft.com/office/drawing/2014/chart" uri="{C3380CC4-5D6E-409C-BE32-E72D297353CC}">
              <c16:uniqueId val="{00000002-1770-45E0-AFA2-F1AE2C9EB226}"/>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1770-45E0-AFA2-F1AE2C9EB226}"/>
                </c:ext>
              </c:extLst>
            </c:dLbl>
            <c:dLbl>
              <c:idx val="1"/>
              <c:delete val="1"/>
              <c:extLst>
                <c:ext xmlns:c15="http://schemas.microsoft.com/office/drawing/2012/chart" uri="{CE6537A1-D6FC-4f65-9D91-7224C49458BB}"/>
                <c:ext xmlns:c16="http://schemas.microsoft.com/office/drawing/2014/chart" uri="{C3380CC4-5D6E-409C-BE32-E72D297353CC}">
                  <c16:uniqueId val="{00000004-1770-45E0-AFA2-F1AE2C9EB226}"/>
                </c:ext>
              </c:extLst>
            </c:dLbl>
            <c:dLbl>
              <c:idx val="2"/>
              <c:delete val="1"/>
              <c:extLst>
                <c:ext xmlns:c15="http://schemas.microsoft.com/office/drawing/2012/chart" uri="{CE6537A1-D6FC-4f65-9D91-7224C49458BB}"/>
                <c:ext xmlns:c16="http://schemas.microsoft.com/office/drawing/2014/chart" uri="{C3380CC4-5D6E-409C-BE32-E72D297353CC}">
                  <c16:uniqueId val="{00000005-1770-45E0-AFA2-F1AE2C9EB226}"/>
                </c:ext>
              </c:extLst>
            </c:dLbl>
            <c:dLbl>
              <c:idx val="3"/>
              <c:delete val="1"/>
              <c:extLst>
                <c:ext xmlns:c15="http://schemas.microsoft.com/office/drawing/2012/chart" uri="{CE6537A1-D6FC-4f65-9D91-7224C49458BB}"/>
                <c:ext xmlns:c16="http://schemas.microsoft.com/office/drawing/2014/chart" uri="{C3380CC4-5D6E-409C-BE32-E72D297353CC}">
                  <c16:uniqueId val="{00000006-1770-45E0-AFA2-F1AE2C9EB226}"/>
                </c:ext>
              </c:extLst>
            </c:dLbl>
            <c:dLbl>
              <c:idx val="4"/>
              <c:delete val="1"/>
              <c:extLst>
                <c:ext xmlns:c15="http://schemas.microsoft.com/office/drawing/2012/chart" uri="{CE6537A1-D6FC-4f65-9D91-7224C49458BB}"/>
                <c:ext xmlns:c16="http://schemas.microsoft.com/office/drawing/2014/chart" uri="{C3380CC4-5D6E-409C-BE32-E72D297353CC}">
                  <c16:uniqueId val="{00000007-1770-45E0-AFA2-F1AE2C9EB226}"/>
                </c:ext>
              </c:extLst>
            </c:dLbl>
            <c:dLbl>
              <c:idx val="5"/>
              <c:delete val="1"/>
              <c:extLst>
                <c:ext xmlns:c15="http://schemas.microsoft.com/office/drawing/2012/chart" uri="{CE6537A1-D6FC-4f65-9D91-7224C49458BB}"/>
                <c:ext xmlns:c16="http://schemas.microsoft.com/office/drawing/2014/chart" uri="{C3380CC4-5D6E-409C-BE32-E72D297353CC}">
                  <c16:uniqueId val="{00000008-1770-45E0-AFA2-F1AE2C9EB226}"/>
                </c:ext>
              </c:extLst>
            </c:dLbl>
            <c:dLbl>
              <c:idx val="6"/>
              <c:delete val="1"/>
              <c:extLst>
                <c:ext xmlns:c15="http://schemas.microsoft.com/office/drawing/2012/chart" uri="{CE6537A1-D6FC-4f65-9D91-7224C49458BB}"/>
                <c:ext xmlns:c16="http://schemas.microsoft.com/office/drawing/2014/chart" uri="{C3380CC4-5D6E-409C-BE32-E72D297353CC}">
                  <c16:uniqueId val="{00000009-1770-45E0-AFA2-F1AE2C9EB226}"/>
                </c:ext>
              </c:extLst>
            </c:dLbl>
            <c:dLbl>
              <c:idx val="7"/>
              <c:delete val="1"/>
              <c:extLst>
                <c:ext xmlns:c15="http://schemas.microsoft.com/office/drawing/2012/chart" uri="{CE6537A1-D6FC-4f65-9D91-7224C49458BB}"/>
                <c:ext xmlns:c16="http://schemas.microsoft.com/office/drawing/2014/chart" uri="{C3380CC4-5D6E-409C-BE32-E72D297353CC}">
                  <c16:uniqueId val="{0000000A-1770-45E0-AFA2-F1AE2C9EB226}"/>
                </c:ext>
              </c:extLst>
            </c:dLbl>
            <c:dLbl>
              <c:idx val="8"/>
              <c:delete val="1"/>
              <c:extLst>
                <c:ext xmlns:c15="http://schemas.microsoft.com/office/drawing/2012/chart" uri="{CE6537A1-D6FC-4f65-9D91-7224C49458BB}"/>
                <c:ext xmlns:c16="http://schemas.microsoft.com/office/drawing/2014/chart" uri="{C3380CC4-5D6E-409C-BE32-E72D297353CC}">
                  <c16:uniqueId val="{0000000B-1770-45E0-AFA2-F1AE2C9EB226}"/>
                </c:ext>
              </c:extLst>
            </c:dLbl>
            <c:dLbl>
              <c:idx val="9"/>
              <c:delete val="1"/>
              <c:extLst>
                <c:ext xmlns:c15="http://schemas.microsoft.com/office/drawing/2012/chart" uri="{CE6537A1-D6FC-4f65-9D91-7224C49458BB}"/>
                <c:ext xmlns:c16="http://schemas.microsoft.com/office/drawing/2014/chart" uri="{C3380CC4-5D6E-409C-BE32-E72D297353CC}">
                  <c16:uniqueId val="{0000000C-1770-45E0-AFA2-F1AE2C9EB226}"/>
                </c:ext>
              </c:extLst>
            </c:dLbl>
            <c:dLbl>
              <c:idx val="10"/>
              <c:delete val="1"/>
              <c:extLst>
                <c:ext xmlns:c15="http://schemas.microsoft.com/office/drawing/2012/chart" uri="{CE6537A1-D6FC-4f65-9D91-7224C49458BB}"/>
                <c:ext xmlns:c16="http://schemas.microsoft.com/office/drawing/2014/chart" uri="{C3380CC4-5D6E-409C-BE32-E72D297353CC}">
                  <c16:uniqueId val="{0000000D-1770-45E0-AFA2-F1AE2C9EB226}"/>
                </c:ext>
              </c:extLst>
            </c:dLbl>
            <c:dLbl>
              <c:idx val="11"/>
              <c:delete val="1"/>
              <c:extLst>
                <c:ext xmlns:c15="http://schemas.microsoft.com/office/drawing/2012/chart" uri="{CE6537A1-D6FC-4f65-9D91-7224C49458BB}"/>
                <c:ext xmlns:c16="http://schemas.microsoft.com/office/drawing/2014/chart" uri="{C3380CC4-5D6E-409C-BE32-E72D297353CC}">
                  <c16:uniqueId val="{0000000E-1770-45E0-AFA2-F1AE2C9EB226}"/>
                </c:ext>
              </c:extLst>
            </c:dLbl>
            <c:dLbl>
              <c:idx val="12"/>
              <c:delete val="1"/>
              <c:extLst>
                <c:ext xmlns:c15="http://schemas.microsoft.com/office/drawing/2012/chart" uri="{CE6537A1-D6FC-4f65-9D91-7224C49458BB}"/>
                <c:ext xmlns:c16="http://schemas.microsoft.com/office/drawing/2014/chart" uri="{C3380CC4-5D6E-409C-BE32-E72D297353CC}">
                  <c16:uniqueId val="{0000000F-1770-45E0-AFA2-F1AE2C9EB226}"/>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770-45E0-AFA2-F1AE2C9EB226}"/>
                </c:ext>
              </c:extLst>
            </c:dLbl>
            <c:dLbl>
              <c:idx val="14"/>
              <c:delete val="1"/>
              <c:extLst>
                <c:ext xmlns:c15="http://schemas.microsoft.com/office/drawing/2012/chart" uri="{CE6537A1-D6FC-4f65-9D91-7224C49458BB}"/>
                <c:ext xmlns:c16="http://schemas.microsoft.com/office/drawing/2014/chart" uri="{C3380CC4-5D6E-409C-BE32-E72D297353CC}">
                  <c16:uniqueId val="{00000011-1770-45E0-AFA2-F1AE2C9EB226}"/>
                </c:ext>
              </c:extLst>
            </c:dLbl>
            <c:dLbl>
              <c:idx val="15"/>
              <c:delete val="1"/>
              <c:extLst>
                <c:ext xmlns:c15="http://schemas.microsoft.com/office/drawing/2012/chart" uri="{CE6537A1-D6FC-4f65-9D91-7224C49458BB}"/>
                <c:ext xmlns:c16="http://schemas.microsoft.com/office/drawing/2014/chart" uri="{C3380CC4-5D6E-409C-BE32-E72D297353CC}">
                  <c16:uniqueId val="{00000012-1770-45E0-AFA2-F1AE2C9EB226}"/>
                </c:ext>
              </c:extLst>
            </c:dLbl>
            <c:dLbl>
              <c:idx val="16"/>
              <c:delete val="1"/>
              <c:extLst>
                <c:ext xmlns:c15="http://schemas.microsoft.com/office/drawing/2012/chart" uri="{CE6537A1-D6FC-4f65-9D91-7224C49458BB}"/>
                <c:ext xmlns:c16="http://schemas.microsoft.com/office/drawing/2014/chart" uri="{C3380CC4-5D6E-409C-BE32-E72D297353CC}">
                  <c16:uniqueId val="{00000013-1770-45E0-AFA2-F1AE2C9EB226}"/>
                </c:ext>
              </c:extLst>
            </c:dLbl>
            <c:dLbl>
              <c:idx val="17"/>
              <c:delete val="1"/>
              <c:extLst>
                <c:ext xmlns:c15="http://schemas.microsoft.com/office/drawing/2012/chart" uri="{CE6537A1-D6FC-4f65-9D91-7224C49458BB}"/>
                <c:ext xmlns:c16="http://schemas.microsoft.com/office/drawing/2014/chart" uri="{C3380CC4-5D6E-409C-BE32-E72D297353CC}">
                  <c16:uniqueId val="{00000014-1770-45E0-AFA2-F1AE2C9EB226}"/>
                </c:ext>
              </c:extLst>
            </c:dLbl>
            <c:dLbl>
              <c:idx val="18"/>
              <c:delete val="1"/>
              <c:extLst>
                <c:ext xmlns:c15="http://schemas.microsoft.com/office/drawing/2012/chart" uri="{CE6537A1-D6FC-4f65-9D91-7224C49458BB}"/>
                <c:ext xmlns:c16="http://schemas.microsoft.com/office/drawing/2014/chart" uri="{C3380CC4-5D6E-409C-BE32-E72D297353CC}">
                  <c16:uniqueId val="{00000015-1770-45E0-AFA2-F1AE2C9EB226}"/>
                </c:ext>
              </c:extLst>
            </c:dLbl>
            <c:dLbl>
              <c:idx val="19"/>
              <c:delete val="1"/>
              <c:extLst>
                <c:ext xmlns:c15="http://schemas.microsoft.com/office/drawing/2012/chart" uri="{CE6537A1-D6FC-4f65-9D91-7224C49458BB}"/>
                <c:ext xmlns:c16="http://schemas.microsoft.com/office/drawing/2014/chart" uri="{C3380CC4-5D6E-409C-BE32-E72D297353CC}">
                  <c16:uniqueId val="{00000016-1770-45E0-AFA2-F1AE2C9EB226}"/>
                </c:ext>
              </c:extLst>
            </c:dLbl>
            <c:dLbl>
              <c:idx val="20"/>
              <c:delete val="1"/>
              <c:extLst>
                <c:ext xmlns:c15="http://schemas.microsoft.com/office/drawing/2012/chart" uri="{CE6537A1-D6FC-4f65-9D91-7224C49458BB}"/>
                <c:ext xmlns:c16="http://schemas.microsoft.com/office/drawing/2014/chart" uri="{C3380CC4-5D6E-409C-BE32-E72D297353CC}">
                  <c16:uniqueId val="{00000017-1770-45E0-AFA2-F1AE2C9EB226}"/>
                </c:ext>
              </c:extLst>
            </c:dLbl>
            <c:dLbl>
              <c:idx val="21"/>
              <c:delete val="1"/>
              <c:extLst>
                <c:ext xmlns:c15="http://schemas.microsoft.com/office/drawing/2012/chart" uri="{CE6537A1-D6FC-4f65-9D91-7224C49458BB}"/>
                <c:ext xmlns:c16="http://schemas.microsoft.com/office/drawing/2014/chart" uri="{C3380CC4-5D6E-409C-BE32-E72D297353CC}">
                  <c16:uniqueId val="{00000018-1770-45E0-AFA2-F1AE2C9EB226}"/>
                </c:ext>
              </c:extLst>
            </c:dLbl>
            <c:dLbl>
              <c:idx val="22"/>
              <c:delete val="1"/>
              <c:extLst>
                <c:ext xmlns:c15="http://schemas.microsoft.com/office/drawing/2012/chart" uri="{CE6537A1-D6FC-4f65-9D91-7224C49458BB}"/>
                <c:ext xmlns:c16="http://schemas.microsoft.com/office/drawing/2014/chart" uri="{C3380CC4-5D6E-409C-BE32-E72D297353CC}">
                  <c16:uniqueId val="{00000019-1770-45E0-AFA2-F1AE2C9EB226}"/>
                </c:ext>
              </c:extLst>
            </c:dLbl>
            <c:dLbl>
              <c:idx val="23"/>
              <c:delete val="1"/>
              <c:extLst>
                <c:ext xmlns:c15="http://schemas.microsoft.com/office/drawing/2012/chart" uri="{CE6537A1-D6FC-4f65-9D91-7224C49458BB}"/>
                <c:ext xmlns:c16="http://schemas.microsoft.com/office/drawing/2014/chart" uri="{C3380CC4-5D6E-409C-BE32-E72D297353CC}">
                  <c16:uniqueId val="{0000001A-1770-45E0-AFA2-F1AE2C9EB226}"/>
                </c:ext>
              </c:extLst>
            </c:dLbl>
            <c:dLbl>
              <c:idx val="24"/>
              <c:delete val="1"/>
              <c:extLst>
                <c:ext xmlns:c15="http://schemas.microsoft.com/office/drawing/2012/chart" uri="{CE6537A1-D6FC-4f65-9D91-7224C49458BB}"/>
                <c:ext xmlns:c16="http://schemas.microsoft.com/office/drawing/2014/chart" uri="{C3380CC4-5D6E-409C-BE32-E72D297353CC}">
                  <c16:uniqueId val="{0000001B-1770-45E0-AFA2-F1AE2C9EB226}"/>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1770-45E0-AFA2-F1AE2C9EB226}"/>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Altenkirchen (Westerwald) (07132)</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38785</v>
      </c>
      <c r="F11" s="238">
        <v>39097</v>
      </c>
      <c r="G11" s="238">
        <v>39539</v>
      </c>
      <c r="H11" s="238">
        <v>38977</v>
      </c>
      <c r="I11" s="265">
        <v>39225</v>
      </c>
      <c r="J11" s="263">
        <v>-440</v>
      </c>
      <c r="K11" s="266">
        <v>-1.1217335882727852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18.004383137811008</v>
      </c>
      <c r="E13" s="115">
        <v>6983</v>
      </c>
      <c r="F13" s="114">
        <v>6944</v>
      </c>
      <c r="G13" s="114">
        <v>7123</v>
      </c>
      <c r="H13" s="114">
        <v>7156</v>
      </c>
      <c r="I13" s="140">
        <v>7063</v>
      </c>
      <c r="J13" s="115">
        <v>-80</v>
      </c>
      <c r="K13" s="116">
        <v>-1.132663174288546</v>
      </c>
    </row>
    <row r="14" spans="1:255" ht="14.1" customHeight="1" x14ac:dyDescent="0.2">
      <c r="A14" s="306" t="s">
        <v>230</v>
      </c>
      <c r="B14" s="307"/>
      <c r="C14" s="308"/>
      <c r="D14" s="113">
        <v>63.434317390743843</v>
      </c>
      <c r="E14" s="115">
        <v>24603</v>
      </c>
      <c r="F14" s="114">
        <v>24970</v>
      </c>
      <c r="G14" s="114">
        <v>25272</v>
      </c>
      <c r="H14" s="114">
        <v>24751</v>
      </c>
      <c r="I14" s="140">
        <v>25025</v>
      </c>
      <c r="J14" s="115">
        <v>-422</v>
      </c>
      <c r="K14" s="116">
        <v>-1.6863136863136863</v>
      </c>
    </row>
    <row r="15" spans="1:255" ht="14.1" customHeight="1" x14ac:dyDescent="0.2">
      <c r="A15" s="306" t="s">
        <v>231</v>
      </c>
      <c r="B15" s="307"/>
      <c r="C15" s="308"/>
      <c r="D15" s="113">
        <v>10.009024107257961</v>
      </c>
      <c r="E15" s="115">
        <v>3882</v>
      </c>
      <c r="F15" s="114">
        <v>3887</v>
      </c>
      <c r="G15" s="114">
        <v>3865</v>
      </c>
      <c r="H15" s="114">
        <v>3846</v>
      </c>
      <c r="I15" s="140">
        <v>3854</v>
      </c>
      <c r="J15" s="115">
        <v>28</v>
      </c>
      <c r="K15" s="116">
        <v>0.72651790347690715</v>
      </c>
    </row>
    <row r="16" spans="1:255" ht="14.1" customHeight="1" x14ac:dyDescent="0.2">
      <c r="A16" s="306" t="s">
        <v>232</v>
      </c>
      <c r="B16" s="307"/>
      <c r="C16" s="308"/>
      <c r="D16" s="113">
        <v>8.3305401572772979</v>
      </c>
      <c r="E16" s="115">
        <v>3231</v>
      </c>
      <c r="F16" s="114">
        <v>3211</v>
      </c>
      <c r="G16" s="114">
        <v>3189</v>
      </c>
      <c r="H16" s="114">
        <v>3155</v>
      </c>
      <c r="I16" s="140">
        <v>3204</v>
      </c>
      <c r="J16" s="115">
        <v>27</v>
      </c>
      <c r="K16" s="116">
        <v>0.84269662921348309</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0.48730179192986978</v>
      </c>
      <c r="E18" s="115">
        <v>189</v>
      </c>
      <c r="F18" s="114">
        <v>189</v>
      </c>
      <c r="G18" s="114">
        <v>189</v>
      </c>
      <c r="H18" s="114">
        <v>188</v>
      </c>
      <c r="I18" s="140">
        <v>186</v>
      </c>
      <c r="J18" s="115">
        <v>3</v>
      </c>
      <c r="K18" s="116">
        <v>1.6129032258064515</v>
      </c>
    </row>
    <row r="19" spans="1:255" ht="14.1" customHeight="1" x14ac:dyDescent="0.2">
      <c r="A19" s="306" t="s">
        <v>235</v>
      </c>
      <c r="B19" s="307" t="s">
        <v>236</v>
      </c>
      <c r="C19" s="308"/>
      <c r="D19" s="113">
        <v>0.22431352326930515</v>
      </c>
      <c r="E19" s="115">
        <v>87</v>
      </c>
      <c r="F19" s="114">
        <v>86</v>
      </c>
      <c r="G19" s="114">
        <v>88</v>
      </c>
      <c r="H19" s="114">
        <v>94</v>
      </c>
      <c r="I19" s="140">
        <v>92</v>
      </c>
      <c r="J19" s="115">
        <v>-5</v>
      </c>
      <c r="K19" s="116">
        <v>-5.4347826086956523</v>
      </c>
    </row>
    <row r="20" spans="1:255" ht="14.1" customHeight="1" x14ac:dyDescent="0.2">
      <c r="A20" s="306">
        <v>12</v>
      </c>
      <c r="B20" s="307" t="s">
        <v>237</v>
      </c>
      <c r="C20" s="308"/>
      <c r="D20" s="113">
        <v>0.64200077349490781</v>
      </c>
      <c r="E20" s="115">
        <v>249</v>
      </c>
      <c r="F20" s="114">
        <v>244</v>
      </c>
      <c r="G20" s="114">
        <v>268</v>
      </c>
      <c r="H20" s="114">
        <v>259</v>
      </c>
      <c r="I20" s="140">
        <v>243</v>
      </c>
      <c r="J20" s="115">
        <v>6</v>
      </c>
      <c r="K20" s="116">
        <v>2.4691358024691357</v>
      </c>
    </row>
    <row r="21" spans="1:255" ht="14.1" customHeight="1" x14ac:dyDescent="0.2">
      <c r="A21" s="306">
        <v>21</v>
      </c>
      <c r="B21" s="307" t="s">
        <v>238</v>
      </c>
      <c r="C21" s="308"/>
      <c r="D21" s="113">
        <v>0.42284388294443725</v>
      </c>
      <c r="E21" s="115">
        <v>164</v>
      </c>
      <c r="F21" s="114">
        <v>166</v>
      </c>
      <c r="G21" s="114">
        <v>166</v>
      </c>
      <c r="H21" s="114">
        <v>167</v>
      </c>
      <c r="I21" s="140">
        <v>166</v>
      </c>
      <c r="J21" s="115">
        <v>-2</v>
      </c>
      <c r="K21" s="116">
        <v>-1.2048192771084338</v>
      </c>
    </row>
    <row r="22" spans="1:255" ht="14.1" customHeight="1" x14ac:dyDescent="0.2">
      <c r="A22" s="306">
        <v>22</v>
      </c>
      <c r="B22" s="307" t="s">
        <v>239</v>
      </c>
      <c r="C22" s="308"/>
      <c r="D22" s="113">
        <v>3.4704138197756866</v>
      </c>
      <c r="E22" s="115">
        <v>1346</v>
      </c>
      <c r="F22" s="114">
        <v>1356</v>
      </c>
      <c r="G22" s="114">
        <v>1362</v>
      </c>
      <c r="H22" s="114">
        <v>1401</v>
      </c>
      <c r="I22" s="140">
        <v>1520</v>
      </c>
      <c r="J22" s="115">
        <v>-174</v>
      </c>
      <c r="K22" s="116">
        <v>-11.447368421052632</v>
      </c>
    </row>
    <row r="23" spans="1:255" ht="14.1" customHeight="1" x14ac:dyDescent="0.2">
      <c r="A23" s="306">
        <v>23</v>
      </c>
      <c r="B23" s="307" t="s">
        <v>240</v>
      </c>
      <c r="C23" s="308"/>
      <c r="D23" s="113">
        <v>0.91272399123372439</v>
      </c>
      <c r="E23" s="115">
        <v>354</v>
      </c>
      <c r="F23" s="114">
        <v>359</v>
      </c>
      <c r="G23" s="114">
        <v>366</v>
      </c>
      <c r="H23" s="114">
        <v>349</v>
      </c>
      <c r="I23" s="140">
        <v>348</v>
      </c>
      <c r="J23" s="115">
        <v>6</v>
      </c>
      <c r="K23" s="116">
        <v>1.7241379310344827</v>
      </c>
    </row>
    <row r="24" spans="1:255" ht="14.1" customHeight="1" x14ac:dyDescent="0.2">
      <c r="A24" s="306">
        <v>24</v>
      </c>
      <c r="B24" s="307" t="s">
        <v>241</v>
      </c>
      <c r="C24" s="308"/>
      <c r="D24" s="113">
        <v>9.4108547118731476</v>
      </c>
      <c r="E24" s="115">
        <v>3650</v>
      </c>
      <c r="F24" s="114">
        <v>3822</v>
      </c>
      <c r="G24" s="114">
        <v>3914</v>
      </c>
      <c r="H24" s="114">
        <v>3995</v>
      </c>
      <c r="I24" s="140">
        <v>4045</v>
      </c>
      <c r="J24" s="115">
        <v>-395</v>
      </c>
      <c r="K24" s="116">
        <v>-9.7651421508034613</v>
      </c>
    </row>
    <row r="25" spans="1:255" ht="14.1" customHeight="1" x14ac:dyDescent="0.2">
      <c r="A25" s="306">
        <v>25</v>
      </c>
      <c r="B25" s="307" t="s">
        <v>242</v>
      </c>
      <c r="C25" s="308"/>
      <c r="D25" s="113">
        <v>8.6296248549697054</v>
      </c>
      <c r="E25" s="115">
        <v>3347</v>
      </c>
      <c r="F25" s="114">
        <v>3481</v>
      </c>
      <c r="G25" s="114">
        <v>3553</v>
      </c>
      <c r="H25" s="114">
        <v>3479</v>
      </c>
      <c r="I25" s="140">
        <v>3480</v>
      </c>
      <c r="J25" s="115">
        <v>-133</v>
      </c>
      <c r="K25" s="116">
        <v>-3.8218390804597702</v>
      </c>
    </row>
    <row r="26" spans="1:255" ht="14.1" customHeight="1" x14ac:dyDescent="0.2">
      <c r="A26" s="306">
        <v>26</v>
      </c>
      <c r="B26" s="307" t="s">
        <v>243</v>
      </c>
      <c r="C26" s="308"/>
      <c r="D26" s="113">
        <v>3.5374500451205364</v>
      </c>
      <c r="E26" s="115">
        <v>1372</v>
      </c>
      <c r="F26" s="114">
        <v>1372</v>
      </c>
      <c r="G26" s="114">
        <v>1376</v>
      </c>
      <c r="H26" s="114">
        <v>1359</v>
      </c>
      <c r="I26" s="140">
        <v>1378</v>
      </c>
      <c r="J26" s="115">
        <v>-6</v>
      </c>
      <c r="K26" s="116">
        <v>-0.43541364296081275</v>
      </c>
    </row>
    <row r="27" spans="1:255" ht="14.1" customHeight="1" x14ac:dyDescent="0.2">
      <c r="A27" s="306">
        <v>27</v>
      </c>
      <c r="B27" s="307" t="s">
        <v>244</v>
      </c>
      <c r="C27" s="308"/>
      <c r="D27" s="113">
        <v>3.9370890808302179</v>
      </c>
      <c r="E27" s="115">
        <v>1527</v>
      </c>
      <c r="F27" s="114">
        <v>1561</v>
      </c>
      <c r="G27" s="114">
        <v>1564</v>
      </c>
      <c r="H27" s="114">
        <v>1554</v>
      </c>
      <c r="I27" s="140">
        <v>1563</v>
      </c>
      <c r="J27" s="115">
        <v>-36</v>
      </c>
      <c r="K27" s="116">
        <v>-2.3032629558541267</v>
      </c>
    </row>
    <row r="28" spans="1:255" ht="14.1" customHeight="1" x14ac:dyDescent="0.2">
      <c r="A28" s="306">
        <v>28</v>
      </c>
      <c r="B28" s="307" t="s">
        <v>245</v>
      </c>
      <c r="C28" s="308"/>
      <c r="D28" s="113">
        <v>0.26040995230114733</v>
      </c>
      <c r="E28" s="115">
        <v>101</v>
      </c>
      <c r="F28" s="114">
        <v>102</v>
      </c>
      <c r="G28" s="114">
        <v>102</v>
      </c>
      <c r="H28" s="114">
        <v>101</v>
      </c>
      <c r="I28" s="140">
        <v>102</v>
      </c>
      <c r="J28" s="115">
        <v>-1</v>
      </c>
      <c r="K28" s="116">
        <v>-0.98039215686274506</v>
      </c>
    </row>
    <row r="29" spans="1:255" ht="14.1" customHeight="1" x14ac:dyDescent="0.2">
      <c r="A29" s="306">
        <v>29</v>
      </c>
      <c r="B29" s="307" t="s">
        <v>246</v>
      </c>
      <c r="C29" s="308"/>
      <c r="D29" s="113">
        <v>1.6939538481371665</v>
      </c>
      <c r="E29" s="115">
        <v>657</v>
      </c>
      <c r="F29" s="114">
        <v>661</v>
      </c>
      <c r="G29" s="114">
        <v>660</v>
      </c>
      <c r="H29" s="114">
        <v>668</v>
      </c>
      <c r="I29" s="140">
        <v>669</v>
      </c>
      <c r="J29" s="115">
        <v>-12</v>
      </c>
      <c r="K29" s="116">
        <v>-1.7937219730941705</v>
      </c>
    </row>
    <row r="30" spans="1:255" ht="14.1" customHeight="1" x14ac:dyDescent="0.2">
      <c r="A30" s="306" t="s">
        <v>247</v>
      </c>
      <c r="B30" s="307" t="s">
        <v>248</v>
      </c>
      <c r="C30" s="308"/>
      <c r="D30" s="113">
        <v>0.47698852649220058</v>
      </c>
      <c r="E30" s="115">
        <v>185</v>
      </c>
      <c r="F30" s="114">
        <v>182</v>
      </c>
      <c r="G30" s="114">
        <v>179</v>
      </c>
      <c r="H30" s="114">
        <v>181</v>
      </c>
      <c r="I30" s="140">
        <v>187</v>
      </c>
      <c r="J30" s="115">
        <v>-2</v>
      </c>
      <c r="K30" s="116">
        <v>-1.0695187165775402</v>
      </c>
    </row>
    <row r="31" spans="1:255" ht="14.1" customHeight="1" x14ac:dyDescent="0.2">
      <c r="A31" s="306" t="s">
        <v>249</v>
      </c>
      <c r="B31" s="307" t="s">
        <v>250</v>
      </c>
      <c r="C31" s="308"/>
      <c r="D31" s="113">
        <v>1.1911821580507929</v>
      </c>
      <c r="E31" s="115">
        <v>462</v>
      </c>
      <c r="F31" s="114">
        <v>470</v>
      </c>
      <c r="G31" s="114">
        <v>472</v>
      </c>
      <c r="H31" s="114">
        <v>479</v>
      </c>
      <c r="I31" s="140">
        <v>474</v>
      </c>
      <c r="J31" s="115">
        <v>-12</v>
      </c>
      <c r="K31" s="116">
        <v>-2.5316455696202533</v>
      </c>
    </row>
    <row r="32" spans="1:255" ht="14.1" customHeight="1" x14ac:dyDescent="0.2">
      <c r="A32" s="306">
        <v>31</v>
      </c>
      <c r="B32" s="307" t="s">
        <v>251</v>
      </c>
      <c r="C32" s="308"/>
      <c r="D32" s="113">
        <v>0.70130204976150579</v>
      </c>
      <c r="E32" s="115">
        <v>272</v>
      </c>
      <c r="F32" s="114">
        <v>269</v>
      </c>
      <c r="G32" s="114">
        <v>268</v>
      </c>
      <c r="H32" s="114">
        <v>266</v>
      </c>
      <c r="I32" s="140">
        <v>263</v>
      </c>
      <c r="J32" s="115">
        <v>9</v>
      </c>
      <c r="K32" s="116">
        <v>3.4220532319391634</v>
      </c>
    </row>
    <row r="33" spans="1:11" ht="14.1" customHeight="1" x14ac:dyDescent="0.2">
      <c r="A33" s="306">
        <v>32</v>
      </c>
      <c r="B33" s="307" t="s">
        <v>252</v>
      </c>
      <c r="C33" s="308"/>
      <c r="D33" s="113">
        <v>2.5061235013536161</v>
      </c>
      <c r="E33" s="115">
        <v>972</v>
      </c>
      <c r="F33" s="114">
        <v>972</v>
      </c>
      <c r="G33" s="114">
        <v>1006</v>
      </c>
      <c r="H33" s="114">
        <v>963</v>
      </c>
      <c r="I33" s="140">
        <v>941</v>
      </c>
      <c r="J33" s="115">
        <v>31</v>
      </c>
      <c r="K33" s="116">
        <v>3.2943676939426143</v>
      </c>
    </row>
    <row r="34" spans="1:11" ht="14.1" customHeight="1" x14ac:dyDescent="0.2">
      <c r="A34" s="306">
        <v>33</v>
      </c>
      <c r="B34" s="307" t="s">
        <v>253</v>
      </c>
      <c r="C34" s="308"/>
      <c r="D34" s="113">
        <v>1.8486528297022045</v>
      </c>
      <c r="E34" s="115">
        <v>717</v>
      </c>
      <c r="F34" s="114">
        <v>702</v>
      </c>
      <c r="G34" s="114">
        <v>748</v>
      </c>
      <c r="H34" s="114">
        <v>724</v>
      </c>
      <c r="I34" s="140">
        <v>705</v>
      </c>
      <c r="J34" s="115">
        <v>12</v>
      </c>
      <c r="K34" s="116">
        <v>1.7021276595744681</v>
      </c>
    </row>
    <row r="35" spans="1:11" ht="14.1" customHeight="1" x14ac:dyDescent="0.2">
      <c r="A35" s="306">
        <v>34</v>
      </c>
      <c r="B35" s="307" t="s">
        <v>254</v>
      </c>
      <c r="C35" s="308"/>
      <c r="D35" s="113">
        <v>2.6427742684027331</v>
      </c>
      <c r="E35" s="115">
        <v>1025</v>
      </c>
      <c r="F35" s="114">
        <v>1024</v>
      </c>
      <c r="G35" s="114">
        <v>1037</v>
      </c>
      <c r="H35" s="114">
        <v>992</v>
      </c>
      <c r="I35" s="140">
        <v>986</v>
      </c>
      <c r="J35" s="115">
        <v>39</v>
      </c>
      <c r="K35" s="116">
        <v>3.9553752535496955</v>
      </c>
    </row>
    <row r="36" spans="1:11" ht="14.1" customHeight="1" x14ac:dyDescent="0.2">
      <c r="A36" s="306">
        <v>41</v>
      </c>
      <c r="B36" s="307" t="s">
        <v>255</v>
      </c>
      <c r="C36" s="308"/>
      <c r="D36" s="113">
        <v>0.75802500966868636</v>
      </c>
      <c r="E36" s="115">
        <v>294</v>
      </c>
      <c r="F36" s="114">
        <v>295</v>
      </c>
      <c r="G36" s="114">
        <v>307</v>
      </c>
      <c r="H36" s="114">
        <v>314</v>
      </c>
      <c r="I36" s="140">
        <v>310</v>
      </c>
      <c r="J36" s="115">
        <v>-16</v>
      </c>
      <c r="K36" s="116">
        <v>-5.161290322580645</v>
      </c>
    </row>
    <row r="37" spans="1:11" ht="14.1" customHeight="1" x14ac:dyDescent="0.2">
      <c r="A37" s="306">
        <v>42</v>
      </c>
      <c r="B37" s="307" t="s">
        <v>256</v>
      </c>
      <c r="C37" s="308"/>
      <c r="D37" s="113">
        <v>0.10828928709552663</v>
      </c>
      <c r="E37" s="115">
        <v>42</v>
      </c>
      <c r="F37" s="114">
        <v>40</v>
      </c>
      <c r="G37" s="114">
        <v>42</v>
      </c>
      <c r="H37" s="114">
        <v>42</v>
      </c>
      <c r="I37" s="140">
        <v>41</v>
      </c>
      <c r="J37" s="115">
        <v>1</v>
      </c>
      <c r="K37" s="116">
        <v>2.4390243902439024</v>
      </c>
    </row>
    <row r="38" spans="1:11" ht="14.1" customHeight="1" x14ac:dyDescent="0.2">
      <c r="A38" s="306">
        <v>43</v>
      </c>
      <c r="B38" s="307" t="s">
        <v>257</v>
      </c>
      <c r="C38" s="308"/>
      <c r="D38" s="113">
        <v>0.97460358385973955</v>
      </c>
      <c r="E38" s="115">
        <v>378</v>
      </c>
      <c r="F38" s="114">
        <v>383</v>
      </c>
      <c r="G38" s="114">
        <v>380</v>
      </c>
      <c r="H38" s="114">
        <v>360</v>
      </c>
      <c r="I38" s="140">
        <v>347</v>
      </c>
      <c r="J38" s="115">
        <v>31</v>
      </c>
      <c r="K38" s="116">
        <v>8.93371757925072</v>
      </c>
    </row>
    <row r="39" spans="1:11" ht="14.1" customHeight="1" x14ac:dyDescent="0.2">
      <c r="A39" s="306">
        <v>51</v>
      </c>
      <c r="B39" s="307" t="s">
        <v>258</v>
      </c>
      <c r="C39" s="308"/>
      <c r="D39" s="113">
        <v>4.5146319453396933</v>
      </c>
      <c r="E39" s="115">
        <v>1751</v>
      </c>
      <c r="F39" s="114">
        <v>1766</v>
      </c>
      <c r="G39" s="114">
        <v>1832</v>
      </c>
      <c r="H39" s="114">
        <v>1752</v>
      </c>
      <c r="I39" s="140">
        <v>1776</v>
      </c>
      <c r="J39" s="115">
        <v>-25</v>
      </c>
      <c r="K39" s="116">
        <v>-1.4076576576576576</v>
      </c>
    </row>
    <row r="40" spans="1:11" ht="14.1" customHeight="1" x14ac:dyDescent="0.2">
      <c r="A40" s="306" t="s">
        <v>259</v>
      </c>
      <c r="B40" s="307" t="s">
        <v>260</v>
      </c>
      <c r="C40" s="308"/>
      <c r="D40" s="113">
        <v>3.9319324481113833</v>
      </c>
      <c r="E40" s="115">
        <v>1525</v>
      </c>
      <c r="F40" s="114">
        <v>1542</v>
      </c>
      <c r="G40" s="114">
        <v>1609</v>
      </c>
      <c r="H40" s="114">
        <v>1535</v>
      </c>
      <c r="I40" s="140">
        <v>1551</v>
      </c>
      <c r="J40" s="115">
        <v>-26</v>
      </c>
      <c r="K40" s="116">
        <v>-1.6763378465506125</v>
      </c>
    </row>
    <row r="41" spans="1:11" ht="14.1" customHeight="1" x14ac:dyDescent="0.2">
      <c r="A41" s="306"/>
      <c r="B41" s="307" t="s">
        <v>261</v>
      </c>
      <c r="C41" s="308"/>
      <c r="D41" s="113">
        <v>2.9495939151733919</v>
      </c>
      <c r="E41" s="115">
        <v>1144</v>
      </c>
      <c r="F41" s="114">
        <v>1155</v>
      </c>
      <c r="G41" s="114">
        <v>1210</v>
      </c>
      <c r="H41" s="114">
        <v>1155</v>
      </c>
      <c r="I41" s="140">
        <v>1165</v>
      </c>
      <c r="J41" s="115">
        <v>-21</v>
      </c>
      <c r="K41" s="116">
        <v>-1.8025751072961373</v>
      </c>
    </row>
    <row r="42" spans="1:11" ht="14.1" customHeight="1" x14ac:dyDescent="0.2">
      <c r="A42" s="306">
        <v>52</v>
      </c>
      <c r="B42" s="307" t="s">
        <v>262</v>
      </c>
      <c r="C42" s="308"/>
      <c r="D42" s="113">
        <v>4.2232821967255383</v>
      </c>
      <c r="E42" s="115">
        <v>1638</v>
      </c>
      <c r="F42" s="114">
        <v>1650</v>
      </c>
      <c r="G42" s="114">
        <v>1671</v>
      </c>
      <c r="H42" s="114">
        <v>1701</v>
      </c>
      <c r="I42" s="140">
        <v>1700</v>
      </c>
      <c r="J42" s="115">
        <v>-62</v>
      </c>
      <c r="K42" s="116">
        <v>-3.6470588235294117</v>
      </c>
    </row>
    <row r="43" spans="1:11" ht="14.1" customHeight="1" x14ac:dyDescent="0.2">
      <c r="A43" s="306" t="s">
        <v>263</v>
      </c>
      <c r="B43" s="307" t="s">
        <v>264</v>
      </c>
      <c r="C43" s="308"/>
      <c r="D43" s="113">
        <v>3.7591852520304241</v>
      </c>
      <c r="E43" s="115">
        <v>1458</v>
      </c>
      <c r="F43" s="114">
        <v>1465</v>
      </c>
      <c r="G43" s="114">
        <v>1487</v>
      </c>
      <c r="H43" s="114">
        <v>1510</v>
      </c>
      <c r="I43" s="140">
        <v>1510</v>
      </c>
      <c r="J43" s="115">
        <v>-52</v>
      </c>
      <c r="K43" s="116">
        <v>-3.443708609271523</v>
      </c>
    </row>
    <row r="44" spans="1:11" ht="14.1" customHeight="1" x14ac:dyDescent="0.2">
      <c r="A44" s="306">
        <v>53</v>
      </c>
      <c r="B44" s="307" t="s">
        <v>265</v>
      </c>
      <c r="C44" s="308"/>
      <c r="D44" s="113">
        <v>0.41253061750676806</v>
      </c>
      <c r="E44" s="115">
        <v>160</v>
      </c>
      <c r="F44" s="114">
        <v>155</v>
      </c>
      <c r="G44" s="114">
        <v>158</v>
      </c>
      <c r="H44" s="114">
        <v>156</v>
      </c>
      <c r="I44" s="140">
        <v>156</v>
      </c>
      <c r="J44" s="115">
        <v>4</v>
      </c>
      <c r="K44" s="116">
        <v>2.5641025641025643</v>
      </c>
    </row>
    <row r="45" spans="1:11" ht="14.1" customHeight="1" x14ac:dyDescent="0.2">
      <c r="A45" s="306" t="s">
        <v>266</v>
      </c>
      <c r="B45" s="307" t="s">
        <v>267</v>
      </c>
      <c r="C45" s="308"/>
      <c r="D45" s="113">
        <v>0.37901250483434318</v>
      </c>
      <c r="E45" s="115">
        <v>147</v>
      </c>
      <c r="F45" s="114">
        <v>142</v>
      </c>
      <c r="G45" s="114">
        <v>145</v>
      </c>
      <c r="H45" s="114">
        <v>144</v>
      </c>
      <c r="I45" s="140">
        <v>144</v>
      </c>
      <c r="J45" s="115">
        <v>3</v>
      </c>
      <c r="K45" s="116">
        <v>2.0833333333333335</v>
      </c>
    </row>
    <row r="46" spans="1:11" ht="14.1" customHeight="1" x14ac:dyDescent="0.2">
      <c r="A46" s="306">
        <v>54</v>
      </c>
      <c r="B46" s="307" t="s">
        <v>268</v>
      </c>
      <c r="C46" s="308"/>
      <c r="D46" s="113">
        <v>1.6810622663400798</v>
      </c>
      <c r="E46" s="115">
        <v>652</v>
      </c>
      <c r="F46" s="114">
        <v>657</v>
      </c>
      <c r="G46" s="114">
        <v>676</v>
      </c>
      <c r="H46" s="114">
        <v>670</v>
      </c>
      <c r="I46" s="140">
        <v>664</v>
      </c>
      <c r="J46" s="115">
        <v>-12</v>
      </c>
      <c r="K46" s="116">
        <v>-1.8072289156626506</v>
      </c>
    </row>
    <row r="47" spans="1:11" ht="14.1" customHeight="1" x14ac:dyDescent="0.2">
      <c r="A47" s="306">
        <v>61</v>
      </c>
      <c r="B47" s="307" t="s">
        <v>269</v>
      </c>
      <c r="C47" s="308"/>
      <c r="D47" s="113">
        <v>2.9624854969704781</v>
      </c>
      <c r="E47" s="115">
        <v>1149</v>
      </c>
      <c r="F47" s="114">
        <v>1133</v>
      </c>
      <c r="G47" s="114">
        <v>1134</v>
      </c>
      <c r="H47" s="114">
        <v>1136</v>
      </c>
      <c r="I47" s="140">
        <v>1137</v>
      </c>
      <c r="J47" s="115">
        <v>12</v>
      </c>
      <c r="K47" s="116">
        <v>1.0554089709762533</v>
      </c>
    </row>
    <row r="48" spans="1:11" ht="14.1" customHeight="1" x14ac:dyDescent="0.2">
      <c r="A48" s="306">
        <v>62</v>
      </c>
      <c r="B48" s="307" t="s">
        <v>270</v>
      </c>
      <c r="C48" s="308"/>
      <c r="D48" s="113">
        <v>6.5128271238881013</v>
      </c>
      <c r="E48" s="115">
        <v>2526</v>
      </c>
      <c r="F48" s="114">
        <v>2514</v>
      </c>
      <c r="G48" s="114">
        <v>2526</v>
      </c>
      <c r="H48" s="114">
        <v>2480</v>
      </c>
      <c r="I48" s="140">
        <v>2490</v>
      </c>
      <c r="J48" s="115">
        <v>36</v>
      </c>
      <c r="K48" s="116">
        <v>1.4457831325301205</v>
      </c>
    </row>
    <row r="49" spans="1:11" ht="14.1" customHeight="1" x14ac:dyDescent="0.2">
      <c r="A49" s="306">
        <v>63</v>
      </c>
      <c r="B49" s="307" t="s">
        <v>271</v>
      </c>
      <c r="C49" s="308"/>
      <c r="D49" s="113">
        <v>0.92819388939022818</v>
      </c>
      <c r="E49" s="115">
        <v>360</v>
      </c>
      <c r="F49" s="114">
        <v>381</v>
      </c>
      <c r="G49" s="114">
        <v>384</v>
      </c>
      <c r="H49" s="114">
        <v>371</v>
      </c>
      <c r="I49" s="140">
        <v>359</v>
      </c>
      <c r="J49" s="115">
        <v>1</v>
      </c>
      <c r="K49" s="116">
        <v>0.2785515320334262</v>
      </c>
    </row>
    <row r="50" spans="1:11" ht="14.1" customHeight="1" x14ac:dyDescent="0.2">
      <c r="A50" s="306" t="s">
        <v>272</v>
      </c>
      <c r="B50" s="307" t="s">
        <v>273</v>
      </c>
      <c r="C50" s="308"/>
      <c r="D50" s="113">
        <v>0.23204847234755704</v>
      </c>
      <c r="E50" s="115">
        <v>90</v>
      </c>
      <c r="F50" s="114">
        <v>92</v>
      </c>
      <c r="G50" s="114">
        <v>94</v>
      </c>
      <c r="H50" s="114">
        <v>90</v>
      </c>
      <c r="I50" s="140">
        <v>87</v>
      </c>
      <c r="J50" s="115">
        <v>3</v>
      </c>
      <c r="K50" s="116">
        <v>3.4482758620689653</v>
      </c>
    </row>
    <row r="51" spans="1:11" ht="14.1" customHeight="1" x14ac:dyDescent="0.2">
      <c r="A51" s="306" t="s">
        <v>274</v>
      </c>
      <c r="B51" s="307" t="s">
        <v>275</v>
      </c>
      <c r="C51" s="308"/>
      <c r="D51" s="113">
        <v>0.58527781358772724</v>
      </c>
      <c r="E51" s="115">
        <v>227</v>
      </c>
      <c r="F51" s="114">
        <v>244</v>
      </c>
      <c r="G51" s="114">
        <v>248</v>
      </c>
      <c r="H51" s="114">
        <v>239</v>
      </c>
      <c r="I51" s="140">
        <v>230</v>
      </c>
      <c r="J51" s="115">
        <v>-3</v>
      </c>
      <c r="K51" s="116">
        <v>-1.3043478260869565</v>
      </c>
    </row>
    <row r="52" spans="1:11" ht="14.1" customHeight="1" x14ac:dyDescent="0.2">
      <c r="A52" s="306">
        <v>71</v>
      </c>
      <c r="B52" s="307" t="s">
        <v>276</v>
      </c>
      <c r="C52" s="308"/>
      <c r="D52" s="113">
        <v>10.687121309784711</v>
      </c>
      <c r="E52" s="115">
        <v>4145</v>
      </c>
      <c r="F52" s="114">
        <v>4154</v>
      </c>
      <c r="G52" s="114">
        <v>4174</v>
      </c>
      <c r="H52" s="114">
        <v>4116</v>
      </c>
      <c r="I52" s="140">
        <v>4145</v>
      </c>
      <c r="J52" s="115">
        <v>0</v>
      </c>
      <c r="K52" s="116">
        <v>0</v>
      </c>
    </row>
    <row r="53" spans="1:11" ht="14.1" customHeight="1" x14ac:dyDescent="0.2">
      <c r="A53" s="306" t="s">
        <v>277</v>
      </c>
      <c r="B53" s="307" t="s">
        <v>278</v>
      </c>
      <c r="C53" s="308"/>
      <c r="D53" s="113">
        <v>3.9577156117055563</v>
      </c>
      <c r="E53" s="115">
        <v>1535</v>
      </c>
      <c r="F53" s="114">
        <v>1564</v>
      </c>
      <c r="G53" s="114">
        <v>1567</v>
      </c>
      <c r="H53" s="114">
        <v>1532</v>
      </c>
      <c r="I53" s="140">
        <v>1542</v>
      </c>
      <c r="J53" s="115">
        <v>-7</v>
      </c>
      <c r="K53" s="116">
        <v>-0.45395590142671854</v>
      </c>
    </row>
    <row r="54" spans="1:11" ht="14.1" customHeight="1" x14ac:dyDescent="0.2">
      <c r="A54" s="306" t="s">
        <v>279</v>
      </c>
      <c r="B54" s="307" t="s">
        <v>280</v>
      </c>
      <c r="C54" s="308"/>
      <c r="D54" s="113">
        <v>5.6026814490137937</v>
      </c>
      <c r="E54" s="115">
        <v>2173</v>
      </c>
      <c r="F54" s="114">
        <v>2163</v>
      </c>
      <c r="G54" s="114">
        <v>2182</v>
      </c>
      <c r="H54" s="114">
        <v>2157</v>
      </c>
      <c r="I54" s="140">
        <v>2170</v>
      </c>
      <c r="J54" s="115">
        <v>3</v>
      </c>
      <c r="K54" s="116">
        <v>0.13824884792626729</v>
      </c>
    </row>
    <row r="55" spans="1:11" ht="14.1" customHeight="1" x14ac:dyDescent="0.2">
      <c r="A55" s="306">
        <v>72</v>
      </c>
      <c r="B55" s="307" t="s">
        <v>281</v>
      </c>
      <c r="C55" s="308"/>
      <c r="D55" s="113">
        <v>2.8309913626401961</v>
      </c>
      <c r="E55" s="115">
        <v>1098</v>
      </c>
      <c r="F55" s="114">
        <v>1113</v>
      </c>
      <c r="G55" s="114">
        <v>1115</v>
      </c>
      <c r="H55" s="114">
        <v>1109</v>
      </c>
      <c r="I55" s="140">
        <v>1125</v>
      </c>
      <c r="J55" s="115">
        <v>-27</v>
      </c>
      <c r="K55" s="116">
        <v>-2.4</v>
      </c>
    </row>
    <row r="56" spans="1:11" ht="14.1" customHeight="1" x14ac:dyDescent="0.2">
      <c r="A56" s="306" t="s">
        <v>282</v>
      </c>
      <c r="B56" s="307" t="s">
        <v>283</v>
      </c>
      <c r="C56" s="308"/>
      <c r="D56" s="113">
        <v>1.3845558850070903</v>
      </c>
      <c r="E56" s="115">
        <v>537</v>
      </c>
      <c r="F56" s="114">
        <v>541</v>
      </c>
      <c r="G56" s="114">
        <v>547</v>
      </c>
      <c r="H56" s="114">
        <v>539</v>
      </c>
      <c r="I56" s="140">
        <v>552</v>
      </c>
      <c r="J56" s="115">
        <v>-15</v>
      </c>
      <c r="K56" s="116">
        <v>-2.7173913043478262</v>
      </c>
    </row>
    <row r="57" spans="1:11" ht="14.1" customHeight="1" x14ac:dyDescent="0.2">
      <c r="A57" s="306" t="s">
        <v>284</v>
      </c>
      <c r="B57" s="307" t="s">
        <v>285</v>
      </c>
      <c r="C57" s="308"/>
      <c r="D57" s="113">
        <v>0.98749516565682605</v>
      </c>
      <c r="E57" s="115">
        <v>383</v>
      </c>
      <c r="F57" s="114">
        <v>384</v>
      </c>
      <c r="G57" s="114">
        <v>379</v>
      </c>
      <c r="H57" s="114">
        <v>383</v>
      </c>
      <c r="I57" s="140">
        <v>389</v>
      </c>
      <c r="J57" s="115">
        <v>-6</v>
      </c>
      <c r="K57" s="116">
        <v>-1.5424164524421593</v>
      </c>
    </row>
    <row r="58" spans="1:11" ht="14.1" customHeight="1" x14ac:dyDescent="0.2">
      <c r="A58" s="306">
        <v>73</v>
      </c>
      <c r="B58" s="307" t="s">
        <v>286</v>
      </c>
      <c r="C58" s="308"/>
      <c r="D58" s="113">
        <v>2.4519788578058526</v>
      </c>
      <c r="E58" s="115">
        <v>951</v>
      </c>
      <c r="F58" s="114">
        <v>943</v>
      </c>
      <c r="G58" s="114">
        <v>946</v>
      </c>
      <c r="H58" s="114">
        <v>904</v>
      </c>
      <c r="I58" s="140">
        <v>920</v>
      </c>
      <c r="J58" s="115">
        <v>31</v>
      </c>
      <c r="K58" s="116">
        <v>3.3695652173913042</v>
      </c>
    </row>
    <row r="59" spans="1:11" ht="14.1" customHeight="1" x14ac:dyDescent="0.2">
      <c r="A59" s="306" t="s">
        <v>287</v>
      </c>
      <c r="B59" s="307" t="s">
        <v>288</v>
      </c>
      <c r="C59" s="308"/>
      <c r="D59" s="113">
        <v>2.1322676292381075</v>
      </c>
      <c r="E59" s="115">
        <v>827</v>
      </c>
      <c r="F59" s="114">
        <v>815</v>
      </c>
      <c r="G59" s="114">
        <v>815</v>
      </c>
      <c r="H59" s="114">
        <v>778</v>
      </c>
      <c r="I59" s="140">
        <v>791</v>
      </c>
      <c r="J59" s="115">
        <v>36</v>
      </c>
      <c r="K59" s="116">
        <v>4.5512010113780024</v>
      </c>
    </row>
    <row r="60" spans="1:11" ht="14.1" customHeight="1" x14ac:dyDescent="0.2">
      <c r="A60" s="306">
        <v>81</v>
      </c>
      <c r="B60" s="307" t="s">
        <v>289</v>
      </c>
      <c r="C60" s="308"/>
      <c r="D60" s="113">
        <v>7.0207554466933093</v>
      </c>
      <c r="E60" s="115">
        <v>2723</v>
      </c>
      <c r="F60" s="114">
        <v>2658</v>
      </c>
      <c r="G60" s="114">
        <v>2669</v>
      </c>
      <c r="H60" s="114">
        <v>2603</v>
      </c>
      <c r="I60" s="140">
        <v>2632</v>
      </c>
      <c r="J60" s="115">
        <v>91</v>
      </c>
      <c r="K60" s="116">
        <v>3.4574468085106385</v>
      </c>
    </row>
    <row r="61" spans="1:11" ht="14.1" customHeight="1" x14ac:dyDescent="0.2">
      <c r="A61" s="306" t="s">
        <v>290</v>
      </c>
      <c r="B61" s="307" t="s">
        <v>291</v>
      </c>
      <c r="C61" s="308"/>
      <c r="D61" s="113">
        <v>2.1425808946757767</v>
      </c>
      <c r="E61" s="115">
        <v>831</v>
      </c>
      <c r="F61" s="114">
        <v>826</v>
      </c>
      <c r="G61" s="114">
        <v>844</v>
      </c>
      <c r="H61" s="114">
        <v>796</v>
      </c>
      <c r="I61" s="140">
        <v>820</v>
      </c>
      <c r="J61" s="115">
        <v>11</v>
      </c>
      <c r="K61" s="116">
        <v>1.3414634146341464</v>
      </c>
    </row>
    <row r="62" spans="1:11" ht="14.1" customHeight="1" x14ac:dyDescent="0.2">
      <c r="A62" s="306" t="s">
        <v>292</v>
      </c>
      <c r="B62" s="307" t="s">
        <v>293</v>
      </c>
      <c r="C62" s="308"/>
      <c r="D62" s="113">
        <v>2.7742684027330156</v>
      </c>
      <c r="E62" s="115">
        <v>1076</v>
      </c>
      <c r="F62" s="114">
        <v>1050</v>
      </c>
      <c r="G62" s="114">
        <v>1047</v>
      </c>
      <c r="H62" s="114">
        <v>1034</v>
      </c>
      <c r="I62" s="140">
        <v>1033</v>
      </c>
      <c r="J62" s="115">
        <v>43</v>
      </c>
      <c r="K62" s="116">
        <v>4.1626331074540177</v>
      </c>
    </row>
    <row r="63" spans="1:11" ht="14.1" customHeight="1" x14ac:dyDescent="0.2">
      <c r="A63" s="306"/>
      <c r="B63" s="307" t="s">
        <v>294</v>
      </c>
      <c r="C63" s="308"/>
      <c r="D63" s="113">
        <v>2.5112801340724507</v>
      </c>
      <c r="E63" s="115">
        <v>974</v>
      </c>
      <c r="F63" s="114">
        <v>950</v>
      </c>
      <c r="G63" s="114">
        <v>944</v>
      </c>
      <c r="H63" s="114">
        <v>934</v>
      </c>
      <c r="I63" s="140">
        <v>936</v>
      </c>
      <c r="J63" s="115">
        <v>38</v>
      </c>
      <c r="K63" s="116">
        <v>4.0598290598290596</v>
      </c>
    </row>
    <row r="64" spans="1:11" ht="14.1" customHeight="1" x14ac:dyDescent="0.2">
      <c r="A64" s="306" t="s">
        <v>295</v>
      </c>
      <c r="B64" s="307" t="s">
        <v>296</v>
      </c>
      <c r="C64" s="308"/>
      <c r="D64" s="113">
        <v>0.54402475183705046</v>
      </c>
      <c r="E64" s="115">
        <v>211</v>
      </c>
      <c r="F64" s="114">
        <v>201</v>
      </c>
      <c r="G64" s="114">
        <v>199</v>
      </c>
      <c r="H64" s="114">
        <v>206</v>
      </c>
      <c r="I64" s="140">
        <v>204</v>
      </c>
      <c r="J64" s="115">
        <v>7</v>
      </c>
      <c r="K64" s="116">
        <v>3.4313725490196076</v>
      </c>
    </row>
    <row r="65" spans="1:11" ht="14.1" customHeight="1" x14ac:dyDescent="0.2">
      <c r="A65" s="306" t="s">
        <v>297</v>
      </c>
      <c r="B65" s="307" t="s">
        <v>298</v>
      </c>
      <c r="C65" s="308"/>
      <c r="D65" s="113">
        <v>0.78896480598169394</v>
      </c>
      <c r="E65" s="115">
        <v>306</v>
      </c>
      <c r="F65" s="114">
        <v>292</v>
      </c>
      <c r="G65" s="114">
        <v>283</v>
      </c>
      <c r="H65" s="114">
        <v>278</v>
      </c>
      <c r="I65" s="140">
        <v>283</v>
      </c>
      <c r="J65" s="115">
        <v>23</v>
      </c>
      <c r="K65" s="116">
        <v>8.1272084805653702</v>
      </c>
    </row>
    <row r="66" spans="1:11" ht="14.1" customHeight="1" x14ac:dyDescent="0.2">
      <c r="A66" s="306">
        <v>82</v>
      </c>
      <c r="B66" s="307" t="s">
        <v>299</v>
      </c>
      <c r="C66" s="308"/>
      <c r="D66" s="113">
        <v>3.4111125435090885</v>
      </c>
      <c r="E66" s="115">
        <v>1323</v>
      </c>
      <c r="F66" s="114">
        <v>1309</v>
      </c>
      <c r="G66" s="114">
        <v>1305</v>
      </c>
      <c r="H66" s="114">
        <v>1262</v>
      </c>
      <c r="I66" s="140">
        <v>1266</v>
      </c>
      <c r="J66" s="115">
        <v>57</v>
      </c>
      <c r="K66" s="116">
        <v>4.5023696682464456</v>
      </c>
    </row>
    <row r="67" spans="1:11" ht="14.1" customHeight="1" x14ac:dyDescent="0.2">
      <c r="A67" s="306" t="s">
        <v>300</v>
      </c>
      <c r="B67" s="307" t="s">
        <v>301</v>
      </c>
      <c r="C67" s="308"/>
      <c r="D67" s="113">
        <v>2.5267500322289544</v>
      </c>
      <c r="E67" s="115">
        <v>980</v>
      </c>
      <c r="F67" s="114">
        <v>964</v>
      </c>
      <c r="G67" s="114">
        <v>949</v>
      </c>
      <c r="H67" s="114">
        <v>910</v>
      </c>
      <c r="I67" s="140">
        <v>909</v>
      </c>
      <c r="J67" s="115">
        <v>71</v>
      </c>
      <c r="K67" s="116">
        <v>7.8107810781078104</v>
      </c>
    </row>
    <row r="68" spans="1:11" ht="14.1" customHeight="1" x14ac:dyDescent="0.2">
      <c r="A68" s="306" t="s">
        <v>302</v>
      </c>
      <c r="B68" s="307" t="s">
        <v>303</v>
      </c>
      <c r="C68" s="308"/>
      <c r="D68" s="113">
        <v>0.55691633363413695</v>
      </c>
      <c r="E68" s="115">
        <v>216</v>
      </c>
      <c r="F68" s="114">
        <v>218</v>
      </c>
      <c r="G68" s="114">
        <v>229</v>
      </c>
      <c r="H68" s="114">
        <v>229</v>
      </c>
      <c r="I68" s="140">
        <v>227</v>
      </c>
      <c r="J68" s="115">
        <v>-11</v>
      </c>
      <c r="K68" s="116">
        <v>-4.8458149779735686</v>
      </c>
    </row>
    <row r="69" spans="1:11" ht="14.1" customHeight="1" x14ac:dyDescent="0.2">
      <c r="A69" s="306">
        <v>83</v>
      </c>
      <c r="B69" s="307" t="s">
        <v>304</v>
      </c>
      <c r="C69" s="308"/>
      <c r="D69" s="113">
        <v>6.8119118215805079</v>
      </c>
      <c r="E69" s="115">
        <v>2642</v>
      </c>
      <c r="F69" s="114">
        <v>2660</v>
      </c>
      <c r="G69" s="114">
        <v>2655</v>
      </c>
      <c r="H69" s="114">
        <v>2607</v>
      </c>
      <c r="I69" s="140">
        <v>2619</v>
      </c>
      <c r="J69" s="115">
        <v>23</v>
      </c>
      <c r="K69" s="116">
        <v>0.87819778541428029</v>
      </c>
    </row>
    <row r="70" spans="1:11" ht="14.1" customHeight="1" x14ac:dyDescent="0.2">
      <c r="A70" s="306" t="s">
        <v>305</v>
      </c>
      <c r="B70" s="307" t="s">
        <v>306</v>
      </c>
      <c r="C70" s="308"/>
      <c r="D70" s="113">
        <v>5.4196209874951657</v>
      </c>
      <c r="E70" s="115">
        <v>2102</v>
      </c>
      <c r="F70" s="114">
        <v>2128</v>
      </c>
      <c r="G70" s="114">
        <v>2118</v>
      </c>
      <c r="H70" s="114">
        <v>2092</v>
      </c>
      <c r="I70" s="140">
        <v>2107</v>
      </c>
      <c r="J70" s="115">
        <v>-5</v>
      </c>
      <c r="K70" s="116">
        <v>-0.23730422401518747</v>
      </c>
    </row>
    <row r="71" spans="1:11" ht="14.1" customHeight="1" x14ac:dyDescent="0.2">
      <c r="A71" s="306"/>
      <c r="B71" s="307" t="s">
        <v>307</v>
      </c>
      <c r="C71" s="308"/>
      <c r="D71" s="113">
        <v>3.7901250483434317</v>
      </c>
      <c r="E71" s="115">
        <v>1470</v>
      </c>
      <c r="F71" s="114">
        <v>1496</v>
      </c>
      <c r="G71" s="114">
        <v>1497</v>
      </c>
      <c r="H71" s="114">
        <v>1484</v>
      </c>
      <c r="I71" s="140">
        <v>1488</v>
      </c>
      <c r="J71" s="115">
        <v>-18</v>
      </c>
      <c r="K71" s="116">
        <v>-1.2096774193548387</v>
      </c>
    </row>
    <row r="72" spans="1:11" ht="14.1" customHeight="1" x14ac:dyDescent="0.2">
      <c r="A72" s="306">
        <v>84</v>
      </c>
      <c r="B72" s="307" t="s">
        <v>308</v>
      </c>
      <c r="C72" s="308"/>
      <c r="D72" s="113">
        <v>1.5083150702591208</v>
      </c>
      <c r="E72" s="115">
        <v>585</v>
      </c>
      <c r="F72" s="114">
        <v>580</v>
      </c>
      <c r="G72" s="114">
        <v>551</v>
      </c>
      <c r="H72" s="114">
        <v>524</v>
      </c>
      <c r="I72" s="140">
        <v>532</v>
      </c>
      <c r="J72" s="115">
        <v>53</v>
      </c>
      <c r="K72" s="116">
        <v>9.9624060150375939</v>
      </c>
    </row>
    <row r="73" spans="1:11" ht="14.1" customHeight="1" x14ac:dyDescent="0.2">
      <c r="A73" s="306" t="s">
        <v>309</v>
      </c>
      <c r="B73" s="307" t="s">
        <v>310</v>
      </c>
      <c r="C73" s="308"/>
      <c r="D73" s="113">
        <v>0.69098878432383648</v>
      </c>
      <c r="E73" s="115">
        <v>268</v>
      </c>
      <c r="F73" s="114">
        <v>274</v>
      </c>
      <c r="G73" s="114">
        <v>255</v>
      </c>
      <c r="H73" s="114">
        <v>245</v>
      </c>
      <c r="I73" s="140">
        <v>279</v>
      </c>
      <c r="J73" s="115">
        <v>-11</v>
      </c>
      <c r="K73" s="116">
        <v>-3.9426523297491038</v>
      </c>
    </row>
    <row r="74" spans="1:11" ht="14.1" customHeight="1" x14ac:dyDescent="0.2">
      <c r="A74" s="306" t="s">
        <v>311</v>
      </c>
      <c r="B74" s="307" t="s">
        <v>312</v>
      </c>
      <c r="C74" s="308"/>
      <c r="D74" s="113">
        <v>0.34807270852133559</v>
      </c>
      <c r="E74" s="115">
        <v>135</v>
      </c>
      <c r="F74" s="114">
        <v>132</v>
      </c>
      <c r="G74" s="114">
        <v>115</v>
      </c>
      <c r="H74" s="114">
        <v>91</v>
      </c>
      <c r="I74" s="140">
        <v>72</v>
      </c>
      <c r="J74" s="115">
        <v>63</v>
      </c>
      <c r="K74" s="116">
        <v>87.5</v>
      </c>
    </row>
    <row r="75" spans="1:11" ht="14.1" customHeight="1" x14ac:dyDescent="0.2">
      <c r="A75" s="306" t="s">
        <v>313</v>
      </c>
      <c r="B75" s="307" t="s">
        <v>314</v>
      </c>
      <c r="C75" s="308"/>
      <c r="D75" s="113">
        <v>5.1566327188346008E-2</v>
      </c>
      <c r="E75" s="115">
        <v>20</v>
      </c>
      <c r="F75" s="114">
        <v>17</v>
      </c>
      <c r="G75" s="114">
        <v>18</v>
      </c>
      <c r="H75" s="114">
        <v>22</v>
      </c>
      <c r="I75" s="140">
        <v>22</v>
      </c>
      <c r="J75" s="115">
        <v>-2</v>
      </c>
      <c r="K75" s="116">
        <v>-9.0909090909090917</v>
      </c>
    </row>
    <row r="76" spans="1:11" ht="14.1" customHeight="1" x14ac:dyDescent="0.2">
      <c r="A76" s="306">
        <v>91</v>
      </c>
      <c r="B76" s="307" t="s">
        <v>315</v>
      </c>
      <c r="C76" s="308"/>
      <c r="D76" s="113">
        <v>0.12633750161144772</v>
      </c>
      <c r="E76" s="115">
        <v>49</v>
      </c>
      <c r="F76" s="114">
        <v>49</v>
      </c>
      <c r="G76" s="114">
        <v>47</v>
      </c>
      <c r="H76" s="114">
        <v>41</v>
      </c>
      <c r="I76" s="140">
        <v>36</v>
      </c>
      <c r="J76" s="115">
        <v>13</v>
      </c>
      <c r="K76" s="116">
        <v>36.111111111111114</v>
      </c>
    </row>
    <row r="77" spans="1:11" ht="14.1" customHeight="1" x14ac:dyDescent="0.2">
      <c r="A77" s="306">
        <v>92</v>
      </c>
      <c r="B77" s="307" t="s">
        <v>316</v>
      </c>
      <c r="C77" s="308"/>
      <c r="D77" s="113">
        <v>0.54918138455588505</v>
      </c>
      <c r="E77" s="115">
        <v>213</v>
      </c>
      <c r="F77" s="114">
        <v>211</v>
      </c>
      <c r="G77" s="114">
        <v>216</v>
      </c>
      <c r="H77" s="114">
        <v>209</v>
      </c>
      <c r="I77" s="140">
        <v>204</v>
      </c>
      <c r="J77" s="115">
        <v>9</v>
      </c>
      <c r="K77" s="116">
        <v>4.4117647058823533</v>
      </c>
    </row>
    <row r="78" spans="1:11" ht="14.1" customHeight="1" x14ac:dyDescent="0.2">
      <c r="A78" s="306">
        <v>93</v>
      </c>
      <c r="B78" s="307" t="s">
        <v>317</v>
      </c>
      <c r="C78" s="308"/>
      <c r="D78" s="113">
        <v>0.12633750161144772</v>
      </c>
      <c r="E78" s="115">
        <v>49</v>
      </c>
      <c r="F78" s="114">
        <v>53</v>
      </c>
      <c r="G78" s="114">
        <v>53</v>
      </c>
      <c r="H78" s="114">
        <v>50</v>
      </c>
      <c r="I78" s="140">
        <v>54</v>
      </c>
      <c r="J78" s="115">
        <v>-5</v>
      </c>
      <c r="K78" s="116">
        <v>-9.2592592592592595</v>
      </c>
    </row>
    <row r="79" spans="1:11" ht="14.1" customHeight="1" x14ac:dyDescent="0.2">
      <c r="A79" s="306">
        <v>94</v>
      </c>
      <c r="B79" s="307" t="s">
        <v>318</v>
      </c>
      <c r="C79" s="308"/>
      <c r="D79" s="113">
        <v>7.4771174423101716E-2</v>
      </c>
      <c r="E79" s="115">
        <v>29</v>
      </c>
      <c r="F79" s="114">
        <v>28</v>
      </c>
      <c r="G79" s="114">
        <v>29</v>
      </c>
      <c r="H79" s="114">
        <v>36</v>
      </c>
      <c r="I79" s="140">
        <v>38</v>
      </c>
      <c r="J79" s="115">
        <v>-9</v>
      </c>
      <c r="K79" s="116">
        <v>-23.684210526315791</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224</v>
      </c>
      <c r="C81" s="312"/>
      <c r="D81" s="125">
        <v>0.22173520690988785</v>
      </c>
      <c r="E81" s="143">
        <v>86</v>
      </c>
      <c r="F81" s="144">
        <v>85</v>
      </c>
      <c r="G81" s="144">
        <v>90</v>
      </c>
      <c r="H81" s="144">
        <v>69</v>
      </c>
      <c r="I81" s="145">
        <v>79</v>
      </c>
      <c r="J81" s="143">
        <v>7</v>
      </c>
      <c r="K81" s="146">
        <v>8.8607594936708853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13164</v>
      </c>
      <c r="E12" s="114">
        <v>13525</v>
      </c>
      <c r="F12" s="114">
        <v>13631</v>
      </c>
      <c r="G12" s="114">
        <v>13684</v>
      </c>
      <c r="H12" s="140">
        <v>13672</v>
      </c>
      <c r="I12" s="115">
        <v>-508</v>
      </c>
      <c r="J12" s="116">
        <v>-3.7156231714452899</v>
      </c>
      <c r="K12"/>
      <c r="L12"/>
      <c r="M12"/>
      <c r="N12"/>
      <c r="O12"/>
      <c r="P12"/>
    </row>
    <row r="13" spans="1:16" s="110" customFormat="1" ht="14.45" customHeight="1" x14ac:dyDescent="0.2">
      <c r="A13" s="120" t="s">
        <v>105</v>
      </c>
      <c r="B13" s="119" t="s">
        <v>106</v>
      </c>
      <c r="C13" s="113">
        <v>39.767547857793986</v>
      </c>
      <c r="D13" s="115">
        <v>5235</v>
      </c>
      <c r="E13" s="114">
        <v>5317</v>
      </c>
      <c r="F13" s="114">
        <v>5393</v>
      </c>
      <c r="G13" s="114">
        <v>5374</v>
      </c>
      <c r="H13" s="140">
        <v>5310</v>
      </c>
      <c r="I13" s="115">
        <v>-75</v>
      </c>
      <c r="J13" s="116">
        <v>-1.4124293785310735</v>
      </c>
      <c r="K13"/>
      <c r="L13"/>
      <c r="M13"/>
      <c r="N13"/>
      <c r="O13"/>
      <c r="P13"/>
    </row>
    <row r="14" spans="1:16" s="110" customFormat="1" ht="14.45" customHeight="1" x14ac:dyDescent="0.2">
      <c r="A14" s="120"/>
      <c r="B14" s="119" t="s">
        <v>107</v>
      </c>
      <c r="C14" s="113">
        <v>60.232452142206014</v>
      </c>
      <c r="D14" s="115">
        <v>7929</v>
      </c>
      <c r="E14" s="114">
        <v>8208</v>
      </c>
      <c r="F14" s="114">
        <v>8238</v>
      </c>
      <c r="G14" s="114">
        <v>8310</v>
      </c>
      <c r="H14" s="140">
        <v>8362</v>
      </c>
      <c r="I14" s="115">
        <v>-433</v>
      </c>
      <c r="J14" s="116">
        <v>-5.1781870365941165</v>
      </c>
      <c r="K14"/>
      <c r="L14"/>
      <c r="M14"/>
      <c r="N14"/>
      <c r="O14"/>
      <c r="P14"/>
    </row>
    <row r="15" spans="1:16" s="110" customFormat="1" ht="14.45" customHeight="1" x14ac:dyDescent="0.2">
      <c r="A15" s="118" t="s">
        <v>105</v>
      </c>
      <c r="B15" s="121" t="s">
        <v>108</v>
      </c>
      <c r="C15" s="113">
        <v>14.820723184442418</v>
      </c>
      <c r="D15" s="115">
        <v>1951</v>
      </c>
      <c r="E15" s="114">
        <v>1974</v>
      </c>
      <c r="F15" s="114">
        <v>2016</v>
      </c>
      <c r="G15" s="114">
        <v>2081</v>
      </c>
      <c r="H15" s="140">
        <v>2050</v>
      </c>
      <c r="I15" s="115">
        <v>-99</v>
      </c>
      <c r="J15" s="116">
        <v>-4.8292682926829267</v>
      </c>
      <c r="K15"/>
      <c r="L15"/>
      <c r="M15"/>
      <c r="N15"/>
      <c r="O15"/>
      <c r="P15"/>
    </row>
    <row r="16" spans="1:16" s="110" customFormat="1" ht="14.45" customHeight="1" x14ac:dyDescent="0.2">
      <c r="A16" s="118"/>
      <c r="B16" s="121" t="s">
        <v>109</v>
      </c>
      <c r="C16" s="113">
        <v>47.379216043755697</v>
      </c>
      <c r="D16" s="115">
        <v>6237</v>
      </c>
      <c r="E16" s="114">
        <v>6510</v>
      </c>
      <c r="F16" s="114">
        <v>6606</v>
      </c>
      <c r="G16" s="114">
        <v>6614</v>
      </c>
      <c r="H16" s="140">
        <v>6628</v>
      </c>
      <c r="I16" s="115">
        <v>-391</v>
      </c>
      <c r="J16" s="116">
        <v>-5.8992154496077251</v>
      </c>
      <c r="K16"/>
      <c r="L16"/>
      <c r="M16"/>
      <c r="N16"/>
      <c r="O16"/>
      <c r="P16"/>
    </row>
    <row r="17" spans="1:16" s="110" customFormat="1" ht="14.45" customHeight="1" x14ac:dyDescent="0.2">
      <c r="A17" s="118"/>
      <c r="B17" s="121" t="s">
        <v>110</v>
      </c>
      <c r="C17" s="113">
        <v>21.163780006077179</v>
      </c>
      <c r="D17" s="115">
        <v>2786</v>
      </c>
      <c r="E17" s="114">
        <v>2804</v>
      </c>
      <c r="F17" s="114">
        <v>2799</v>
      </c>
      <c r="G17" s="114">
        <v>2773</v>
      </c>
      <c r="H17" s="140">
        <v>2781</v>
      </c>
      <c r="I17" s="115">
        <v>5</v>
      </c>
      <c r="J17" s="116">
        <v>0.17979144192736426</v>
      </c>
      <c r="K17"/>
      <c r="L17"/>
      <c r="M17"/>
      <c r="N17"/>
      <c r="O17"/>
      <c r="P17"/>
    </row>
    <row r="18" spans="1:16" s="110" customFormat="1" ht="14.45" customHeight="1" x14ac:dyDescent="0.2">
      <c r="A18" s="120"/>
      <c r="B18" s="121" t="s">
        <v>111</v>
      </c>
      <c r="C18" s="113">
        <v>16.636280765724702</v>
      </c>
      <c r="D18" s="115">
        <v>2190</v>
      </c>
      <c r="E18" s="114">
        <v>2237</v>
      </c>
      <c r="F18" s="114">
        <v>2210</v>
      </c>
      <c r="G18" s="114">
        <v>2216</v>
      </c>
      <c r="H18" s="140">
        <v>2213</v>
      </c>
      <c r="I18" s="115">
        <v>-23</v>
      </c>
      <c r="J18" s="116">
        <v>-1.0393131495707184</v>
      </c>
      <c r="K18"/>
      <c r="L18"/>
      <c r="M18"/>
      <c r="N18"/>
      <c r="O18"/>
      <c r="P18"/>
    </row>
    <row r="19" spans="1:16" s="110" customFormat="1" ht="14.45" customHeight="1" x14ac:dyDescent="0.2">
      <c r="A19" s="120"/>
      <c r="B19" s="121" t="s">
        <v>112</v>
      </c>
      <c r="C19" s="113">
        <v>1.4661197204497114</v>
      </c>
      <c r="D19" s="115">
        <v>193</v>
      </c>
      <c r="E19" s="114">
        <v>198</v>
      </c>
      <c r="F19" s="114">
        <v>211</v>
      </c>
      <c r="G19" s="114">
        <v>194</v>
      </c>
      <c r="H19" s="140">
        <v>220</v>
      </c>
      <c r="I19" s="115">
        <v>-27</v>
      </c>
      <c r="J19" s="116">
        <v>-12.272727272727273</v>
      </c>
      <c r="K19"/>
      <c r="L19"/>
      <c r="M19"/>
      <c r="N19"/>
      <c r="O19"/>
      <c r="P19"/>
    </row>
    <row r="20" spans="1:16" s="110" customFormat="1" ht="14.45" customHeight="1" x14ac:dyDescent="0.2">
      <c r="A20" s="120" t="s">
        <v>113</v>
      </c>
      <c r="B20" s="119" t="s">
        <v>116</v>
      </c>
      <c r="C20" s="113">
        <v>93.824065633546041</v>
      </c>
      <c r="D20" s="115">
        <v>12351</v>
      </c>
      <c r="E20" s="114">
        <v>12680</v>
      </c>
      <c r="F20" s="114">
        <v>12787</v>
      </c>
      <c r="G20" s="114">
        <v>12879</v>
      </c>
      <c r="H20" s="140">
        <v>12853</v>
      </c>
      <c r="I20" s="115">
        <v>-502</v>
      </c>
      <c r="J20" s="116">
        <v>-3.9057029487279236</v>
      </c>
      <c r="K20"/>
      <c r="L20"/>
      <c r="M20"/>
      <c r="N20"/>
      <c r="O20"/>
      <c r="P20"/>
    </row>
    <row r="21" spans="1:16" s="110" customFormat="1" ht="14.45" customHeight="1" x14ac:dyDescent="0.2">
      <c r="A21" s="123"/>
      <c r="B21" s="124" t="s">
        <v>117</v>
      </c>
      <c r="C21" s="125">
        <v>6.0847766636280767</v>
      </c>
      <c r="D21" s="143">
        <v>801</v>
      </c>
      <c r="E21" s="144">
        <v>835</v>
      </c>
      <c r="F21" s="144">
        <v>832</v>
      </c>
      <c r="G21" s="144">
        <v>797</v>
      </c>
      <c r="H21" s="145">
        <v>810</v>
      </c>
      <c r="I21" s="143">
        <v>-9</v>
      </c>
      <c r="J21" s="146">
        <v>-1.1111111111111112</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380155</v>
      </c>
      <c r="E23" s="114">
        <v>395139</v>
      </c>
      <c r="F23" s="114">
        <v>399145</v>
      </c>
      <c r="G23" s="114">
        <v>399832</v>
      </c>
      <c r="H23" s="140">
        <v>393011</v>
      </c>
      <c r="I23" s="115">
        <v>-12856</v>
      </c>
      <c r="J23" s="116">
        <v>-3.2711552602853353</v>
      </c>
      <c r="K23"/>
      <c r="L23"/>
      <c r="M23"/>
      <c r="N23"/>
      <c r="O23"/>
      <c r="P23"/>
    </row>
    <row r="24" spans="1:16" s="110" customFormat="1" ht="14.45" customHeight="1" x14ac:dyDescent="0.2">
      <c r="A24" s="120" t="s">
        <v>105</v>
      </c>
      <c r="B24" s="119" t="s">
        <v>106</v>
      </c>
      <c r="C24" s="113">
        <v>40.319869526903503</v>
      </c>
      <c r="D24" s="115">
        <v>153278</v>
      </c>
      <c r="E24" s="114">
        <v>158105</v>
      </c>
      <c r="F24" s="114">
        <v>159703</v>
      </c>
      <c r="G24" s="114">
        <v>159216</v>
      </c>
      <c r="H24" s="140">
        <v>156372</v>
      </c>
      <c r="I24" s="115">
        <v>-3094</v>
      </c>
      <c r="J24" s="116">
        <v>-1.9786150973320031</v>
      </c>
      <c r="K24"/>
      <c r="L24"/>
      <c r="M24"/>
      <c r="N24"/>
      <c r="O24"/>
      <c r="P24"/>
    </row>
    <row r="25" spans="1:16" s="110" customFormat="1" ht="14.45" customHeight="1" x14ac:dyDescent="0.2">
      <c r="A25" s="120"/>
      <c r="B25" s="119" t="s">
        <v>107</v>
      </c>
      <c r="C25" s="113">
        <v>59.680130473096497</v>
      </c>
      <c r="D25" s="115">
        <v>226877</v>
      </c>
      <c r="E25" s="114">
        <v>237034</v>
      </c>
      <c r="F25" s="114">
        <v>239442</v>
      </c>
      <c r="G25" s="114">
        <v>240616</v>
      </c>
      <c r="H25" s="140">
        <v>236639</v>
      </c>
      <c r="I25" s="115">
        <v>-9762</v>
      </c>
      <c r="J25" s="116">
        <v>-4.1252709823824478</v>
      </c>
      <c r="K25"/>
      <c r="L25"/>
      <c r="M25"/>
      <c r="N25"/>
      <c r="O25"/>
      <c r="P25"/>
    </row>
    <row r="26" spans="1:16" s="110" customFormat="1" ht="14.45" customHeight="1" x14ac:dyDescent="0.2">
      <c r="A26" s="118" t="s">
        <v>105</v>
      </c>
      <c r="B26" s="121" t="s">
        <v>108</v>
      </c>
      <c r="C26" s="113">
        <v>17.372124528152991</v>
      </c>
      <c r="D26" s="115">
        <v>66041</v>
      </c>
      <c r="E26" s="114">
        <v>70375</v>
      </c>
      <c r="F26" s="114">
        <v>71566</v>
      </c>
      <c r="G26" s="114">
        <v>73610</v>
      </c>
      <c r="H26" s="140">
        <v>70778</v>
      </c>
      <c r="I26" s="115">
        <v>-4737</v>
      </c>
      <c r="J26" s="116">
        <v>-6.6927576365537318</v>
      </c>
      <c r="K26"/>
      <c r="L26"/>
      <c r="M26"/>
      <c r="N26"/>
      <c r="O26"/>
      <c r="P26"/>
    </row>
    <row r="27" spans="1:16" s="110" customFormat="1" ht="14.45" customHeight="1" x14ac:dyDescent="0.2">
      <c r="A27" s="118"/>
      <c r="B27" s="121" t="s">
        <v>109</v>
      </c>
      <c r="C27" s="113">
        <v>46.862200944351649</v>
      </c>
      <c r="D27" s="115">
        <v>178149</v>
      </c>
      <c r="E27" s="114">
        <v>186195</v>
      </c>
      <c r="F27" s="114">
        <v>188380</v>
      </c>
      <c r="G27" s="114">
        <v>188153</v>
      </c>
      <c r="H27" s="140">
        <v>186486</v>
      </c>
      <c r="I27" s="115">
        <v>-8337</v>
      </c>
      <c r="J27" s="116">
        <v>-4.4705768797657734</v>
      </c>
      <c r="K27"/>
      <c r="L27"/>
      <c r="M27"/>
      <c r="N27"/>
      <c r="O27"/>
      <c r="P27"/>
    </row>
    <row r="28" spans="1:16" s="110" customFormat="1" ht="14.45" customHeight="1" x14ac:dyDescent="0.2">
      <c r="A28" s="118"/>
      <c r="B28" s="121" t="s">
        <v>110</v>
      </c>
      <c r="C28" s="113">
        <v>19.586747510883718</v>
      </c>
      <c r="D28" s="115">
        <v>74460</v>
      </c>
      <c r="E28" s="114">
        <v>75716</v>
      </c>
      <c r="F28" s="114">
        <v>76406</v>
      </c>
      <c r="G28" s="114">
        <v>76039</v>
      </c>
      <c r="H28" s="140">
        <v>75063</v>
      </c>
      <c r="I28" s="115">
        <v>-603</v>
      </c>
      <c r="J28" s="116">
        <v>-0.80332520682626596</v>
      </c>
      <c r="K28"/>
      <c r="L28"/>
      <c r="M28"/>
      <c r="N28"/>
      <c r="O28"/>
      <c r="P28"/>
    </row>
    <row r="29" spans="1:16" s="110" customFormat="1" ht="14.45" customHeight="1" x14ac:dyDescent="0.2">
      <c r="A29" s="118"/>
      <c r="B29" s="121" t="s">
        <v>111</v>
      </c>
      <c r="C29" s="113">
        <v>16.178663966013861</v>
      </c>
      <c r="D29" s="115">
        <v>61504</v>
      </c>
      <c r="E29" s="114">
        <v>62852</v>
      </c>
      <c r="F29" s="114">
        <v>62793</v>
      </c>
      <c r="G29" s="114">
        <v>62030</v>
      </c>
      <c r="H29" s="140">
        <v>60684</v>
      </c>
      <c r="I29" s="115">
        <v>820</v>
      </c>
      <c r="J29" s="116">
        <v>1.3512622767121483</v>
      </c>
      <c r="K29"/>
      <c r="L29"/>
      <c r="M29"/>
      <c r="N29"/>
      <c r="O29"/>
      <c r="P29"/>
    </row>
    <row r="30" spans="1:16" s="110" customFormat="1" ht="14.45" customHeight="1" x14ac:dyDescent="0.2">
      <c r="A30" s="120"/>
      <c r="B30" s="121" t="s">
        <v>112</v>
      </c>
      <c r="C30" s="113">
        <v>1.5401612500164406</v>
      </c>
      <c r="D30" s="115">
        <v>5855</v>
      </c>
      <c r="E30" s="114">
        <v>5988</v>
      </c>
      <c r="F30" s="114">
        <v>6252</v>
      </c>
      <c r="G30" s="114">
        <v>5475</v>
      </c>
      <c r="H30" s="140">
        <v>5360</v>
      </c>
      <c r="I30" s="115">
        <v>495</v>
      </c>
      <c r="J30" s="116">
        <v>9.2350746268656714</v>
      </c>
      <c r="K30"/>
      <c r="L30"/>
      <c r="M30"/>
      <c r="N30"/>
      <c r="O30"/>
      <c r="P30"/>
    </row>
    <row r="31" spans="1:16" s="110" customFormat="1" ht="14.45" customHeight="1" x14ac:dyDescent="0.2">
      <c r="A31" s="120" t="s">
        <v>113</v>
      </c>
      <c r="B31" s="119" t="s">
        <v>116</v>
      </c>
      <c r="C31" s="113">
        <v>88.824821454406759</v>
      </c>
      <c r="D31" s="115">
        <v>337672</v>
      </c>
      <c r="E31" s="114">
        <v>351094</v>
      </c>
      <c r="F31" s="114">
        <v>355279</v>
      </c>
      <c r="G31" s="114">
        <v>356564</v>
      </c>
      <c r="H31" s="140">
        <v>351162</v>
      </c>
      <c r="I31" s="115">
        <v>-13490</v>
      </c>
      <c r="J31" s="116">
        <v>-3.8415318286147135</v>
      </c>
      <c r="K31"/>
      <c r="L31"/>
      <c r="M31"/>
      <c r="N31"/>
      <c r="O31"/>
      <c r="P31"/>
    </row>
    <row r="32" spans="1:16" s="110" customFormat="1" ht="14.45" customHeight="1" x14ac:dyDescent="0.2">
      <c r="A32" s="123"/>
      <c r="B32" s="124" t="s">
        <v>117</v>
      </c>
      <c r="C32" s="125">
        <v>10.977101445463035</v>
      </c>
      <c r="D32" s="143">
        <v>41730</v>
      </c>
      <c r="E32" s="144">
        <v>43264</v>
      </c>
      <c r="F32" s="144">
        <v>43077</v>
      </c>
      <c r="G32" s="144">
        <v>42486</v>
      </c>
      <c r="H32" s="145">
        <v>41087</v>
      </c>
      <c r="I32" s="143">
        <v>643</v>
      </c>
      <c r="J32" s="146">
        <v>1.5649718889186361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14726</v>
      </c>
      <c r="E56" s="114">
        <v>15118</v>
      </c>
      <c r="F56" s="114">
        <v>15171</v>
      </c>
      <c r="G56" s="114">
        <v>15312</v>
      </c>
      <c r="H56" s="140">
        <v>15178</v>
      </c>
      <c r="I56" s="115">
        <v>-452</v>
      </c>
      <c r="J56" s="116">
        <v>-2.9779944656740018</v>
      </c>
      <c r="K56"/>
      <c r="L56"/>
      <c r="M56"/>
      <c r="N56"/>
      <c r="O56"/>
      <c r="P56"/>
    </row>
    <row r="57" spans="1:16" s="110" customFormat="1" ht="14.45" customHeight="1" x14ac:dyDescent="0.2">
      <c r="A57" s="120" t="s">
        <v>105</v>
      </c>
      <c r="B57" s="119" t="s">
        <v>106</v>
      </c>
      <c r="C57" s="113">
        <v>38.537280999592561</v>
      </c>
      <c r="D57" s="115">
        <v>5675</v>
      </c>
      <c r="E57" s="114">
        <v>5784</v>
      </c>
      <c r="F57" s="114">
        <v>5849</v>
      </c>
      <c r="G57" s="114">
        <v>5847</v>
      </c>
      <c r="H57" s="140">
        <v>5741</v>
      </c>
      <c r="I57" s="115">
        <v>-66</v>
      </c>
      <c r="J57" s="116">
        <v>-1.1496255007838356</v>
      </c>
    </row>
    <row r="58" spans="1:16" s="110" customFormat="1" ht="14.45" customHeight="1" x14ac:dyDescent="0.2">
      <c r="A58" s="120"/>
      <c r="B58" s="119" t="s">
        <v>107</v>
      </c>
      <c r="C58" s="113">
        <v>61.462719000407439</v>
      </c>
      <c r="D58" s="115">
        <v>9051</v>
      </c>
      <c r="E58" s="114">
        <v>9334</v>
      </c>
      <c r="F58" s="114">
        <v>9322</v>
      </c>
      <c r="G58" s="114">
        <v>9465</v>
      </c>
      <c r="H58" s="140">
        <v>9437</v>
      </c>
      <c r="I58" s="115">
        <v>-386</v>
      </c>
      <c r="J58" s="116">
        <v>-4.0902829288968956</v>
      </c>
    </row>
    <row r="59" spans="1:16" s="110" customFormat="1" ht="14.45" customHeight="1" x14ac:dyDescent="0.2">
      <c r="A59" s="118" t="s">
        <v>105</v>
      </c>
      <c r="B59" s="121" t="s">
        <v>108</v>
      </c>
      <c r="C59" s="113">
        <v>14.973516229797637</v>
      </c>
      <c r="D59" s="115">
        <v>2205</v>
      </c>
      <c r="E59" s="114">
        <v>2291</v>
      </c>
      <c r="F59" s="114">
        <v>2312</v>
      </c>
      <c r="G59" s="114">
        <v>2420</v>
      </c>
      <c r="H59" s="140">
        <v>2315</v>
      </c>
      <c r="I59" s="115">
        <v>-110</v>
      </c>
      <c r="J59" s="116">
        <v>-4.7516198704103676</v>
      </c>
    </row>
    <row r="60" spans="1:16" s="110" customFormat="1" ht="14.45" customHeight="1" x14ac:dyDescent="0.2">
      <c r="A60" s="118"/>
      <c r="B60" s="121" t="s">
        <v>109</v>
      </c>
      <c r="C60" s="113">
        <v>47.915251935352437</v>
      </c>
      <c r="D60" s="115">
        <v>7056</v>
      </c>
      <c r="E60" s="114">
        <v>7311</v>
      </c>
      <c r="F60" s="114">
        <v>7392</v>
      </c>
      <c r="G60" s="114">
        <v>7459</v>
      </c>
      <c r="H60" s="140">
        <v>7469</v>
      </c>
      <c r="I60" s="115">
        <v>-413</v>
      </c>
      <c r="J60" s="116">
        <v>-5.5295220243673855</v>
      </c>
    </row>
    <row r="61" spans="1:16" s="110" customFormat="1" ht="14.45" customHeight="1" x14ac:dyDescent="0.2">
      <c r="A61" s="118"/>
      <c r="B61" s="121" t="s">
        <v>110</v>
      </c>
      <c r="C61" s="113">
        <v>20.901806328942008</v>
      </c>
      <c r="D61" s="115">
        <v>3078</v>
      </c>
      <c r="E61" s="114">
        <v>3090</v>
      </c>
      <c r="F61" s="114">
        <v>3079</v>
      </c>
      <c r="G61" s="114">
        <v>3053</v>
      </c>
      <c r="H61" s="140">
        <v>3036</v>
      </c>
      <c r="I61" s="115">
        <v>42</v>
      </c>
      <c r="J61" s="116">
        <v>1.383399209486166</v>
      </c>
    </row>
    <row r="62" spans="1:16" s="110" customFormat="1" ht="14.45" customHeight="1" x14ac:dyDescent="0.2">
      <c r="A62" s="120"/>
      <c r="B62" s="121" t="s">
        <v>111</v>
      </c>
      <c r="C62" s="113">
        <v>16.20942550590792</v>
      </c>
      <c r="D62" s="115">
        <v>2387</v>
      </c>
      <c r="E62" s="114">
        <v>2426</v>
      </c>
      <c r="F62" s="114">
        <v>2388</v>
      </c>
      <c r="G62" s="114">
        <v>2380</v>
      </c>
      <c r="H62" s="140">
        <v>2358</v>
      </c>
      <c r="I62" s="115">
        <v>29</v>
      </c>
      <c r="J62" s="116">
        <v>1.2298558100084818</v>
      </c>
    </row>
    <row r="63" spans="1:16" s="110" customFormat="1" ht="14.45" customHeight="1" x14ac:dyDescent="0.2">
      <c r="A63" s="120"/>
      <c r="B63" s="121" t="s">
        <v>112</v>
      </c>
      <c r="C63" s="113">
        <v>1.4532120059758251</v>
      </c>
      <c r="D63" s="115">
        <v>214</v>
      </c>
      <c r="E63" s="114">
        <v>226</v>
      </c>
      <c r="F63" s="114">
        <v>249</v>
      </c>
      <c r="G63" s="114">
        <v>229</v>
      </c>
      <c r="H63" s="140">
        <v>249</v>
      </c>
      <c r="I63" s="115">
        <v>-35</v>
      </c>
      <c r="J63" s="116">
        <v>-14.056224899598394</v>
      </c>
    </row>
    <row r="64" spans="1:16" s="110" customFormat="1" ht="14.45" customHeight="1" x14ac:dyDescent="0.2">
      <c r="A64" s="120" t="s">
        <v>113</v>
      </c>
      <c r="B64" s="119" t="s">
        <v>116</v>
      </c>
      <c r="C64" s="113">
        <v>93.379057449409203</v>
      </c>
      <c r="D64" s="115">
        <v>13751</v>
      </c>
      <c r="E64" s="114">
        <v>14120</v>
      </c>
      <c r="F64" s="114">
        <v>14189</v>
      </c>
      <c r="G64" s="114">
        <v>14333</v>
      </c>
      <c r="H64" s="140">
        <v>14209</v>
      </c>
      <c r="I64" s="115">
        <v>-458</v>
      </c>
      <c r="J64" s="116">
        <v>-3.2233091702442116</v>
      </c>
    </row>
    <row r="65" spans="1:10" s="110" customFormat="1" ht="14.45" customHeight="1" x14ac:dyDescent="0.2">
      <c r="A65" s="123"/>
      <c r="B65" s="124" t="s">
        <v>117</v>
      </c>
      <c r="C65" s="125">
        <v>6.5598261578161079</v>
      </c>
      <c r="D65" s="143">
        <v>966</v>
      </c>
      <c r="E65" s="144">
        <v>990</v>
      </c>
      <c r="F65" s="144">
        <v>972</v>
      </c>
      <c r="G65" s="144">
        <v>972</v>
      </c>
      <c r="H65" s="145">
        <v>958</v>
      </c>
      <c r="I65" s="143">
        <v>8</v>
      </c>
      <c r="J65" s="146">
        <v>0.83507306889352817</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13164</v>
      </c>
      <c r="G11" s="114">
        <v>13525</v>
      </c>
      <c r="H11" s="114">
        <v>13631</v>
      </c>
      <c r="I11" s="114">
        <v>13684</v>
      </c>
      <c r="J11" s="140">
        <v>13672</v>
      </c>
      <c r="K11" s="114">
        <v>-508</v>
      </c>
      <c r="L11" s="116">
        <v>-3.7156231714452899</v>
      </c>
    </row>
    <row r="12" spans="1:17" s="110" customFormat="1" ht="24" customHeight="1" x14ac:dyDescent="0.2">
      <c r="A12" s="604" t="s">
        <v>185</v>
      </c>
      <c r="B12" s="605"/>
      <c r="C12" s="605"/>
      <c r="D12" s="606"/>
      <c r="E12" s="113">
        <v>39.767547857793986</v>
      </c>
      <c r="F12" s="115">
        <v>5235</v>
      </c>
      <c r="G12" s="114">
        <v>5317</v>
      </c>
      <c r="H12" s="114">
        <v>5393</v>
      </c>
      <c r="I12" s="114">
        <v>5374</v>
      </c>
      <c r="J12" s="140">
        <v>5310</v>
      </c>
      <c r="K12" s="114">
        <v>-75</v>
      </c>
      <c r="L12" s="116">
        <v>-1.4124293785310735</v>
      </c>
    </row>
    <row r="13" spans="1:17" s="110" customFormat="1" ht="15" customHeight="1" x14ac:dyDescent="0.2">
      <c r="A13" s="120"/>
      <c r="B13" s="612" t="s">
        <v>107</v>
      </c>
      <c r="C13" s="612"/>
      <c r="E13" s="113">
        <v>60.232452142206014</v>
      </c>
      <c r="F13" s="115">
        <v>7929</v>
      </c>
      <c r="G13" s="114">
        <v>8208</v>
      </c>
      <c r="H13" s="114">
        <v>8238</v>
      </c>
      <c r="I13" s="114">
        <v>8310</v>
      </c>
      <c r="J13" s="140">
        <v>8362</v>
      </c>
      <c r="K13" s="114">
        <v>-433</v>
      </c>
      <c r="L13" s="116">
        <v>-5.1781870365941165</v>
      </c>
    </row>
    <row r="14" spans="1:17" s="110" customFormat="1" ht="22.5" customHeight="1" x14ac:dyDescent="0.2">
      <c r="A14" s="604" t="s">
        <v>186</v>
      </c>
      <c r="B14" s="605"/>
      <c r="C14" s="605"/>
      <c r="D14" s="606"/>
      <c r="E14" s="113">
        <v>14.820723184442418</v>
      </c>
      <c r="F14" s="115">
        <v>1951</v>
      </c>
      <c r="G14" s="114">
        <v>1974</v>
      </c>
      <c r="H14" s="114">
        <v>2016</v>
      </c>
      <c r="I14" s="114">
        <v>2081</v>
      </c>
      <c r="J14" s="140">
        <v>2050</v>
      </c>
      <c r="K14" s="114">
        <v>-99</v>
      </c>
      <c r="L14" s="116">
        <v>-4.8292682926829267</v>
      </c>
    </row>
    <row r="15" spans="1:17" s="110" customFormat="1" ht="15" customHeight="1" x14ac:dyDescent="0.2">
      <c r="A15" s="120"/>
      <c r="B15" s="119"/>
      <c r="C15" s="258" t="s">
        <v>106</v>
      </c>
      <c r="E15" s="113">
        <v>50.589441312147613</v>
      </c>
      <c r="F15" s="115">
        <v>987</v>
      </c>
      <c r="G15" s="114">
        <v>976</v>
      </c>
      <c r="H15" s="114">
        <v>1005</v>
      </c>
      <c r="I15" s="114">
        <v>1025</v>
      </c>
      <c r="J15" s="140">
        <v>1019</v>
      </c>
      <c r="K15" s="114">
        <v>-32</v>
      </c>
      <c r="L15" s="116">
        <v>-3.1403336604514229</v>
      </c>
    </row>
    <row r="16" spans="1:17" s="110" customFormat="1" ht="15" customHeight="1" x14ac:dyDescent="0.2">
      <c r="A16" s="120"/>
      <c r="B16" s="119"/>
      <c r="C16" s="258" t="s">
        <v>107</v>
      </c>
      <c r="E16" s="113">
        <v>49.410558687852387</v>
      </c>
      <c r="F16" s="115">
        <v>964</v>
      </c>
      <c r="G16" s="114">
        <v>998</v>
      </c>
      <c r="H16" s="114">
        <v>1011</v>
      </c>
      <c r="I16" s="114">
        <v>1056</v>
      </c>
      <c r="J16" s="140">
        <v>1031</v>
      </c>
      <c r="K16" s="114">
        <v>-67</v>
      </c>
      <c r="L16" s="116">
        <v>-6.498545101842871</v>
      </c>
    </row>
    <row r="17" spans="1:12" s="110" customFormat="1" ht="15" customHeight="1" x14ac:dyDescent="0.2">
      <c r="A17" s="120"/>
      <c r="B17" s="121" t="s">
        <v>109</v>
      </c>
      <c r="C17" s="258"/>
      <c r="E17" s="113">
        <v>47.379216043755697</v>
      </c>
      <c r="F17" s="115">
        <v>6237</v>
      </c>
      <c r="G17" s="114">
        <v>6510</v>
      </c>
      <c r="H17" s="114">
        <v>6606</v>
      </c>
      <c r="I17" s="114">
        <v>6614</v>
      </c>
      <c r="J17" s="140">
        <v>6628</v>
      </c>
      <c r="K17" s="114">
        <v>-391</v>
      </c>
      <c r="L17" s="116">
        <v>-5.8992154496077251</v>
      </c>
    </row>
    <row r="18" spans="1:12" s="110" customFormat="1" ht="15" customHeight="1" x14ac:dyDescent="0.2">
      <c r="A18" s="120"/>
      <c r="B18" s="119"/>
      <c r="C18" s="258" t="s">
        <v>106</v>
      </c>
      <c r="E18" s="113">
        <v>33.333333333333336</v>
      </c>
      <c r="F18" s="115">
        <v>2079</v>
      </c>
      <c r="G18" s="114">
        <v>2158</v>
      </c>
      <c r="H18" s="114">
        <v>2213</v>
      </c>
      <c r="I18" s="114">
        <v>2193</v>
      </c>
      <c r="J18" s="140">
        <v>2141</v>
      </c>
      <c r="K18" s="114">
        <v>-62</v>
      </c>
      <c r="L18" s="116">
        <v>-2.8958430639887904</v>
      </c>
    </row>
    <row r="19" spans="1:12" s="110" customFormat="1" ht="15" customHeight="1" x14ac:dyDescent="0.2">
      <c r="A19" s="120"/>
      <c r="B19" s="119"/>
      <c r="C19" s="258" t="s">
        <v>107</v>
      </c>
      <c r="E19" s="113">
        <v>66.666666666666671</v>
      </c>
      <c r="F19" s="115">
        <v>4158</v>
      </c>
      <c r="G19" s="114">
        <v>4352</v>
      </c>
      <c r="H19" s="114">
        <v>4393</v>
      </c>
      <c r="I19" s="114">
        <v>4421</v>
      </c>
      <c r="J19" s="140">
        <v>4487</v>
      </c>
      <c r="K19" s="114">
        <v>-329</v>
      </c>
      <c r="L19" s="116">
        <v>-7.332293291731669</v>
      </c>
    </row>
    <row r="20" spans="1:12" s="110" customFormat="1" ht="15" customHeight="1" x14ac:dyDescent="0.2">
      <c r="A20" s="120"/>
      <c r="B20" s="121" t="s">
        <v>110</v>
      </c>
      <c r="C20" s="258"/>
      <c r="E20" s="113">
        <v>21.163780006077179</v>
      </c>
      <c r="F20" s="115">
        <v>2786</v>
      </c>
      <c r="G20" s="114">
        <v>2804</v>
      </c>
      <c r="H20" s="114">
        <v>2799</v>
      </c>
      <c r="I20" s="114">
        <v>2773</v>
      </c>
      <c r="J20" s="140">
        <v>2781</v>
      </c>
      <c r="K20" s="114">
        <v>5</v>
      </c>
      <c r="L20" s="116">
        <v>0.17979144192736426</v>
      </c>
    </row>
    <row r="21" spans="1:12" s="110" customFormat="1" ht="15" customHeight="1" x14ac:dyDescent="0.2">
      <c r="A21" s="120"/>
      <c r="B21" s="119"/>
      <c r="C21" s="258" t="s">
        <v>106</v>
      </c>
      <c r="E21" s="113">
        <v>33.488872936109118</v>
      </c>
      <c r="F21" s="115">
        <v>933</v>
      </c>
      <c r="G21" s="114">
        <v>936</v>
      </c>
      <c r="H21" s="114">
        <v>937</v>
      </c>
      <c r="I21" s="114">
        <v>917</v>
      </c>
      <c r="J21" s="140">
        <v>927</v>
      </c>
      <c r="K21" s="114">
        <v>6</v>
      </c>
      <c r="L21" s="116">
        <v>0.6472491909385113</v>
      </c>
    </row>
    <row r="22" spans="1:12" s="110" customFormat="1" ht="15" customHeight="1" x14ac:dyDescent="0.2">
      <c r="A22" s="120"/>
      <c r="B22" s="119"/>
      <c r="C22" s="258" t="s">
        <v>107</v>
      </c>
      <c r="E22" s="113">
        <v>66.511127063890882</v>
      </c>
      <c r="F22" s="115">
        <v>1853</v>
      </c>
      <c r="G22" s="114">
        <v>1868</v>
      </c>
      <c r="H22" s="114">
        <v>1862</v>
      </c>
      <c r="I22" s="114">
        <v>1856</v>
      </c>
      <c r="J22" s="140">
        <v>1854</v>
      </c>
      <c r="K22" s="114">
        <v>-1</v>
      </c>
      <c r="L22" s="116">
        <v>-5.3937432578209279E-2</v>
      </c>
    </row>
    <row r="23" spans="1:12" s="110" customFormat="1" ht="15" customHeight="1" x14ac:dyDescent="0.2">
      <c r="A23" s="120"/>
      <c r="B23" s="121" t="s">
        <v>111</v>
      </c>
      <c r="C23" s="258"/>
      <c r="E23" s="113">
        <v>16.636280765724702</v>
      </c>
      <c r="F23" s="115">
        <v>2190</v>
      </c>
      <c r="G23" s="114">
        <v>2237</v>
      </c>
      <c r="H23" s="114">
        <v>2210</v>
      </c>
      <c r="I23" s="114">
        <v>2216</v>
      </c>
      <c r="J23" s="140">
        <v>2213</v>
      </c>
      <c r="K23" s="114">
        <v>-23</v>
      </c>
      <c r="L23" s="116">
        <v>-1.0393131495707184</v>
      </c>
    </row>
    <row r="24" spans="1:12" s="110" customFormat="1" ht="15" customHeight="1" x14ac:dyDescent="0.2">
      <c r="A24" s="120"/>
      <c r="B24" s="119"/>
      <c r="C24" s="258" t="s">
        <v>106</v>
      </c>
      <c r="E24" s="113">
        <v>56.438356164383563</v>
      </c>
      <c r="F24" s="115">
        <v>1236</v>
      </c>
      <c r="G24" s="114">
        <v>1247</v>
      </c>
      <c r="H24" s="114">
        <v>1238</v>
      </c>
      <c r="I24" s="114">
        <v>1239</v>
      </c>
      <c r="J24" s="140">
        <v>1223</v>
      </c>
      <c r="K24" s="114">
        <v>13</v>
      </c>
      <c r="L24" s="116">
        <v>1.062959934587081</v>
      </c>
    </row>
    <row r="25" spans="1:12" s="110" customFormat="1" ht="15" customHeight="1" x14ac:dyDescent="0.2">
      <c r="A25" s="120"/>
      <c r="B25" s="119"/>
      <c r="C25" s="258" t="s">
        <v>107</v>
      </c>
      <c r="E25" s="113">
        <v>43.561643835616437</v>
      </c>
      <c r="F25" s="115">
        <v>954</v>
      </c>
      <c r="G25" s="114">
        <v>990</v>
      </c>
      <c r="H25" s="114">
        <v>972</v>
      </c>
      <c r="I25" s="114">
        <v>977</v>
      </c>
      <c r="J25" s="140">
        <v>990</v>
      </c>
      <c r="K25" s="114">
        <v>-36</v>
      </c>
      <c r="L25" s="116">
        <v>-3.6363636363636362</v>
      </c>
    </row>
    <row r="26" spans="1:12" s="110" customFormat="1" ht="15" customHeight="1" x14ac:dyDescent="0.2">
      <c r="A26" s="120"/>
      <c r="C26" s="121" t="s">
        <v>187</v>
      </c>
      <c r="D26" s="110" t="s">
        <v>188</v>
      </c>
      <c r="E26" s="113">
        <v>1.4661197204497114</v>
      </c>
      <c r="F26" s="115">
        <v>193</v>
      </c>
      <c r="G26" s="114">
        <v>198</v>
      </c>
      <c r="H26" s="114">
        <v>211</v>
      </c>
      <c r="I26" s="114">
        <v>194</v>
      </c>
      <c r="J26" s="140">
        <v>220</v>
      </c>
      <c r="K26" s="114">
        <v>-27</v>
      </c>
      <c r="L26" s="116">
        <v>-12.272727272727273</v>
      </c>
    </row>
    <row r="27" spans="1:12" s="110" customFormat="1" ht="15" customHeight="1" x14ac:dyDescent="0.2">
      <c r="A27" s="120"/>
      <c r="B27" s="119"/>
      <c r="D27" s="259" t="s">
        <v>106</v>
      </c>
      <c r="E27" s="113">
        <v>54.404145077720209</v>
      </c>
      <c r="F27" s="115">
        <v>105</v>
      </c>
      <c r="G27" s="114">
        <v>117</v>
      </c>
      <c r="H27" s="114">
        <v>120</v>
      </c>
      <c r="I27" s="114">
        <v>105</v>
      </c>
      <c r="J27" s="140">
        <v>123</v>
      </c>
      <c r="K27" s="114">
        <v>-18</v>
      </c>
      <c r="L27" s="116">
        <v>-14.634146341463415</v>
      </c>
    </row>
    <row r="28" spans="1:12" s="110" customFormat="1" ht="15" customHeight="1" x14ac:dyDescent="0.2">
      <c r="A28" s="120"/>
      <c r="B28" s="119"/>
      <c r="D28" s="259" t="s">
        <v>107</v>
      </c>
      <c r="E28" s="113">
        <v>45.595854922279791</v>
      </c>
      <c r="F28" s="115">
        <v>88</v>
      </c>
      <c r="G28" s="114">
        <v>81</v>
      </c>
      <c r="H28" s="114">
        <v>91</v>
      </c>
      <c r="I28" s="114">
        <v>89</v>
      </c>
      <c r="J28" s="140">
        <v>97</v>
      </c>
      <c r="K28" s="114">
        <v>-9</v>
      </c>
      <c r="L28" s="116">
        <v>-9.2783505154639183</v>
      </c>
    </row>
    <row r="29" spans="1:12" s="110" customFormat="1" ht="24" customHeight="1" x14ac:dyDescent="0.2">
      <c r="A29" s="604" t="s">
        <v>189</v>
      </c>
      <c r="B29" s="605"/>
      <c r="C29" s="605"/>
      <c r="D29" s="606"/>
      <c r="E29" s="113">
        <v>93.824065633546041</v>
      </c>
      <c r="F29" s="115">
        <v>12351</v>
      </c>
      <c r="G29" s="114">
        <v>12680</v>
      </c>
      <c r="H29" s="114">
        <v>12787</v>
      </c>
      <c r="I29" s="114">
        <v>12879</v>
      </c>
      <c r="J29" s="140">
        <v>12853</v>
      </c>
      <c r="K29" s="114">
        <v>-502</v>
      </c>
      <c r="L29" s="116">
        <v>-3.9057029487279236</v>
      </c>
    </row>
    <row r="30" spans="1:12" s="110" customFormat="1" ht="15" customHeight="1" x14ac:dyDescent="0.2">
      <c r="A30" s="120"/>
      <c r="B30" s="119"/>
      <c r="C30" s="258" t="s">
        <v>106</v>
      </c>
      <c r="E30" s="113">
        <v>39.591935875637603</v>
      </c>
      <c r="F30" s="115">
        <v>4890</v>
      </c>
      <c r="G30" s="114">
        <v>4979</v>
      </c>
      <c r="H30" s="114">
        <v>5049</v>
      </c>
      <c r="I30" s="114">
        <v>5042</v>
      </c>
      <c r="J30" s="140">
        <v>4982</v>
      </c>
      <c r="K30" s="114">
        <v>-92</v>
      </c>
      <c r="L30" s="116">
        <v>-1.8466479325572061</v>
      </c>
    </row>
    <row r="31" spans="1:12" s="110" customFormat="1" ht="15" customHeight="1" x14ac:dyDescent="0.2">
      <c r="A31" s="120"/>
      <c r="B31" s="119"/>
      <c r="C31" s="258" t="s">
        <v>107</v>
      </c>
      <c r="E31" s="113">
        <v>60.408064124362397</v>
      </c>
      <c r="F31" s="115">
        <v>7461</v>
      </c>
      <c r="G31" s="114">
        <v>7701</v>
      </c>
      <c r="H31" s="114">
        <v>7738</v>
      </c>
      <c r="I31" s="114">
        <v>7837</v>
      </c>
      <c r="J31" s="140">
        <v>7871</v>
      </c>
      <c r="K31" s="114">
        <v>-410</v>
      </c>
      <c r="L31" s="116">
        <v>-5.2089950451022737</v>
      </c>
    </row>
    <row r="32" spans="1:12" s="110" customFormat="1" ht="15" customHeight="1" x14ac:dyDescent="0.2">
      <c r="A32" s="120"/>
      <c r="B32" s="119" t="s">
        <v>117</v>
      </c>
      <c r="C32" s="258"/>
      <c r="E32" s="113">
        <v>6.0847766636280767</v>
      </c>
      <c r="F32" s="114">
        <v>801</v>
      </c>
      <c r="G32" s="114">
        <v>835</v>
      </c>
      <c r="H32" s="114">
        <v>832</v>
      </c>
      <c r="I32" s="114">
        <v>797</v>
      </c>
      <c r="J32" s="140">
        <v>810</v>
      </c>
      <c r="K32" s="114">
        <v>-9</v>
      </c>
      <c r="L32" s="116">
        <v>-1.1111111111111112</v>
      </c>
    </row>
    <row r="33" spans="1:12" s="110" customFormat="1" ht="15" customHeight="1" x14ac:dyDescent="0.2">
      <c r="A33" s="120"/>
      <c r="B33" s="119"/>
      <c r="C33" s="258" t="s">
        <v>106</v>
      </c>
      <c r="E33" s="113">
        <v>42.696629213483149</v>
      </c>
      <c r="F33" s="114">
        <v>342</v>
      </c>
      <c r="G33" s="114">
        <v>335</v>
      </c>
      <c r="H33" s="114">
        <v>341</v>
      </c>
      <c r="I33" s="114">
        <v>331</v>
      </c>
      <c r="J33" s="140">
        <v>326</v>
      </c>
      <c r="K33" s="114">
        <v>16</v>
      </c>
      <c r="L33" s="116">
        <v>4.9079754601226995</v>
      </c>
    </row>
    <row r="34" spans="1:12" s="110" customFormat="1" ht="15" customHeight="1" x14ac:dyDescent="0.2">
      <c r="A34" s="120"/>
      <c r="B34" s="119"/>
      <c r="C34" s="258" t="s">
        <v>107</v>
      </c>
      <c r="E34" s="113">
        <v>57.303370786516851</v>
      </c>
      <c r="F34" s="114">
        <v>459</v>
      </c>
      <c r="G34" s="114">
        <v>500</v>
      </c>
      <c r="H34" s="114">
        <v>491</v>
      </c>
      <c r="I34" s="114">
        <v>466</v>
      </c>
      <c r="J34" s="140">
        <v>484</v>
      </c>
      <c r="K34" s="114">
        <v>-25</v>
      </c>
      <c r="L34" s="116">
        <v>-5.1652892561983474</v>
      </c>
    </row>
    <row r="35" spans="1:12" s="110" customFormat="1" ht="24" customHeight="1" x14ac:dyDescent="0.2">
      <c r="A35" s="604" t="s">
        <v>192</v>
      </c>
      <c r="B35" s="605"/>
      <c r="C35" s="605"/>
      <c r="D35" s="606"/>
      <c r="E35" s="113">
        <v>18.185961713764812</v>
      </c>
      <c r="F35" s="114">
        <v>2394</v>
      </c>
      <c r="G35" s="114">
        <v>2430</v>
      </c>
      <c r="H35" s="114">
        <v>2469</v>
      </c>
      <c r="I35" s="114">
        <v>2556</v>
      </c>
      <c r="J35" s="114">
        <v>2511</v>
      </c>
      <c r="K35" s="318">
        <v>-117</v>
      </c>
      <c r="L35" s="319">
        <v>-4.6594982078853047</v>
      </c>
    </row>
    <row r="36" spans="1:12" s="110" customFormat="1" ht="15" customHeight="1" x14ac:dyDescent="0.2">
      <c r="A36" s="120"/>
      <c r="B36" s="119"/>
      <c r="C36" s="258" t="s">
        <v>106</v>
      </c>
      <c r="E36" s="113">
        <v>40.309106098579782</v>
      </c>
      <c r="F36" s="114">
        <v>965</v>
      </c>
      <c r="G36" s="114">
        <v>963</v>
      </c>
      <c r="H36" s="114">
        <v>1000</v>
      </c>
      <c r="I36" s="114">
        <v>1009</v>
      </c>
      <c r="J36" s="114">
        <v>1001</v>
      </c>
      <c r="K36" s="318">
        <v>-36</v>
      </c>
      <c r="L36" s="116">
        <v>-3.5964035964035963</v>
      </c>
    </row>
    <row r="37" spans="1:12" s="110" customFormat="1" ht="15" customHeight="1" x14ac:dyDescent="0.2">
      <c r="A37" s="120"/>
      <c r="B37" s="119"/>
      <c r="C37" s="258" t="s">
        <v>107</v>
      </c>
      <c r="E37" s="113">
        <v>59.690893901420218</v>
      </c>
      <c r="F37" s="114">
        <v>1429</v>
      </c>
      <c r="G37" s="114">
        <v>1467</v>
      </c>
      <c r="H37" s="114">
        <v>1469</v>
      </c>
      <c r="I37" s="114">
        <v>1547</v>
      </c>
      <c r="J37" s="140">
        <v>1510</v>
      </c>
      <c r="K37" s="114">
        <v>-81</v>
      </c>
      <c r="L37" s="116">
        <v>-5.3642384105960268</v>
      </c>
    </row>
    <row r="38" spans="1:12" s="110" customFormat="1" ht="15" customHeight="1" x14ac:dyDescent="0.2">
      <c r="A38" s="120"/>
      <c r="B38" s="119" t="s">
        <v>328</v>
      </c>
      <c r="C38" s="258"/>
      <c r="E38" s="113">
        <v>60.984503190519597</v>
      </c>
      <c r="F38" s="114">
        <v>8028</v>
      </c>
      <c r="G38" s="114">
        <v>8242</v>
      </c>
      <c r="H38" s="114">
        <v>8266</v>
      </c>
      <c r="I38" s="114">
        <v>8210</v>
      </c>
      <c r="J38" s="140">
        <v>8220</v>
      </c>
      <c r="K38" s="114">
        <v>-192</v>
      </c>
      <c r="L38" s="116">
        <v>-2.335766423357664</v>
      </c>
    </row>
    <row r="39" spans="1:12" s="110" customFormat="1" ht="15" customHeight="1" x14ac:dyDescent="0.2">
      <c r="A39" s="120"/>
      <c r="B39" s="119"/>
      <c r="C39" s="258" t="s">
        <v>106</v>
      </c>
      <c r="E39" s="113">
        <v>42.140009965122076</v>
      </c>
      <c r="F39" s="115">
        <v>3383</v>
      </c>
      <c r="G39" s="114">
        <v>3458</v>
      </c>
      <c r="H39" s="114">
        <v>3466</v>
      </c>
      <c r="I39" s="114">
        <v>3430</v>
      </c>
      <c r="J39" s="140">
        <v>3386</v>
      </c>
      <c r="K39" s="114">
        <v>-3</v>
      </c>
      <c r="L39" s="116">
        <v>-8.8600118133490849E-2</v>
      </c>
    </row>
    <row r="40" spans="1:12" s="110" customFormat="1" ht="15" customHeight="1" x14ac:dyDescent="0.2">
      <c r="A40" s="120"/>
      <c r="B40" s="119"/>
      <c r="C40" s="258" t="s">
        <v>107</v>
      </c>
      <c r="E40" s="113">
        <v>57.859990034877924</v>
      </c>
      <c r="F40" s="115">
        <v>4645</v>
      </c>
      <c r="G40" s="114">
        <v>4784</v>
      </c>
      <c r="H40" s="114">
        <v>4800</v>
      </c>
      <c r="I40" s="114">
        <v>4780</v>
      </c>
      <c r="J40" s="140">
        <v>4834</v>
      </c>
      <c r="K40" s="114">
        <v>-189</v>
      </c>
      <c r="L40" s="116">
        <v>-3.909805544062888</v>
      </c>
    </row>
    <row r="41" spans="1:12" s="110" customFormat="1" ht="15" customHeight="1" x14ac:dyDescent="0.2">
      <c r="A41" s="120"/>
      <c r="B41" s="320" t="s">
        <v>516</v>
      </c>
      <c r="C41" s="258"/>
      <c r="E41" s="113">
        <v>4.3527803099361897</v>
      </c>
      <c r="F41" s="115">
        <v>573</v>
      </c>
      <c r="G41" s="114">
        <v>593</v>
      </c>
      <c r="H41" s="114">
        <v>595</v>
      </c>
      <c r="I41" s="114">
        <v>583</v>
      </c>
      <c r="J41" s="140">
        <v>575</v>
      </c>
      <c r="K41" s="114">
        <v>-2</v>
      </c>
      <c r="L41" s="116">
        <v>-0.34782608695652173</v>
      </c>
    </row>
    <row r="42" spans="1:12" s="110" customFormat="1" ht="15" customHeight="1" x14ac:dyDescent="0.2">
      <c r="A42" s="120"/>
      <c r="B42" s="119"/>
      <c r="C42" s="268" t="s">
        <v>106</v>
      </c>
      <c r="D42" s="182"/>
      <c r="E42" s="113">
        <v>44.851657940663173</v>
      </c>
      <c r="F42" s="115">
        <v>257</v>
      </c>
      <c r="G42" s="114">
        <v>254</v>
      </c>
      <c r="H42" s="114">
        <v>262</v>
      </c>
      <c r="I42" s="114">
        <v>263</v>
      </c>
      <c r="J42" s="140">
        <v>257</v>
      </c>
      <c r="K42" s="114">
        <v>0</v>
      </c>
      <c r="L42" s="116">
        <v>0</v>
      </c>
    </row>
    <row r="43" spans="1:12" s="110" customFormat="1" ht="15" customHeight="1" x14ac:dyDescent="0.2">
      <c r="A43" s="120"/>
      <c r="B43" s="119"/>
      <c r="C43" s="268" t="s">
        <v>107</v>
      </c>
      <c r="D43" s="182"/>
      <c r="E43" s="113">
        <v>55.148342059336827</v>
      </c>
      <c r="F43" s="115">
        <v>316</v>
      </c>
      <c r="G43" s="114">
        <v>339</v>
      </c>
      <c r="H43" s="114">
        <v>333</v>
      </c>
      <c r="I43" s="114">
        <v>320</v>
      </c>
      <c r="J43" s="140">
        <v>318</v>
      </c>
      <c r="K43" s="114">
        <v>-2</v>
      </c>
      <c r="L43" s="116">
        <v>-0.62893081761006286</v>
      </c>
    </row>
    <row r="44" spans="1:12" s="110" customFormat="1" ht="15" customHeight="1" x14ac:dyDescent="0.2">
      <c r="A44" s="120"/>
      <c r="B44" s="119" t="s">
        <v>205</v>
      </c>
      <c r="C44" s="268"/>
      <c r="D44" s="182"/>
      <c r="E44" s="113">
        <v>16.476754785779399</v>
      </c>
      <c r="F44" s="115">
        <v>2169</v>
      </c>
      <c r="G44" s="114">
        <v>2260</v>
      </c>
      <c r="H44" s="114">
        <v>2301</v>
      </c>
      <c r="I44" s="114">
        <v>2335</v>
      </c>
      <c r="J44" s="140">
        <v>2366</v>
      </c>
      <c r="K44" s="114">
        <v>-197</v>
      </c>
      <c r="L44" s="116">
        <v>-8.326289095519865</v>
      </c>
    </row>
    <row r="45" spans="1:12" s="110" customFormat="1" ht="15" customHeight="1" x14ac:dyDescent="0.2">
      <c r="A45" s="120"/>
      <c r="B45" s="119"/>
      <c r="C45" s="268" t="s">
        <v>106</v>
      </c>
      <c r="D45" s="182"/>
      <c r="E45" s="113">
        <v>29.045643153526971</v>
      </c>
      <c r="F45" s="115">
        <v>630</v>
      </c>
      <c r="G45" s="114">
        <v>642</v>
      </c>
      <c r="H45" s="114">
        <v>665</v>
      </c>
      <c r="I45" s="114">
        <v>672</v>
      </c>
      <c r="J45" s="140">
        <v>666</v>
      </c>
      <c r="K45" s="114">
        <v>-36</v>
      </c>
      <c r="L45" s="116">
        <v>-5.4054054054054053</v>
      </c>
    </row>
    <row r="46" spans="1:12" s="110" customFormat="1" ht="15" customHeight="1" x14ac:dyDescent="0.2">
      <c r="A46" s="123"/>
      <c r="B46" s="124"/>
      <c r="C46" s="260" t="s">
        <v>107</v>
      </c>
      <c r="D46" s="261"/>
      <c r="E46" s="125">
        <v>70.954356846473033</v>
      </c>
      <c r="F46" s="143">
        <v>1539</v>
      </c>
      <c r="G46" s="144">
        <v>1618</v>
      </c>
      <c r="H46" s="144">
        <v>1636</v>
      </c>
      <c r="I46" s="144">
        <v>1663</v>
      </c>
      <c r="J46" s="145">
        <v>1700</v>
      </c>
      <c r="K46" s="144">
        <v>-161</v>
      </c>
      <c r="L46" s="146">
        <v>-9.4705882352941178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13164</v>
      </c>
      <c r="E11" s="114">
        <v>13525</v>
      </c>
      <c r="F11" s="114">
        <v>13631</v>
      </c>
      <c r="G11" s="114">
        <v>13684</v>
      </c>
      <c r="H11" s="140">
        <v>13672</v>
      </c>
      <c r="I11" s="115">
        <v>-508</v>
      </c>
      <c r="J11" s="116">
        <v>-3.7156231714452899</v>
      </c>
    </row>
    <row r="12" spans="1:15" s="110" customFormat="1" ht="24.95" customHeight="1" x14ac:dyDescent="0.2">
      <c r="A12" s="193" t="s">
        <v>132</v>
      </c>
      <c r="B12" s="194" t="s">
        <v>133</v>
      </c>
      <c r="C12" s="113">
        <v>1.3673655423883317</v>
      </c>
      <c r="D12" s="115">
        <v>180</v>
      </c>
      <c r="E12" s="114">
        <v>171</v>
      </c>
      <c r="F12" s="114">
        <v>176</v>
      </c>
      <c r="G12" s="114">
        <v>180</v>
      </c>
      <c r="H12" s="140">
        <v>169</v>
      </c>
      <c r="I12" s="115">
        <v>11</v>
      </c>
      <c r="J12" s="116">
        <v>6.5088757396449708</v>
      </c>
    </row>
    <row r="13" spans="1:15" s="110" customFormat="1" ht="24.95" customHeight="1" x14ac:dyDescent="0.2">
      <c r="A13" s="193" t="s">
        <v>134</v>
      </c>
      <c r="B13" s="199" t="s">
        <v>214</v>
      </c>
      <c r="C13" s="113">
        <v>0.69887572166514733</v>
      </c>
      <c r="D13" s="115">
        <v>92</v>
      </c>
      <c r="E13" s="114">
        <v>98</v>
      </c>
      <c r="F13" s="114">
        <v>96</v>
      </c>
      <c r="G13" s="114">
        <v>93</v>
      </c>
      <c r="H13" s="140">
        <v>92</v>
      </c>
      <c r="I13" s="115">
        <v>0</v>
      </c>
      <c r="J13" s="116">
        <v>0</v>
      </c>
    </row>
    <row r="14" spans="1:15" s="287" customFormat="1" ht="24.95" customHeight="1" x14ac:dyDescent="0.2">
      <c r="A14" s="193" t="s">
        <v>215</v>
      </c>
      <c r="B14" s="199" t="s">
        <v>137</v>
      </c>
      <c r="C14" s="113">
        <v>14.813126709206928</v>
      </c>
      <c r="D14" s="115">
        <v>1950</v>
      </c>
      <c r="E14" s="114">
        <v>2039</v>
      </c>
      <c r="F14" s="114">
        <v>2067</v>
      </c>
      <c r="G14" s="114">
        <v>2111</v>
      </c>
      <c r="H14" s="140">
        <v>2163</v>
      </c>
      <c r="I14" s="115">
        <v>-213</v>
      </c>
      <c r="J14" s="116">
        <v>-9.8474341192787787</v>
      </c>
      <c r="K14" s="110"/>
      <c r="L14" s="110"/>
      <c r="M14" s="110"/>
      <c r="N14" s="110"/>
      <c r="O14" s="110"/>
    </row>
    <row r="15" spans="1:15" s="110" customFormat="1" ht="24.95" customHeight="1" x14ac:dyDescent="0.2">
      <c r="A15" s="193" t="s">
        <v>216</v>
      </c>
      <c r="B15" s="199" t="s">
        <v>217</v>
      </c>
      <c r="C15" s="113">
        <v>3.2740808264965056</v>
      </c>
      <c r="D15" s="115">
        <v>431</v>
      </c>
      <c r="E15" s="114">
        <v>447</v>
      </c>
      <c r="F15" s="114">
        <v>446</v>
      </c>
      <c r="G15" s="114">
        <v>456</v>
      </c>
      <c r="H15" s="140">
        <v>478</v>
      </c>
      <c r="I15" s="115">
        <v>-47</v>
      </c>
      <c r="J15" s="116">
        <v>-9.8326359832635983</v>
      </c>
    </row>
    <row r="16" spans="1:15" s="287" customFormat="1" ht="24.95" customHeight="1" x14ac:dyDescent="0.2">
      <c r="A16" s="193" t="s">
        <v>218</v>
      </c>
      <c r="B16" s="199" t="s">
        <v>141</v>
      </c>
      <c r="C16" s="113">
        <v>8.8650865998176851</v>
      </c>
      <c r="D16" s="115">
        <v>1167</v>
      </c>
      <c r="E16" s="114">
        <v>1219</v>
      </c>
      <c r="F16" s="114">
        <v>1237</v>
      </c>
      <c r="G16" s="114">
        <v>1268</v>
      </c>
      <c r="H16" s="140">
        <v>1301</v>
      </c>
      <c r="I16" s="115">
        <v>-134</v>
      </c>
      <c r="J16" s="116">
        <v>-10.299769408147579</v>
      </c>
      <c r="K16" s="110"/>
      <c r="L16" s="110"/>
      <c r="M16" s="110"/>
      <c r="N16" s="110"/>
      <c r="O16" s="110"/>
    </row>
    <row r="17" spans="1:15" s="110" customFormat="1" ht="24.95" customHeight="1" x14ac:dyDescent="0.2">
      <c r="A17" s="193" t="s">
        <v>142</v>
      </c>
      <c r="B17" s="199" t="s">
        <v>220</v>
      </c>
      <c r="C17" s="113">
        <v>2.6739592828927377</v>
      </c>
      <c r="D17" s="115">
        <v>352</v>
      </c>
      <c r="E17" s="114">
        <v>373</v>
      </c>
      <c r="F17" s="114">
        <v>384</v>
      </c>
      <c r="G17" s="114">
        <v>387</v>
      </c>
      <c r="H17" s="140">
        <v>384</v>
      </c>
      <c r="I17" s="115">
        <v>-32</v>
      </c>
      <c r="J17" s="116">
        <v>-8.3333333333333339</v>
      </c>
    </row>
    <row r="18" spans="1:15" s="287" customFormat="1" ht="24.95" customHeight="1" x14ac:dyDescent="0.2">
      <c r="A18" s="201" t="s">
        <v>144</v>
      </c>
      <c r="B18" s="202" t="s">
        <v>145</v>
      </c>
      <c r="C18" s="113">
        <v>6.0467942874506226</v>
      </c>
      <c r="D18" s="115">
        <v>796</v>
      </c>
      <c r="E18" s="114">
        <v>799</v>
      </c>
      <c r="F18" s="114">
        <v>806</v>
      </c>
      <c r="G18" s="114">
        <v>800</v>
      </c>
      <c r="H18" s="140">
        <v>795</v>
      </c>
      <c r="I18" s="115">
        <v>1</v>
      </c>
      <c r="J18" s="116">
        <v>0.12578616352201258</v>
      </c>
      <c r="K18" s="110"/>
      <c r="L18" s="110"/>
      <c r="M18" s="110"/>
      <c r="N18" s="110"/>
      <c r="O18" s="110"/>
    </row>
    <row r="19" spans="1:15" s="110" customFormat="1" ht="24.95" customHeight="1" x14ac:dyDescent="0.2">
      <c r="A19" s="193" t="s">
        <v>146</v>
      </c>
      <c r="B19" s="199" t="s">
        <v>147</v>
      </c>
      <c r="C19" s="113">
        <v>16.636280765724702</v>
      </c>
      <c r="D19" s="115">
        <v>2190</v>
      </c>
      <c r="E19" s="114">
        <v>2280</v>
      </c>
      <c r="F19" s="114">
        <v>2302</v>
      </c>
      <c r="G19" s="114">
        <v>2282</v>
      </c>
      <c r="H19" s="140">
        <v>2315</v>
      </c>
      <c r="I19" s="115">
        <v>-125</v>
      </c>
      <c r="J19" s="116">
        <v>-5.3995680345572357</v>
      </c>
    </row>
    <row r="20" spans="1:15" s="287" customFormat="1" ht="24.95" customHeight="1" x14ac:dyDescent="0.2">
      <c r="A20" s="193" t="s">
        <v>148</v>
      </c>
      <c r="B20" s="199" t="s">
        <v>149</v>
      </c>
      <c r="C20" s="113">
        <v>12.572166514737162</v>
      </c>
      <c r="D20" s="115">
        <v>1655</v>
      </c>
      <c r="E20" s="114">
        <v>1674</v>
      </c>
      <c r="F20" s="114">
        <v>1669</v>
      </c>
      <c r="G20" s="114">
        <v>1635</v>
      </c>
      <c r="H20" s="140">
        <v>1659</v>
      </c>
      <c r="I20" s="115">
        <v>-4</v>
      </c>
      <c r="J20" s="116">
        <v>-0.24110910186859555</v>
      </c>
      <c r="K20" s="110"/>
      <c r="L20" s="110"/>
      <c r="M20" s="110"/>
      <c r="N20" s="110"/>
      <c r="O20" s="110"/>
    </row>
    <row r="21" spans="1:15" s="110" customFormat="1" ht="24.95" customHeight="1" x14ac:dyDescent="0.2">
      <c r="A21" s="201" t="s">
        <v>150</v>
      </c>
      <c r="B21" s="202" t="s">
        <v>151</v>
      </c>
      <c r="C21" s="113">
        <v>7.5053175326648436</v>
      </c>
      <c r="D21" s="115">
        <v>988</v>
      </c>
      <c r="E21" s="114">
        <v>1095</v>
      </c>
      <c r="F21" s="114">
        <v>1154</v>
      </c>
      <c r="G21" s="114">
        <v>1175</v>
      </c>
      <c r="H21" s="140">
        <v>1113</v>
      </c>
      <c r="I21" s="115">
        <v>-125</v>
      </c>
      <c r="J21" s="116">
        <v>-11.230907457322552</v>
      </c>
    </row>
    <row r="22" spans="1:15" s="110" customFormat="1" ht="24.95" customHeight="1" x14ac:dyDescent="0.2">
      <c r="A22" s="201" t="s">
        <v>152</v>
      </c>
      <c r="B22" s="199" t="s">
        <v>153</v>
      </c>
      <c r="C22" s="113">
        <v>0.68368277119416587</v>
      </c>
      <c r="D22" s="115">
        <v>90</v>
      </c>
      <c r="E22" s="114">
        <v>89</v>
      </c>
      <c r="F22" s="114">
        <v>81</v>
      </c>
      <c r="G22" s="114">
        <v>82</v>
      </c>
      <c r="H22" s="140">
        <v>80</v>
      </c>
      <c r="I22" s="115">
        <v>10</v>
      </c>
      <c r="J22" s="116">
        <v>12.5</v>
      </c>
    </row>
    <row r="23" spans="1:15" s="110" customFormat="1" ht="24.95" customHeight="1" x14ac:dyDescent="0.2">
      <c r="A23" s="193" t="s">
        <v>154</v>
      </c>
      <c r="B23" s="199" t="s">
        <v>155</v>
      </c>
      <c r="C23" s="113">
        <v>1.2610148890914616</v>
      </c>
      <c r="D23" s="115">
        <v>166</v>
      </c>
      <c r="E23" s="114">
        <v>158</v>
      </c>
      <c r="F23" s="114">
        <v>162</v>
      </c>
      <c r="G23" s="114">
        <v>163</v>
      </c>
      <c r="H23" s="140">
        <v>164</v>
      </c>
      <c r="I23" s="115">
        <v>2</v>
      </c>
      <c r="J23" s="116">
        <v>1.2195121951219512</v>
      </c>
    </row>
    <row r="24" spans="1:15" s="110" customFormat="1" ht="24.95" customHeight="1" x14ac:dyDescent="0.2">
      <c r="A24" s="193" t="s">
        <v>156</v>
      </c>
      <c r="B24" s="199" t="s">
        <v>221</v>
      </c>
      <c r="C24" s="113">
        <v>5.834092980856882</v>
      </c>
      <c r="D24" s="115">
        <v>768</v>
      </c>
      <c r="E24" s="114">
        <v>793</v>
      </c>
      <c r="F24" s="114">
        <v>790</v>
      </c>
      <c r="G24" s="114">
        <v>790</v>
      </c>
      <c r="H24" s="140">
        <v>791</v>
      </c>
      <c r="I24" s="115">
        <v>-23</v>
      </c>
      <c r="J24" s="116">
        <v>-2.9077117572692792</v>
      </c>
    </row>
    <row r="25" spans="1:15" s="110" customFormat="1" ht="24.95" customHeight="1" x14ac:dyDescent="0.2">
      <c r="A25" s="193" t="s">
        <v>222</v>
      </c>
      <c r="B25" s="204" t="s">
        <v>159</v>
      </c>
      <c r="C25" s="113">
        <v>5.7733211789729566</v>
      </c>
      <c r="D25" s="115">
        <v>760</v>
      </c>
      <c r="E25" s="114">
        <v>785</v>
      </c>
      <c r="F25" s="114">
        <v>799</v>
      </c>
      <c r="G25" s="114">
        <v>838</v>
      </c>
      <c r="H25" s="140">
        <v>860</v>
      </c>
      <c r="I25" s="115">
        <v>-100</v>
      </c>
      <c r="J25" s="116">
        <v>-11.627906976744185</v>
      </c>
    </row>
    <row r="26" spans="1:15" s="110" customFormat="1" ht="24.95" customHeight="1" x14ac:dyDescent="0.2">
      <c r="A26" s="201">
        <v>782.78300000000002</v>
      </c>
      <c r="B26" s="203" t="s">
        <v>160</v>
      </c>
      <c r="C26" s="113">
        <v>1.5268915223336372</v>
      </c>
      <c r="D26" s="115">
        <v>201</v>
      </c>
      <c r="E26" s="114">
        <v>208</v>
      </c>
      <c r="F26" s="114">
        <v>225</v>
      </c>
      <c r="G26" s="114">
        <v>237</v>
      </c>
      <c r="H26" s="140">
        <v>216</v>
      </c>
      <c r="I26" s="115">
        <v>-15</v>
      </c>
      <c r="J26" s="116">
        <v>-6.9444444444444446</v>
      </c>
    </row>
    <row r="27" spans="1:15" s="110" customFormat="1" ht="24.95" customHeight="1" x14ac:dyDescent="0.2">
      <c r="A27" s="193" t="s">
        <v>161</v>
      </c>
      <c r="B27" s="199" t="s">
        <v>162</v>
      </c>
      <c r="C27" s="113">
        <v>3.2133090246125797</v>
      </c>
      <c r="D27" s="115">
        <v>423</v>
      </c>
      <c r="E27" s="114">
        <v>406</v>
      </c>
      <c r="F27" s="114">
        <v>399</v>
      </c>
      <c r="G27" s="114">
        <v>387</v>
      </c>
      <c r="H27" s="140">
        <v>387</v>
      </c>
      <c r="I27" s="115">
        <v>36</v>
      </c>
      <c r="J27" s="116">
        <v>9.3023255813953494</v>
      </c>
    </row>
    <row r="28" spans="1:15" s="110" customFormat="1" ht="24.95" customHeight="1" x14ac:dyDescent="0.2">
      <c r="A28" s="193" t="s">
        <v>163</v>
      </c>
      <c r="B28" s="199" t="s">
        <v>164</v>
      </c>
      <c r="C28" s="113">
        <v>1.5192950470981466</v>
      </c>
      <c r="D28" s="115">
        <v>200</v>
      </c>
      <c r="E28" s="114">
        <v>190</v>
      </c>
      <c r="F28" s="114">
        <v>194</v>
      </c>
      <c r="G28" s="114">
        <v>175</v>
      </c>
      <c r="H28" s="140">
        <v>179</v>
      </c>
      <c r="I28" s="115">
        <v>21</v>
      </c>
      <c r="J28" s="116">
        <v>11.731843575418994</v>
      </c>
    </row>
    <row r="29" spans="1:15" s="110" customFormat="1" ht="24.95" customHeight="1" x14ac:dyDescent="0.2">
      <c r="A29" s="193">
        <v>86</v>
      </c>
      <c r="B29" s="199" t="s">
        <v>165</v>
      </c>
      <c r="C29" s="113">
        <v>5.9556365846247346</v>
      </c>
      <c r="D29" s="115">
        <v>784</v>
      </c>
      <c r="E29" s="114">
        <v>779</v>
      </c>
      <c r="F29" s="114">
        <v>770</v>
      </c>
      <c r="G29" s="114">
        <v>772</v>
      </c>
      <c r="H29" s="140">
        <v>769</v>
      </c>
      <c r="I29" s="115">
        <v>15</v>
      </c>
      <c r="J29" s="116">
        <v>1.9505851755526658</v>
      </c>
    </row>
    <row r="30" spans="1:15" s="110" customFormat="1" ht="24.95" customHeight="1" x14ac:dyDescent="0.2">
      <c r="A30" s="193">
        <v>87.88</v>
      </c>
      <c r="B30" s="204" t="s">
        <v>166</v>
      </c>
      <c r="C30" s="113">
        <v>4.0185353995745974</v>
      </c>
      <c r="D30" s="115">
        <v>529</v>
      </c>
      <c r="E30" s="114">
        <v>501</v>
      </c>
      <c r="F30" s="114">
        <v>505</v>
      </c>
      <c r="G30" s="114">
        <v>511</v>
      </c>
      <c r="H30" s="140">
        <v>500</v>
      </c>
      <c r="I30" s="115">
        <v>29</v>
      </c>
      <c r="J30" s="116">
        <v>5.8</v>
      </c>
    </row>
    <row r="31" spans="1:15" s="110" customFormat="1" ht="24.95" customHeight="1" x14ac:dyDescent="0.2">
      <c r="A31" s="193" t="s">
        <v>167</v>
      </c>
      <c r="B31" s="199" t="s">
        <v>168</v>
      </c>
      <c r="C31" s="113">
        <v>10.5742935278031</v>
      </c>
      <c r="D31" s="115">
        <v>1392</v>
      </c>
      <c r="E31" s="114">
        <v>1460</v>
      </c>
      <c r="F31" s="114">
        <v>1436</v>
      </c>
      <c r="G31" s="114">
        <v>1453</v>
      </c>
      <c r="H31" s="140">
        <v>1420</v>
      </c>
      <c r="I31" s="115">
        <v>-28</v>
      </c>
      <c r="J31" s="116">
        <v>-1.971830985915493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1.3673655423883317</v>
      </c>
      <c r="D34" s="115">
        <v>180</v>
      </c>
      <c r="E34" s="114">
        <v>171</v>
      </c>
      <c r="F34" s="114">
        <v>176</v>
      </c>
      <c r="G34" s="114">
        <v>180</v>
      </c>
      <c r="H34" s="140">
        <v>169</v>
      </c>
      <c r="I34" s="115">
        <v>11</v>
      </c>
      <c r="J34" s="116">
        <v>6.5088757396449708</v>
      </c>
    </row>
    <row r="35" spans="1:10" s="110" customFormat="1" ht="24.95" customHeight="1" x14ac:dyDescent="0.2">
      <c r="A35" s="292" t="s">
        <v>171</v>
      </c>
      <c r="B35" s="293" t="s">
        <v>172</v>
      </c>
      <c r="C35" s="113">
        <v>21.558796718322697</v>
      </c>
      <c r="D35" s="115">
        <v>2838</v>
      </c>
      <c r="E35" s="114">
        <v>2936</v>
      </c>
      <c r="F35" s="114">
        <v>2969</v>
      </c>
      <c r="G35" s="114">
        <v>3004</v>
      </c>
      <c r="H35" s="140">
        <v>3050</v>
      </c>
      <c r="I35" s="115">
        <v>-212</v>
      </c>
      <c r="J35" s="116">
        <v>-6.9508196721311473</v>
      </c>
    </row>
    <row r="36" spans="1:10" s="110" customFormat="1" ht="24.95" customHeight="1" x14ac:dyDescent="0.2">
      <c r="A36" s="294" t="s">
        <v>173</v>
      </c>
      <c r="B36" s="295" t="s">
        <v>174</v>
      </c>
      <c r="C36" s="125">
        <v>77.073837739288976</v>
      </c>
      <c r="D36" s="143">
        <v>10146</v>
      </c>
      <c r="E36" s="144">
        <v>10418</v>
      </c>
      <c r="F36" s="144">
        <v>10486</v>
      </c>
      <c r="G36" s="144">
        <v>10500</v>
      </c>
      <c r="H36" s="145">
        <v>10453</v>
      </c>
      <c r="I36" s="143">
        <v>-307</v>
      </c>
      <c r="J36" s="146">
        <v>-2.9369558978283745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13164</v>
      </c>
      <c r="F11" s="264">
        <v>13525</v>
      </c>
      <c r="G11" s="264">
        <v>13631</v>
      </c>
      <c r="H11" s="264">
        <v>13684</v>
      </c>
      <c r="I11" s="265">
        <v>13672</v>
      </c>
      <c r="J11" s="263">
        <v>-508</v>
      </c>
      <c r="K11" s="266">
        <v>-3.7156231714452899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48.062898814949861</v>
      </c>
      <c r="E13" s="115">
        <v>6327</v>
      </c>
      <c r="F13" s="114">
        <v>6503</v>
      </c>
      <c r="G13" s="114">
        <v>6584</v>
      </c>
      <c r="H13" s="114">
        <v>6618</v>
      </c>
      <c r="I13" s="140">
        <v>6669</v>
      </c>
      <c r="J13" s="115">
        <v>-342</v>
      </c>
      <c r="K13" s="116">
        <v>-5.1282051282051286</v>
      </c>
    </row>
    <row r="14" spans="1:15" ht="15.95" customHeight="1" x14ac:dyDescent="0.2">
      <c r="A14" s="306" t="s">
        <v>230</v>
      </c>
      <c r="B14" s="307"/>
      <c r="C14" s="308"/>
      <c r="D14" s="113">
        <v>41.537526587663322</v>
      </c>
      <c r="E14" s="115">
        <v>5468</v>
      </c>
      <c r="F14" s="114">
        <v>5612</v>
      </c>
      <c r="G14" s="114">
        <v>5636</v>
      </c>
      <c r="H14" s="114">
        <v>5660</v>
      </c>
      <c r="I14" s="140">
        <v>5622</v>
      </c>
      <c r="J14" s="115">
        <v>-154</v>
      </c>
      <c r="K14" s="116">
        <v>-2.7392387050871574</v>
      </c>
    </row>
    <row r="15" spans="1:15" ht="15.95" customHeight="1" x14ac:dyDescent="0.2">
      <c r="A15" s="306" t="s">
        <v>231</v>
      </c>
      <c r="B15" s="307"/>
      <c r="C15" s="308"/>
      <c r="D15" s="113">
        <v>3.9501671224551806</v>
      </c>
      <c r="E15" s="115">
        <v>520</v>
      </c>
      <c r="F15" s="114">
        <v>544</v>
      </c>
      <c r="G15" s="114">
        <v>546</v>
      </c>
      <c r="H15" s="114">
        <v>543</v>
      </c>
      <c r="I15" s="140">
        <v>532</v>
      </c>
      <c r="J15" s="115">
        <v>-12</v>
      </c>
      <c r="K15" s="116">
        <v>-2.255639097744361</v>
      </c>
    </row>
    <row r="16" spans="1:15" ht="15.95" customHeight="1" x14ac:dyDescent="0.2">
      <c r="A16" s="306" t="s">
        <v>232</v>
      </c>
      <c r="B16" s="307"/>
      <c r="C16" s="308"/>
      <c r="D16" s="113">
        <v>2.6207839562443027</v>
      </c>
      <c r="E16" s="115">
        <v>345</v>
      </c>
      <c r="F16" s="114">
        <v>335</v>
      </c>
      <c r="G16" s="114">
        <v>336</v>
      </c>
      <c r="H16" s="114">
        <v>317</v>
      </c>
      <c r="I16" s="140">
        <v>335</v>
      </c>
      <c r="J16" s="115">
        <v>10</v>
      </c>
      <c r="K16" s="116">
        <v>2.9850746268656718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0.98754178061379516</v>
      </c>
      <c r="E18" s="115">
        <v>130</v>
      </c>
      <c r="F18" s="114">
        <v>115</v>
      </c>
      <c r="G18" s="114">
        <v>122</v>
      </c>
      <c r="H18" s="114">
        <v>124</v>
      </c>
      <c r="I18" s="140">
        <v>119</v>
      </c>
      <c r="J18" s="115">
        <v>11</v>
      </c>
      <c r="K18" s="116">
        <v>9.2436974789915958</v>
      </c>
    </row>
    <row r="19" spans="1:11" ht="14.1" customHeight="1" x14ac:dyDescent="0.2">
      <c r="A19" s="306" t="s">
        <v>235</v>
      </c>
      <c r="B19" s="307" t="s">
        <v>236</v>
      </c>
      <c r="C19" s="308"/>
      <c r="D19" s="113">
        <v>0.47857793983591612</v>
      </c>
      <c r="E19" s="115">
        <v>63</v>
      </c>
      <c r="F19" s="114">
        <v>60</v>
      </c>
      <c r="G19" s="114">
        <v>67</v>
      </c>
      <c r="H19" s="114">
        <v>63</v>
      </c>
      <c r="I19" s="140">
        <v>63</v>
      </c>
      <c r="J19" s="115">
        <v>0</v>
      </c>
      <c r="K19" s="116">
        <v>0</v>
      </c>
    </row>
    <row r="20" spans="1:11" ht="14.1" customHeight="1" x14ac:dyDescent="0.2">
      <c r="A20" s="306">
        <v>12</v>
      </c>
      <c r="B20" s="307" t="s">
        <v>237</v>
      </c>
      <c r="C20" s="308"/>
      <c r="D20" s="113">
        <v>0.90398055302339719</v>
      </c>
      <c r="E20" s="115">
        <v>119</v>
      </c>
      <c r="F20" s="114">
        <v>128</v>
      </c>
      <c r="G20" s="114">
        <v>124</v>
      </c>
      <c r="H20" s="114">
        <v>127</v>
      </c>
      <c r="I20" s="140">
        <v>127</v>
      </c>
      <c r="J20" s="115">
        <v>-8</v>
      </c>
      <c r="K20" s="116">
        <v>-6.2992125984251972</v>
      </c>
    </row>
    <row r="21" spans="1:11" ht="14.1" customHeight="1" x14ac:dyDescent="0.2">
      <c r="A21" s="306">
        <v>21</v>
      </c>
      <c r="B21" s="307" t="s">
        <v>238</v>
      </c>
      <c r="C21" s="308"/>
      <c r="D21" s="113">
        <v>0.25828015800668491</v>
      </c>
      <c r="E21" s="115">
        <v>34</v>
      </c>
      <c r="F21" s="114">
        <v>34</v>
      </c>
      <c r="G21" s="114">
        <v>32</v>
      </c>
      <c r="H21" s="114">
        <v>29</v>
      </c>
      <c r="I21" s="140">
        <v>33</v>
      </c>
      <c r="J21" s="115">
        <v>1</v>
      </c>
      <c r="K21" s="116">
        <v>3.0303030303030303</v>
      </c>
    </row>
    <row r="22" spans="1:11" ht="14.1" customHeight="1" x14ac:dyDescent="0.2">
      <c r="A22" s="306">
        <v>22</v>
      </c>
      <c r="B22" s="307" t="s">
        <v>239</v>
      </c>
      <c r="C22" s="308"/>
      <c r="D22" s="113">
        <v>1.4205408690367669</v>
      </c>
      <c r="E22" s="115">
        <v>187</v>
      </c>
      <c r="F22" s="114">
        <v>183</v>
      </c>
      <c r="G22" s="114">
        <v>202</v>
      </c>
      <c r="H22" s="114">
        <v>201</v>
      </c>
      <c r="I22" s="140">
        <v>212</v>
      </c>
      <c r="J22" s="115">
        <v>-25</v>
      </c>
      <c r="K22" s="116">
        <v>-11.79245283018868</v>
      </c>
    </row>
    <row r="23" spans="1:11" ht="14.1" customHeight="1" x14ac:dyDescent="0.2">
      <c r="A23" s="306">
        <v>23</v>
      </c>
      <c r="B23" s="307" t="s">
        <v>240</v>
      </c>
      <c r="C23" s="308"/>
      <c r="D23" s="113">
        <v>1.2154360376785172</v>
      </c>
      <c r="E23" s="115">
        <v>160</v>
      </c>
      <c r="F23" s="114">
        <v>179</v>
      </c>
      <c r="G23" s="114">
        <v>178</v>
      </c>
      <c r="H23" s="114">
        <v>191</v>
      </c>
      <c r="I23" s="140">
        <v>188</v>
      </c>
      <c r="J23" s="115">
        <v>-28</v>
      </c>
      <c r="K23" s="116">
        <v>-14.893617021276595</v>
      </c>
    </row>
    <row r="24" spans="1:11" ht="14.1" customHeight="1" x14ac:dyDescent="0.2">
      <c r="A24" s="306">
        <v>24</v>
      </c>
      <c r="B24" s="307" t="s">
        <v>241</v>
      </c>
      <c r="C24" s="308"/>
      <c r="D24" s="113">
        <v>3.6083257368580979</v>
      </c>
      <c r="E24" s="115">
        <v>475</v>
      </c>
      <c r="F24" s="114">
        <v>487</v>
      </c>
      <c r="G24" s="114">
        <v>472</v>
      </c>
      <c r="H24" s="114">
        <v>494</v>
      </c>
      <c r="I24" s="140">
        <v>502</v>
      </c>
      <c r="J24" s="115">
        <v>-27</v>
      </c>
      <c r="K24" s="116">
        <v>-5.3784860557768921</v>
      </c>
    </row>
    <row r="25" spans="1:11" ht="14.1" customHeight="1" x14ac:dyDescent="0.2">
      <c r="A25" s="306">
        <v>25</v>
      </c>
      <c r="B25" s="307" t="s">
        <v>242</v>
      </c>
      <c r="C25" s="308"/>
      <c r="D25" s="113">
        <v>2.5068368277119415</v>
      </c>
      <c r="E25" s="115">
        <v>330</v>
      </c>
      <c r="F25" s="114">
        <v>352</v>
      </c>
      <c r="G25" s="114">
        <v>367</v>
      </c>
      <c r="H25" s="114">
        <v>358</v>
      </c>
      <c r="I25" s="140">
        <v>352</v>
      </c>
      <c r="J25" s="115">
        <v>-22</v>
      </c>
      <c r="K25" s="116">
        <v>-6.25</v>
      </c>
    </row>
    <row r="26" spans="1:11" ht="14.1" customHeight="1" x14ac:dyDescent="0.2">
      <c r="A26" s="306">
        <v>26</v>
      </c>
      <c r="B26" s="307" t="s">
        <v>243</v>
      </c>
      <c r="C26" s="308"/>
      <c r="D26" s="113">
        <v>1.5116985718626557</v>
      </c>
      <c r="E26" s="115">
        <v>199</v>
      </c>
      <c r="F26" s="114">
        <v>196</v>
      </c>
      <c r="G26" s="114">
        <v>205</v>
      </c>
      <c r="H26" s="114">
        <v>212</v>
      </c>
      <c r="I26" s="140">
        <v>211</v>
      </c>
      <c r="J26" s="115">
        <v>-12</v>
      </c>
      <c r="K26" s="116">
        <v>-5.6872037914691944</v>
      </c>
    </row>
    <row r="27" spans="1:11" ht="14.1" customHeight="1" x14ac:dyDescent="0.2">
      <c r="A27" s="306">
        <v>27</v>
      </c>
      <c r="B27" s="307" t="s">
        <v>244</v>
      </c>
      <c r="C27" s="308"/>
      <c r="D27" s="113">
        <v>0.91917350349437865</v>
      </c>
      <c r="E27" s="115">
        <v>121</v>
      </c>
      <c r="F27" s="114">
        <v>118</v>
      </c>
      <c r="G27" s="114">
        <v>122</v>
      </c>
      <c r="H27" s="114">
        <v>126</v>
      </c>
      <c r="I27" s="140">
        <v>140</v>
      </c>
      <c r="J27" s="115">
        <v>-19</v>
      </c>
      <c r="K27" s="116">
        <v>-13.571428571428571</v>
      </c>
    </row>
    <row r="28" spans="1:11" ht="14.1" customHeight="1" x14ac:dyDescent="0.2">
      <c r="A28" s="306">
        <v>28</v>
      </c>
      <c r="B28" s="307" t="s">
        <v>245</v>
      </c>
      <c r="C28" s="308"/>
      <c r="D28" s="113">
        <v>0.22789425706472197</v>
      </c>
      <c r="E28" s="115">
        <v>30</v>
      </c>
      <c r="F28" s="114">
        <v>34</v>
      </c>
      <c r="G28" s="114">
        <v>34</v>
      </c>
      <c r="H28" s="114">
        <v>40</v>
      </c>
      <c r="I28" s="140">
        <v>40</v>
      </c>
      <c r="J28" s="115">
        <v>-10</v>
      </c>
      <c r="K28" s="116">
        <v>-25</v>
      </c>
    </row>
    <row r="29" spans="1:11" ht="14.1" customHeight="1" x14ac:dyDescent="0.2">
      <c r="A29" s="306">
        <v>29</v>
      </c>
      <c r="B29" s="307" t="s">
        <v>246</v>
      </c>
      <c r="C29" s="308"/>
      <c r="D29" s="113">
        <v>2.6587663324217563</v>
      </c>
      <c r="E29" s="115">
        <v>350</v>
      </c>
      <c r="F29" s="114">
        <v>355</v>
      </c>
      <c r="G29" s="114">
        <v>372</v>
      </c>
      <c r="H29" s="114">
        <v>354</v>
      </c>
      <c r="I29" s="140">
        <v>341</v>
      </c>
      <c r="J29" s="115">
        <v>9</v>
      </c>
      <c r="K29" s="116">
        <v>2.6392961876832843</v>
      </c>
    </row>
    <row r="30" spans="1:11" ht="14.1" customHeight="1" x14ac:dyDescent="0.2">
      <c r="A30" s="306" t="s">
        <v>247</v>
      </c>
      <c r="B30" s="307" t="s">
        <v>248</v>
      </c>
      <c r="C30" s="308"/>
      <c r="D30" s="113">
        <v>0.59252506836827712</v>
      </c>
      <c r="E30" s="115">
        <v>78</v>
      </c>
      <c r="F30" s="114">
        <v>81</v>
      </c>
      <c r="G30" s="114">
        <v>86</v>
      </c>
      <c r="H30" s="114">
        <v>81</v>
      </c>
      <c r="I30" s="140">
        <v>72</v>
      </c>
      <c r="J30" s="115">
        <v>6</v>
      </c>
      <c r="K30" s="116">
        <v>8.3333333333333339</v>
      </c>
    </row>
    <row r="31" spans="1:11" ht="14.1" customHeight="1" x14ac:dyDescent="0.2">
      <c r="A31" s="306" t="s">
        <v>249</v>
      </c>
      <c r="B31" s="307" t="s">
        <v>250</v>
      </c>
      <c r="C31" s="308"/>
      <c r="D31" s="113">
        <v>1.959890610756609</v>
      </c>
      <c r="E31" s="115">
        <v>258</v>
      </c>
      <c r="F31" s="114">
        <v>263</v>
      </c>
      <c r="G31" s="114">
        <v>276</v>
      </c>
      <c r="H31" s="114">
        <v>263</v>
      </c>
      <c r="I31" s="140">
        <v>259</v>
      </c>
      <c r="J31" s="115">
        <v>-1</v>
      </c>
      <c r="K31" s="116">
        <v>-0.38610038610038611</v>
      </c>
    </row>
    <row r="32" spans="1:11" ht="14.1" customHeight="1" x14ac:dyDescent="0.2">
      <c r="A32" s="306">
        <v>31</v>
      </c>
      <c r="B32" s="307" t="s">
        <v>251</v>
      </c>
      <c r="C32" s="308"/>
      <c r="D32" s="113">
        <v>0.12154360376785171</v>
      </c>
      <c r="E32" s="115">
        <v>16</v>
      </c>
      <c r="F32" s="114">
        <v>18</v>
      </c>
      <c r="G32" s="114">
        <v>21</v>
      </c>
      <c r="H32" s="114">
        <v>19</v>
      </c>
      <c r="I32" s="140">
        <v>19</v>
      </c>
      <c r="J32" s="115">
        <v>-3</v>
      </c>
      <c r="K32" s="116">
        <v>-15.789473684210526</v>
      </c>
    </row>
    <row r="33" spans="1:11" ht="14.1" customHeight="1" x14ac:dyDescent="0.2">
      <c r="A33" s="306">
        <v>32</v>
      </c>
      <c r="B33" s="307" t="s">
        <v>252</v>
      </c>
      <c r="C33" s="308"/>
      <c r="D33" s="113">
        <v>1.4205408690367669</v>
      </c>
      <c r="E33" s="115">
        <v>187</v>
      </c>
      <c r="F33" s="114">
        <v>188</v>
      </c>
      <c r="G33" s="114">
        <v>194</v>
      </c>
      <c r="H33" s="114">
        <v>191</v>
      </c>
      <c r="I33" s="140">
        <v>185</v>
      </c>
      <c r="J33" s="115">
        <v>2</v>
      </c>
      <c r="K33" s="116">
        <v>1.0810810810810811</v>
      </c>
    </row>
    <row r="34" spans="1:11" ht="14.1" customHeight="1" x14ac:dyDescent="0.2">
      <c r="A34" s="306">
        <v>33</v>
      </c>
      <c r="B34" s="307" t="s">
        <v>253</v>
      </c>
      <c r="C34" s="308"/>
      <c r="D34" s="113">
        <v>0.56973564266180488</v>
      </c>
      <c r="E34" s="115">
        <v>75</v>
      </c>
      <c r="F34" s="114">
        <v>74</v>
      </c>
      <c r="G34" s="114">
        <v>72</v>
      </c>
      <c r="H34" s="114">
        <v>69</v>
      </c>
      <c r="I34" s="140">
        <v>81</v>
      </c>
      <c r="J34" s="115">
        <v>-6</v>
      </c>
      <c r="K34" s="116">
        <v>-7.4074074074074074</v>
      </c>
    </row>
    <row r="35" spans="1:11" ht="14.1" customHeight="1" x14ac:dyDescent="0.2">
      <c r="A35" s="306">
        <v>34</v>
      </c>
      <c r="B35" s="307" t="s">
        <v>254</v>
      </c>
      <c r="C35" s="308"/>
      <c r="D35" s="113">
        <v>3.9881494986326342</v>
      </c>
      <c r="E35" s="115">
        <v>525</v>
      </c>
      <c r="F35" s="114">
        <v>532</v>
      </c>
      <c r="G35" s="114">
        <v>538</v>
      </c>
      <c r="H35" s="114">
        <v>547</v>
      </c>
      <c r="I35" s="140">
        <v>511</v>
      </c>
      <c r="J35" s="115">
        <v>14</v>
      </c>
      <c r="K35" s="116">
        <v>2.7397260273972601</v>
      </c>
    </row>
    <row r="36" spans="1:11" ht="14.1" customHeight="1" x14ac:dyDescent="0.2">
      <c r="A36" s="306">
        <v>41</v>
      </c>
      <c r="B36" s="307" t="s">
        <v>255</v>
      </c>
      <c r="C36" s="308"/>
      <c r="D36" s="113">
        <v>0.12914007900334246</v>
      </c>
      <c r="E36" s="115">
        <v>17</v>
      </c>
      <c r="F36" s="114">
        <v>21</v>
      </c>
      <c r="G36" s="114">
        <v>18</v>
      </c>
      <c r="H36" s="114">
        <v>19</v>
      </c>
      <c r="I36" s="140">
        <v>21</v>
      </c>
      <c r="J36" s="115">
        <v>-4</v>
      </c>
      <c r="K36" s="116">
        <v>-19.047619047619047</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0.30385900941962929</v>
      </c>
      <c r="E38" s="115">
        <v>40</v>
      </c>
      <c r="F38" s="114">
        <v>38</v>
      </c>
      <c r="G38" s="114">
        <v>32</v>
      </c>
      <c r="H38" s="114">
        <v>30</v>
      </c>
      <c r="I38" s="140">
        <v>31</v>
      </c>
      <c r="J38" s="115">
        <v>9</v>
      </c>
      <c r="K38" s="116">
        <v>29.032258064516128</v>
      </c>
    </row>
    <row r="39" spans="1:11" ht="14.1" customHeight="1" x14ac:dyDescent="0.2">
      <c r="A39" s="306">
        <v>51</v>
      </c>
      <c r="B39" s="307" t="s">
        <v>258</v>
      </c>
      <c r="C39" s="308"/>
      <c r="D39" s="113">
        <v>14.00790033424491</v>
      </c>
      <c r="E39" s="115">
        <v>1844</v>
      </c>
      <c r="F39" s="114">
        <v>1841</v>
      </c>
      <c r="G39" s="114">
        <v>1837</v>
      </c>
      <c r="H39" s="114">
        <v>1846</v>
      </c>
      <c r="I39" s="140">
        <v>1845</v>
      </c>
      <c r="J39" s="115">
        <v>-1</v>
      </c>
      <c r="K39" s="116">
        <v>-5.4200542005420058E-2</v>
      </c>
    </row>
    <row r="40" spans="1:11" ht="14.1" customHeight="1" x14ac:dyDescent="0.2">
      <c r="A40" s="306" t="s">
        <v>259</v>
      </c>
      <c r="B40" s="307" t="s">
        <v>260</v>
      </c>
      <c r="C40" s="308"/>
      <c r="D40" s="113">
        <v>13.840777879064115</v>
      </c>
      <c r="E40" s="115">
        <v>1822</v>
      </c>
      <c r="F40" s="114">
        <v>1821</v>
      </c>
      <c r="G40" s="114">
        <v>1819</v>
      </c>
      <c r="H40" s="114">
        <v>1830</v>
      </c>
      <c r="I40" s="140">
        <v>1828</v>
      </c>
      <c r="J40" s="115">
        <v>-6</v>
      </c>
      <c r="K40" s="116">
        <v>-0.32822757111597373</v>
      </c>
    </row>
    <row r="41" spans="1:11" ht="14.1" customHeight="1" x14ac:dyDescent="0.2">
      <c r="A41" s="306"/>
      <c r="B41" s="307" t="s">
        <v>261</v>
      </c>
      <c r="C41" s="308"/>
      <c r="D41" s="113">
        <v>4.4135521118201151</v>
      </c>
      <c r="E41" s="115">
        <v>581</v>
      </c>
      <c r="F41" s="114">
        <v>579</v>
      </c>
      <c r="G41" s="114">
        <v>599</v>
      </c>
      <c r="H41" s="114">
        <v>627</v>
      </c>
      <c r="I41" s="140">
        <v>614</v>
      </c>
      <c r="J41" s="115">
        <v>-33</v>
      </c>
      <c r="K41" s="116">
        <v>-5.3745928338762212</v>
      </c>
    </row>
    <row r="42" spans="1:11" ht="14.1" customHeight="1" x14ac:dyDescent="0.2">
      <c r="A42" s="306">
        <v>52</v>
      </c>
      <c r="B42" s="307" t="s">
        <v>262</v>
      </c>
      <c r="C42" s="308"/>
      <c r="D42" s="113">
        <v>5.4086903676694016</v>
      </c>
      <c r="E42" s="115">
        <v>712</v>
      </c>
      <c r="F42" s="114">
        <v>733</v>
      </c>
      <c r="G42" s="114">
        <v>745</v>
      </c>
      <c r="H42" s="114">
        <v>731</v>
      </c>
      <c r="I42" s="140">
        <v>721</v>
      </c>
      <c r="J42" s="115">
        <v>-9</v>
      </c>
      <c r="K42" s="116">
        <v>-1.248266296809986</v>
      </c>
    </row>
    <row r="43" spans="1:11" ht="14.1" customHeight="1" x14ac:dyDescent="0.2">
      <c r="A43" s="306" t="s">
        <v>263</v>
      </c>
      <c r="B43" s="307" t="s">
        <v>264</v>
      </c>
      <c r="C43" s="308"/>
      <c r="D43" s="113">
        <v>5.2947432391370404</v>
      </c>
      <c r="E43" s="115">
        <v>697</v>
      </c>
      <c r="F43" s="114">
        <v>718</v>
      </c>
      <c r="G43" s="114">
        <v>728</v>
      </c>
      <c r="H43" s="114">
        <v>718</v>
      </c>
      <c r="I43" s="140">
        <v>707</v>
      </c>
      <c r="J43" s="115">
        <v>-10</v>
      </c>
      <c r="K43" s="116">
        <v>-1.4144271570014144</v>
      </c>
    </row>
    <row r="44" spans="1:11" ht="14.1" customHeight="1" x14ac:dyDescent="0.2">
      <c r="A44" s="306">
        <v>53</v>
      </c>
      <c r="B44" s="307" t="s">
        <v>265</v>
      </c>
      <c r="C44" s="308"/>
      <c r="D44" s="113">
        <v>0.41780613795199029</v>
      </c>
      <c r="E44" s="115">
        <v>55</v>
      </c>
      <c r="F44" s="114">
        <v>60</v>
      </c>
      <c r="G44" s="114">
        <v>61</v>
      </c>
      <c r="H44" s="114">
        <v>62</v>
      </c>
      <c r="I44" s="140">
        <v>69</v>
      </c>
      <c r="J44" s="115">
        <v>-14</v>
      </c>
      <c r="K44" s="116">
        <v>-20.289855072463769</v>
      </c>
    </row>
    <row r="45" spans="1:11" ht="14.1" customHeight="1" x14ac:dyDescent="0.2">
      <c r="A45" s="306" t="s">
        <v>266</v>
      </c>
      <c r="B45" s="307" t="s">
        <v>267</v>
      </c>
      <c r="C45" s="308"/>
      <c r="D45" s="113">
        <v>0.41020966271649956</v>
      </c>
      <c r="E45" s="115">
        <v>54</v>
      </c>
      <c r="F45" s="114">
        <v>59</v>
      </c>
      <c r="G45" s="114">
        <v>60</v>
      </c>
      <c r="H45" s="114">
        <v>61</v>
      </c>
      <c r="I45" s="140">
        <v>68</v>
      </c>
      <c r="J45" s="115">
        <v>-14</v>
      </c>
      <c r="K45" s="116">
        <v>-20.588235294117649</v>
      </c>
    </row>
    <row r="46" spans="1:11" ht="14.1" customHeight="1" x14ac:dyDescent="0.2">
      <c r="A46" s="306">
        <v>54</v>
      </c>
      <c r="B46" s="307" t="s">
        <v>268</v>
      </c>
      <c r="C46" s="308"/>
      <c r="D46" s="113">
        <v>11.485870556061988</v>
      </c>
      <c r="E46" s="115">
        <v>1512</v>
      </c>
      <c r="F46" s="114">
        <v>1583</v>
      </c>
      <c r="G46" s="114">
        <v>1593</v>
      </c>
      <c r="H46" s="114">
        <v>1571</v>
      </c>
      <c r="I46" s="140">
        <v>1616</v>
      </c>
      <c r="J46" s="115">
        <v>-104</v>
      </c>
      <c r="K46" s="116">
        <v>-6.435643564356436</v>
      </c>
    </row>
    <row r="47" spans="1:11" ht="14.1" customHeight="1" x14ac:dyDescent="0.2">
      <c r="A47" s="306">
        <v>61</v>
      </c>
      <c r="B47" s="307" t="s">
        <v>269</v>
      </c>
      <c r="C47" s="308"/>
      <c r="D47" s="113">
        <v>0.6760862959586752</v>
      </c>
      <c r="E47" s="115">
        <v>89</v>
      </c>
      <c r="F47" s="114">
        <v>90</v>
      </c>
      <c r="G47" s="114">
        <v>89</v>
      </c>
      <c r="H47" s="114">
        <v>97</v>
      </c>
      <c r="I47" s="140">
        <v>95</v>
      </c>
      <c r="J47" s="115">
        <v>-6</v>
      </c>
      <c r="K47" s="116">
        <v>-6.3157894736842106</v>
      </c>
    </row>
    <row r="48" spans="1:11" ht="14.1" customHeight="1" x14ac:dyDescent="0.2">
      <c r="A48" s="306">
        <v>62</v>
      </c>
      <c r="B48" s="307" t="s">
        <v>270</v>
      </c>
      <c r="C48" s="308"/>
      <c r="D48" s="113">
        <v>11.068064418109996</v>
      </c>
      <c r="E48" s="115">
        <v>1457</v>
      </c>
      <c r="F48" s="114">
        <v>1478</v>
      </c>
      <c r="G48" s="114">
        <v>1507</v>
      </c>
      <c r="H48" s="114">
        <v>1518</v>
      </c>
      <c r="I48" s="140">
        <v>1558</v>
      </c>
      <c r="J48" s="115">
        <v>-101</v>
      </c>
      <c r="K48" s="116">
        <v>-6.482670089858793</v>
      </c>
    </row>
    <row r="49" spans="1:11" ht="14.1" customHeight="1" x14ac:dyDescent="0.2">
      <c r="A49" s="306">
        <v>63</v>
      </c>
      <c r="B49" s="307" t="s">
        <v>271</v>
      </c>
      <c r="C49" s="308"/>
      <c r="D49" s="113">
        <v>5.5530233971437255</v>
      </c>
      <c r="E49" s="115">
        <v>731</v>
      </c>
      <c r="F49" s="114">
        <v>880</v>
      </c>
      <c r="G49" s="114">
        <v>905</v>
      </c>
      <c r="H49" s="114">
        <v>913</v>
      </c>
      <c r="I49" s="140">
        <v>875</v>
      </c>
      <c r="J49" s="115">
        <v>-144</v>
      </c>
      <c r="K49" s="116">
        <v>-16.457142857142856</v>
      </c>
    </row>
    <row r="50" spans="1:11" ht="14.1" customHeight="1" x14ac:dyDescent="0.2">
      <c r="A50" s="306" t="s">
        <v>272</v>
      </c>
      <c r="B50" s="307" t="s">
        <v>273</v>
      </c>
      <c r="C50" s="308"/>
      <c r="D50" s="113">
        <v>0.21270130659374051</v>
      </c>
      <c r="E50" s="115">
        <v>28</v>
      </c>
      <c r="F50" s="114">
        <v>40</v>
      </c>
      <c r="G50" s="114">
        <v>40</v>
      </c>
      <c r="H50" s="114">
        <v>38</v>
      </c>
      <c r="I50" s="140">
        <v>41</v>
      </c>
      <c r="J50" s="115">
        <v>-13</v>
      </c>
      <c r="K50" s="116">
        <v>-31.707317073170731</v>
      </c>
    </row>
    <row r="51" spans="1:11" ht="14.1" customHeight="1" x14ac:dyDescent="0.2">
      <c r="A51" s="306" t="s">
        <v>274</v>
      </c>
      <c r="B51" s="307" t="s">
        <v>275</v>
      </c>
      <c r="C51" s="308"/>
      <c r="D51" s="113">
        <v>5.1580066848982069</v>
      </c>
      <c r="E51" s="115">
        <v>679</v>
      </c>
      <c r="F51" s="114">
        <v>816</v>
      </c>
      <c r="G51" s="114">
        <v>837</v>
      </c>
      <c r="H51" s="114">
        <v>843</v>
      </c>
      <c r="I51" s="140">
        <v>806</v>
      </c>
      <c r="J51" s="115">
        <v>-127</v>
      </c>
      <c r="K51" s="116">
        <v>-15.75682382133995</v>
      </c>
    </row>
    <row r="52" spans="1:11" ht="14.1" customHeight="1" x14ac:dyDescent="0.2">
      <c r="A52" s="306">
        <v>71</v>
      </c>
      <c r="B52" s="307" t="s">
        <v>276</v>
      </c>
      <c r="C52" s="308"/>
      <c r="D52" s="113">
        <v>12.146763901549681</v>
      </c>
      <c r="E52" s="115">
        <v>1599</v>
      </c>
      <c r="F52" s="114">
        <v>1636</v>
      </c>
      <c r="G52" s="114">
        <v>1646</v>
      </c>
      <c r="H52" s="114">
        <v>1641</v>
      </c>
      <c r="I52" s="140">
        <v>1638</v>
      </c>
      <c r="J52" s="115">
        <v>-39</v>
      </c>
      <c r="K52" s="116">
        <v>-2.3809523809523809</v>
      </c>
    </row>
    <row r="53" spans="1:11" ht="14.1" customHeight="1" x14ac:dyDescent="0.2">
      <c r="A53" s="306" t="s">
        <v>277</v>
      </c>
      <c r="B53" s="307" t="s">
        <v>278</v>
      </c>
      <c r="C53" s="308"/>
      <c r="D53" s="113">
        <v>0.91917350349437865</v>
      </c>
      <c r="E53" s="115">
        <v>121</v>
      </c>
      <c r="F53" s="114">
        <v>122</v>
      </c>
      <c r="G53" s="114">
        <v>122</v>
      </c>
      <c r="H53" s="114">
        <v>122</v>
      </c>
      <c r="I53" s="140">
        <v>132</v>
      </c>
      <c r="J53" s="115">
        <v>-11</v>
      </c>
      <c r="K53" s="116">
        <v>-8.3333333333333339</v>
      </c>
    </row>
    <row r="54" spans="1:11" ht="14.1" customHeight="1" x14ac:dyDescent="0.2">
      <c r="A54" s="306" t="s">
        <v>279</v>
      </c>
      <c r="B54" s="307" t="s">
        <v>280</v>
      </c>
      <c r="C54" s="308"/>
      <c r="D54" s="113">
        <v>10.46794287450623</v>
      </c>
      <c r="E54" s="115">
        <v>1378</v>
      </c>
      <c r="F54" s="114">
        <v>1417</v>
      </c>
      <c r="G54" s="114">
        <v>1419</v>
      </c>
      <c r="H54" s="114">
        <v>1428</v>
      </c>
      <c r="I54" s="140">
        <v>1409</v>
      </c>
      <c r="J54" s="115">
        <v>-31</v>
      </c>
      <c r="K54" s="116">
        <v>-2.2001419446415897</v>
      </c>
    </row>
    <row r="55" spans="1:11" ht="14.1" customHeight="1" x14ac:dyDescent="0.2">
      <c r="A55" s="306">
        <v>72</v>
      </c>
      <c r="B55" s="307" t="s">
        <v>281</v>
      </c>
      <c r="C55" s="308"/>
      <c r="D55" s="113">
        <v>1.2230325129140078</v>
      </c>
      <c r="E55" s="115">
        <v>161</v>
      </c>
      <c r="F55" s="114">
        <v>160</v>
      </c>
      <c r="G55" s="114">
        <v>166</v>
      </c>
      <c r="H55" s="114">
        <v>169</v>
      </c>
      <c r="I55" s="140">
        <v>167</v>
      </c>
      <c r="J55" s="115">
        <v>-6</v>
      </c>
      <c r="K55" s="116">
        <v>-3.5928143712574849</v>
      </c>
    </row>
    <row r="56" spans="1:11" ht="14.1" customHeight="1" x14ac:dyDescent="0.2">
      <c r="A56" s="306" t="s">
        <v>282</v>
      </c>
      <c r="B56" s="307" t="s">
        <v>283</v>
      </c>
      <c r="C56" s="308"/>
      <c r="D56" s="113">
        <v>0.31145548465512002</v>
      </c>
      <c r="E56" s="115">
        <v>41</v>
      </c>
      <c r="F56" s="114">
        <v>40</v>
      </c>
      <c r="G56" s="114">
        <v>41</v>
      </c>
      <c r="H56" s="114">
        <v>41</v>
      </c>
      <c r="I56" s="140">
        <v>42</v>
      </c>
      <c r="J56" s="115">
        <v>-1</v>
      </c>
      <c r="K56" s="116">
        <v>-2.3809523809523809</v>
      </c>
    </row>
    <row r="57" spans="1:11" ht="14.1" customHeight="1" x14ac:dyDescent="0.2">
      <c r="A57" s="306" t="s">
        <v>284</v>
      </c>
      <c r="B57" s="307" t="s">
        <v>285</v>
      </c>
      <c r="C57" s="308"/>
      <c r="D57" s="113">
        <v>0.6381039197812215</v>
      </c>
      <c r="E57" s="115">
        <v>84</v>
      </c>
      <c r="F57" s="114">
        <v>88</v>
      </c>
      <c r="G57" s="114">
        <v>91</v>
      </c>
      <c r="H57" s="114">
        <v>91</v>
      </c>
      <c r="I57" s="140">
        <v>88</v>
      </c>
      <c r="J57" s="115">
        <v>-4</v>
      </c>
      <c r="K57" s="116">
        <v>-4.5454545454545459</v>
      </c>
    </row>
    <row r="58" spans="1:11" ht="14.1" customHeight="1" x14ac:dyDescent="0.2">
      <c r="A58" s="306">
        <v>73</v>
      </c>
      <c r="B58" s="307" t="s">
        <v>286</v>
      </c>
      <c r="C58" s="308"/>
      <c r="D58" s="113">
        <v>0.69127924642965666</v>
      </c>
      <c r="E58" s="115">
        <v>91</v>
      </c>
      <c r="F58" s="114">
        <v>87</v>
      </c>
      <c r="G58" s="114">
        <v>87</v>
      </c>
      <c r="H58" s="114">
        <v>84</v>
      </c>
      <c r="I58" s="140">
        <v>80</v>
      </c>
      <c r="J58" s="115">
        <v>11</v>
      </c>
      <c r="K58" s="116">
        <v>13.75</v>
      </c>
    </row>
    <row r="59" spans="1:11" ht="14.1" customHeight="1" x14ac:dyDescent="0.2">
      <c r="A59" s="306" t="s">
        <v>287</v>
      </c>
      <c r="B59" s="307" t="s">
        <v>288</v>
      </c>
      <c r="C59" s="308"/>
      <c r="D59" s="113">
        <v>0.51656031601336982</v>
      </c>
      <c r="E59" s="115">
        <v>68</v>
      </c>
      <c r="F59" s="114">
        <v>65</v>
      </c>
      <c r="G59" s="114">
        <v>66</v>
      </c>
      <c r="H59" s="114">
        <v>62</v>
      </c>
      <c r="I59" s="140">
        <v>61</v>
      </c>
      <c r="J59" s="115">
        <v>7</v>
      </c>
      <c r="K59" s="116">
        <v>11.475409836065573</v>
      </c>
    </row>
    <row r="60" spans="1:11" ht="14.1" customHeight="1" x14ac:dyDescent="0.2">
      <c r="A60" s="306">
        <v>81</v>
      </c>
      <c r="B60" s="307" t="s">
        <v>289</v>
      </c>
      <c r="C60" s="308"/>
      <c r="D60" s="113">
        <v>3.2740808264965056</v>
      </c>
      <c r="E60" s="115">
        <v>431</v>
      </c>
      <c r="F60" s="114">
        <v>410</v>
      </c>
      <c r="G60" s="114">
        <v>397</v>
      </c>
      <c r="H60" s="114">
        <v>409</v>
      </c>
      <c r="I60" s="140">
        <v>405</v>
      </c>
      <c r="J60" s="115">
        <v>26</v>
      </c>
      <c r="K60" s="116">
        <v>6.4197530864197532</v>
      </c>
    </row>
    <row r="61" spans="1:11" ht="14.1" customHeight="1" x14ac:dyDescent="0.2">
      <c r="A61" s="306" t="s">
        <v>290</v>
      </c>
      <c r="B61" s="307" t="s">
        <v>291</v>
      </c>
      <c r="C61" s="308"/>
      <c r="D61" s="113">
        <v>1.5420844728046186</v>
      </c>
      <c r="E61" s="115">
        <v>203</v>
      </c>
      <c r="F61" s="114">
        <v>197</v>
      </c>
      <c r="G61" s="114">
        <v>191</v>
      </c>
      <c r="H61" s="114">
        <v>195</v>
      </c>
      <c r="I61" s="140">
        <v>202</v>
      </c>
      <c r="J61" s="115">
        <v>1</v>
      </c>
      <c r="K61" s="116">
        <v>0.49504950495049505</v>
      </c>
    </row>
    <row r="62" spans="1:11" ht="14.1" customHeight="1" x14ac:dyDescent="0.2">
      <c r="A62" s="306" t="s">
        <v>292</v>
      </c>
      <c r="B62" s="307" t="s">
        <v>293</v>
      </c>
      <c r="C62" s="308"/>
      <c r="D62" s="113">
        <v>0.86599817684594349</v>
      </c>
      <c r="E62" s="115">
        <v>114</v>
      </c>
      <c r="F62" s="114">
        <v>102</v>
      </c>
      <c r="G62" s="114">
        <v>103</v>
      </c>
      <c r="H62" s="114">
        <v>110</v>
      </c>
      <c r="I62" s="140">
        <v>105</v>
      </c>
      <c r="J62" s="115">
        <v>9</v>
      </c>
      <c r="K62" s="116">
        <v>8.5714285714285712</v>
      </c>
    </row>
    <row r="63" spans="1:11" ht="14.1" customHeight="1" x14ac:dyDescent="0.2">
      <c r="A63" s="306"/>
      <c r="B63" s="307" t="s">
        <v>294</v>
      </c>
      <c r="C63" s="308"/>
      <c r="D63" s="113">
        <v>0.62291096931024004</v>
      </c>
      <c r="E63" s="115">
        <v>82</v>
      </c>
      <c r="F63" s="114">
        <v>68</v>
      </c>
      <c r="G63" s="114">
        <v>70</v>
      </c>
      <c r="H63" s="114">
        <v>78</v>
      </c>
      <c r="I63" s="140">
        <v>78</v>
      </c>
      <c r="J63" s="115">
        <v>4</v>
      </c>
      <c r="K63" s="116">
        <v>5.1282051282051286</v>
      </c>
    </row>
    <row r="64" spans="1:11" ht="14.1" customHeight="1" x14ac:dyDescent="0.2">
      <c r="A64" s="306" t="s">
        <v>295</v>
      </c>
      <c r="B64" s="307" t="s">
        <v>296</v>
      </c>
      <c r="C64" s="308"/>
      <c r="D64" s="113">
        <v>5.3175326648435127E-2</v>
      </c>
      <c r="E64" s="115">
        <v>7</v>
      </c>
      <c r="F64" s="114">
        <v>5</v>
      </c>
      <c r="G64" s="114">
        <v>4</v>
      </c>
      <c r="H64" s="114">
        <v>5</v>
      </c>
      <c r="I64" s="140">
        <v>6</v>
      </c>
      <c r="J64" s="115">
        <v>1</v>
      </c>
      <c r="K64" s="116">
        <v>16.666666666666668</v>
      </c>
    </row>
    <row r="65" spans="1:11" ht="14.1" customHeight="1" x14ac:dyDescent="0.2">
      <c r="A65" s="306" t="s">
        <v>297</v>
      </c>
      <c r="B65" s="307" t="s">
        <v>298</v>
      </c>
      <c r="C65" s="308"/>
      <c r="D65" s="113">
        <v>0.45578851412944393</v>
      </c>
      <c r="E65" s="115">
        <v>60</v>
      </c>
      <c r="F65" s="114">
        <v>62</v>
      </c>
      <c r="G65" s="114">
        <v>56</v>
      </c>
      <c r="H65" s="114">
        <v>57</v>
      </c>
      <c r="I65" s="140">
        <v>59</v>
      </c>
      <c r="J65" s="115">
        <v>1</v>
      </c>
      <c r="K65" s="116">
        <v>1.6949152542372881</v>
      </c>
    </row>
    <row r="66" spans="1:11" ht="14.1" customHeight="1" x14ac:dyDescent="0.2">
      <c r="A66" s="306">
        <v>82</v>
      </c>
      <c r="B66" s="307" t="s">
        <v>299</v>
      </c>
      <c r="C66" s="308"/>
      <c r="D66" s="113">
        <v>1.8079611060467944</v>
      </c>
      <c r="E66" s="115">
        <v>238</v>
      </c>
      <c r="F66" s="114">
        <v>245</v>
      </c>
      <c r="G66" s="114">
        <v>243</v>
      </c>
      <c r="H66" s="114">
        <v>245</v>
      </c>
      <c r="I66" s="140">
        <v>241</v>
      </c>
      <c r="J66" s="115">
        <v>-3</v>
      </c>
      <c r="K66" s="116">
        <v>-1.2448132780082988</v>
      </c>
    </row>
    <row r="67" spans="1:11" ht="14.1" customHeight="1" x14ac:dyDescent="0.2">
      <c r="A67" s="306" t="s">
        <v>300</v>
      </c>
      <c r="B67" s="307" t="s">
        <v>301</v>
      </c>
      <c r="C67" s="308"/>
      <c r="D67" s="113">
        <v>0.55454269219082342</v>
      </c>
      <c r="E67" s="115">
        <v>73</v>
      </c>
      <c r="F67" s="114">
        <v>66</v>
      </c>
      <c r="G67" s="114">
        <v>63</v>
      </c>
      <c r="H67" s="114">
        <v>63</v>
      </c>
      <c r="I67" s="140">
        <v>59</v>
      </c>
      <c r="J67" s="115">
        <v>14</v>
      </c>
      <c r="K67" s="116">
        <v>23.728813559322035</v>
      </c>
    </row>
    <row r="68" spans="1:11" ht="14.1" customHeight="1" x14ac:dyDescent="0.2">
      <c r="A68" s="306" t="s">
        <v>302</v>
      </c>
      <c r="B68" s="307" t="s">
        <v>303</v>
      </c>
      <c r="C68" s="308"/>
      <c r="D68" s="113">
        <v>0.80522637496201765</v>
      </c>
      <c r="E68" s="115">
        <v>106</v>
      </c>
      <c r="F68" s="114">
        <v>121</v>
      </c>
      <c r="G68" s="114">
        <v>122</v>
      </c>
      <c r="H68" s="114">
        <v>124</v>
      </c>
      <c r="I68" s="140">
        <v>126</v>
      </c>
      <c r="J68" s="115">
        <v>-20</v>
      </c>
      <c r="K68" s="116">
        <v>-15.873015873015873</v>
      </c>
    </row>
    <row r="69" spans="1:11" ht="14.1" customHeight="1" x14ac:dyDescent="0.2">
      <c r="A69" s="306">
        <v>83</v>
      </c>
      <c r="B69" s="307" t="s">
        <v>304</v>
      </c>
      <c r="C69" s="308"/>
      <c r="D69" s="113">
        <v>3.6539045882710424</v>
      </c>
      <c r="E69" s="115">
        <v>481</v>
      </c>
      <c r="F69" s="114">
        <v>469</v>
      </c>
      <c r="G69" s="114">
        <v>458</v>
      </c>
      <c r="H69" s="114">
        <v>461</v>
      </c>
      <c r="I69" s="140">
        <v>467</v>
      </c>
      <c r="J69" s="115">
        <v>14</v>
      </c>
      <c r="K69" s="116">
        <v>2.9978586723768736</v>
      </c>
    </row>
    <row r="70" spans="1:11" ht="14.1" customHeight="1" x14ac:dyDescent="0.2">
      <c r="A70" s="306" t="s">
        <v>305</v>
      </c>
      <c r="B70" s="307" t="s">
        <v>306</v>
      </c>
      <c r="C70" s="308"/>
      <c r="D70" s="113">
        <v>1.3445761166818597</v>
      </c>
      <c r="E70" s="115">
        <v>177</v>
      </c>
      <c r="F70" s="114">
        <v>183</v>
      </c>
      <c r="G70" s="114">
        <v>179</v>
      </c>
      <c r="H70" s="114">
        <v>180</v>
      </c>
      <c r="I70" s="140">
        <v>193</v>
      </c>
      <c r="J70" s="115">
        <v>-16</v>
      </c>
      <c r="K70" s="116">
        <v>-8.290155440414507</v>
      </c>
    </row>
    <row r="71" spans="1:11" ht="14.1" customHeight="1" x14ac:dyDescent="0.2">
      <c r="A71" s="306"/>
      <c r="B71" s="307" t="s">
        <v>307</v>
      </c>
      <c r="C71" s="308"/>
      <c r="D71" s="113">
        <v>0.72926162260711025</v>
      </c>
      <c r="E71" s="115">
        <v>96</v>
      </c>
      <c r="F71" s="114">
        <v>100</v>
      </c>
      <c r="G71" s="114">
        <v>99</v>
      </c>
      <c r="H71" s="114">
        <v>92</v>
      </c>
      <c r="I71" s="140">
        <v>94</v>
      </c>
      <c r="J71" s="115">
        <v>2</v>
      </c>
      <c r="K71" s="116">
        <v>2.1276595744680851</v>
      </c>
    </row>
    <row r="72" spans="1:11" ht="14.1" customHeight="1" x14ac:dyDescent="0.2">
      <c r="A72" s="306">
        <v>84</v>
      </c>
      <c r="B72" s="307" t="s">
        <v>308</v>
      </c>
      <c r="C72" s="308"/>
      <c r="D72" s="113">
        <v>1.1242783348526284</v>
      </c>
      <c r="E72" s="115">
        <v>148</v>
      </c>
      <c r="F72" s="114">
        <v>155</v>
      </c>
      <c r="G72" s="114">
        <v>157</v>
      </c>
      <c r="H72" s="114">
        <v>151</v>
      </c>
      <c r="I72" s="140">
        <v>156</v>
      </c>
      <c r="J72" s="115">
        <v>-8</v>
      </c>
      <c r="K72" s="116">
        <v>-5.1282051282051286</v>
      </c>
    </row>
    <row r="73" spans="1:11" ht="14.1" customHeight="1" x14ac:dyDescent="0.2">
      <c r="A73" s="306" t="s">
        <v>309</v>
      </c>
      <c r="B73" s="307" t="s">
        <v>310</v>
      </c>
      <c r="C73" s="308"/>
      <c r="D73" s="113">
        <v>0.2354907323002127</v>
      </c>
      <c r="E73" s="115">
        <v>31</v>
      </c>
      <c r="F73" s="114">
        <v>26</v>
      </c>
      <c r="G73" s="114">
        <v>26</v>
      </c>
      <c r="H73" s="114">
        <v>21</v>
      </c>
      <c r="I73" s="140">
        <v>24</v>
      </c>
      <c r="J73" s="115">
        <v>7</v>
      </c>
      <c r="K73" s="116">
        <v>29.166666666666668</v>
      </c>
    </row>
    <row r="74" spans="1:11" ht="14.1" customHeight="1" x14ac:dyDescent="0.2">
      <c r="A74" s="306" t="s">
        <v>311</v>
      </c>
      <c r="B74" s="307" t="s">
        <v>312</v>
      </c>
      <c r="C74" s="308"/>
      <c r="D74" s="113" t="s">
        <v>513</v>
      </c>
      <c r="E74" s="115" t="s">
        <v>513</v>
      </c>
      <c r="F74" s="114">
        <v>3</v>
      </c>
      <c r="G74" s="114">
        <v>3</v>
      </c>
      <c r="H74" s="114" t="s">
        <v>513</v>
      </c>
      <c r="I74" s="140">
        <v>3</v>
      </c>
      <c r="J74" s="115" t="s">
        <v>513</v>
      </c>
      <c r="K74" s="116" t="s">
        <v>513</v>
      </c>
    </row>
    <row r="75" spans="1:11" ht="14.1" customHeight="1" x14ac:dyDescent="0.2">
      <c r="A75" s="306" t="s">
        <v>313</v>
      </c>
      <c r="B75" s="307" t="s">
        <v>314</v>
      </c>
      <c r="C75" s="308"/>
      <c r="D75" s="113" t="s">
        <v>513</v>
      </c>
      <c r="E75" s="115" t="s">
        <v>513</v>
      </c>
      <c r="F75" s="114">
        <v>3</v>
      </c>
      <c r="G75" s="114">
        <v>3</v>
      </c>
      <c r="H75" s="114" t="s">
        <v>513</v>
      </c>
      <c r="I75" s="140">
        <v>3</v>
      </c>
      <c r="J75" s="115" t="s">
        <v>513</v>
      </c>
      <c r="K75" s="116" t="s">
        <v>513</v>
      </c>
    </row>
    <row r="76" spans="1:11" ht="14.1" customHeight="1" x14ac:dyDescent="0.2">
      <c r="A76" s="306">
        <v>91</v>
      </c>
      <c r="B76" s="307" t="s">
        <v>315</v>
      </c>
      <c r="C76" s="308"/>
      <c r="D76" s="113">
        <v>3.7982376177453661E-2</v>
      </c>
      <c r="E76" s="115">
        <v>5</v>
      </c>
      <c r="F76" s="114">
        <v>7</v>
      </c>
      <c r="G76" s="114">
        <v>6</v>
      </c>
      <c r="H76" s="114">
        <v>4</v>
      </c>
      <c r="I76" s="140">
        <v>5</v>
      </c>
      <c r="J76" s="115">
        <v>0</v>
      </c>
      <c r="K76" s="116">
        <v>0</v>
      </c>
    </row>
    <row r="77" spans="1:11" ht="14.1" customHeight="1" x14ac:dyDescent="0.2">
      <c r="A77" s="306">
        <v>92</v>
      </c>
      <c r="B77" s="307" t="s">
        <v>316</v>
      </c>
      <c r="C77" s="308"/>
      <c r="D77" s="113">
        <v>0.2354907323002127</v>
      </c>
      <c r="E77" s="115">
        <v>31</v>
      </c>
      <c r="F77" s="114">
        <v>33</v>
      </c>
      <c r="G77" s="114">
        <v>29</v>
      </c>
      <c r="H77" s="114">
        <v>29</v>
      </c>
      <c r="I77" s="140">
        <v>32</v>
      </c>
      <c r="J77" s="115">
        <v>-1</v>
      </c>
      <c r="K77" s="116">
        <v>-3.125</v>
      </c>
    </row>
    <row r="78" spans="1:11" ht="14.1" customHeight="1" x14ac:dyDescent="0.2">
      <c r="A78" s="306">
        <v>93</v>
      </c>
      <c r="B78" s="307" t="s">
        <v>317</v>
      </c>
      <c r="C78" s="308"/>
      <c r="D78" s="113">
        <v>0.13673655423883319</v>
      </c>
      <c r="E78" s="115">
        <v>18</v>
      </c>
      <c r="F78" s="114">
        <v>16</v>
      </c>
      <c r="G78" s="114">
        <v>13</v>
      </c>
      <c r="H78" s="114">
        <v>14</v>
      </c>
      <c r="I78" s="140">
        <v>15</v>
      </c>
      <c r="J78" s="115">
        <v>3</v>
      </c>
      <c r="K78" s="116">
        <v>20</v>
      </c>
    </row>
    <row r="79" spans="1:11" ht="14.1" customHeight="1" x14ac:dyDescent="0.2">
      <c r="A79" s="306">
        <v>94</v>
      </c>
      <c r="B79" s="307" t="s">
        <v>318</v>
      </c>
      <c r="C79" s="308"/>
      <c r="D79" s="113">
        <v>0.4481920388939532</v>
      </c>
      <c r="E79" s="115">
        <v>59</v>
      </c>
      <c r="F79" s="114">
        <v>56</v>
      </c>
      <c r="G79" s="114">
        <v>54</v>
      </c>
      <c r="H79" s="114">
        <v>58</v>
      </c>
      <c r="I79" s="140">
        <v>57</v>
      </c>
      <c r="J79" s="115">
        <v>2</v>
      </c>
      <c r="K79" s="116">
        <v>3.5087719298245612</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3.828623518687329</v>
      </c>
      <c r="E81" s="143">
        <v>504</v>
      </c>
      <c r="F81" s="144">
        <v>531</v>
      </c>
      <c r="G81" s="144">
        <v>529</v>
      </c>
      <c r="H81" s="144">
        <v>546</v>
      </c>
      <c r="I81" s="145">
        <v>514</v>
      </c>
      <c r="J81" s="143">
        <v>-10</v>
      </c>
      <c r="K81" s="146">
        <v>-1.9455252918287937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3087</v>
      </c>
      <c r="G12" s="536">
        <v>2006</v>
      </c>
      <c r="H12" s="536">
        <v>3614</v>
      </c>
      <c r="I12" s="536">
        <v>2562</v>
      </c>
      <c r="J12" s="537">
        <v>2878</v>
      </c>
      <c r="K12" s="538">
        <v>209</v>
      </c>
      <c r="L12" s="349">
        <v>7.2619874913134117</v>
      </c>
    </row>
    <row r="13" spans="1:17" s="110" customFormat="1" ht="15" customHeight="1" x14ac:dyDescent="0.2">
      <c r="A13" s="350" t="s">
        <v>344</v>
      </c>
      <c r="B13" s="351" t="s">
        <v>345</v>
      </c>
      <c r="C13" s="347"/>
      <c r="D13" s="347"/>
      <c r="E13" s="348"/>
      <c r="F13" s="536">
        <v>1752</v>
      </c>
      <c r="G13" s="536">
        <v>1163</v>
      </c>
      <c r="H13" s="536">
        <v>2086</v>
      </c>
      <c r="I13" s="536">
        <v>1614</v>
      </c>
      <c r="J13" s="537">
        <v>1781</v>
      </c>
      <c r="K13" s="538">
        <v>-29</v>
      </c>
      <c r="L13" s="349">
        <v>-1.6282987085906795</v>
      </c>
    </row>
    <row r="14" spans="1:17" s="110" customFormat="1" ht="22.5" customHeight="1" x14ac:dyDescent="0.2">
      <c r="A14" s="350"/>
      <c r="B14" s="351" t="s">
        <v>346</v>
      </c>
      <c r="C14" s="347"/>
      <c r="D14" s="347"/>
      <c r="E14" s="348"/>
      <c r="F14" s="536">
        <v>1335</v>
      </c>
      <c r="G14" s="536">
        <v>843</v>
      </c>
      <c r="H14" s="536">
        <v>1528</v>
      </c>
      <c r="I14" s="536">
        <v>948</v>
      </c>
      <c r="J14" s="537">
        <v>1097</v>
      </c>
      <c r="K14" s="538">
        <v>238</v>
      </c>
      <c r="L14" s="349">
        <v>21.69553327256153</v>
      </c>
    </row>
    <row r="15" spans="1:17" s="110" customFormat="1" ht="15" customHeight="1" x14ac:dyDescent="0.2">
      <c r="A15" s="350" t="s">
        <v>347</v>
      </c>
      <c r="B15" s="351" t="s">
        <v>108</v>
      </c>
      <c r="C15" s="347"/>
      <c r="D15" s="347"/>
      <c r="E15" s="348"/>
      <c r="F15" s="536">
        <v>685</v>
      </c>
      <c r="G15" s="536">
        <v>444</v>
      </c>
      <c r="H15" s="536">
        <v>1556</v>
      </c>
      <c r="I15" s="536">
        <v>663</v>
      </c>
      <c r="J15" s="537">
        <v>697</v>
      </c>
      <c r="K15" s="538">
        <v>-12</v>
      </c>
      <c r="L15" s="349">
        <v>-1.7216642754662841</v>
      </c>
    </row>
    <row r="16" spans="1:17" s="110" customFormat="1" ht="15" customHeight="1" x14ac:dyDescent="0.2">
      <c r="A16" s="350"/>
      <c r="B16" s="351" t="s">
        <v>109</v>
      </c>
      <c r="C16" s="347"/>
      <c r="D16" s="347"/>
      <c r="E16" s="348"/>
      <c r="F16" s="536">
        <v>1951</v>
      </c>
      <c r="G16" s="536">
        <v>1336</v>
      </c>
      <c r="H16" s="536">
        <v>1770</v>
      </c>
      <c r="I16" s="536">
        <v>1634</v>
      </c>
      <c r="J16" s="537">
        <v>1792</v>
      </c>
      <c r="K16" s="538">
        <v>159</v>
      </c>
      <c r="L16" s="349">
        <v>8.8727678571428577</v>
      </c>
    </row>
    <row r="17" spans="1:12" s="110" customFormat="1" ht="15" customHeight="1" x14ac:dyDescent="0.2">
      <c r="A17" s="350"/>
      <c r="B17" s="351" t="s">
        <v>110</v>
      </c>
      <c r="C17" s="347"/>
      <c r="D17" s="347"/>
      <c r="E17" s="348"/>
      <c r="F17" s="536">
        <v>388</v>
      </c>
      <c r="G17" s="536">
        <v>200</v>
      </c>
      <c r="H17" s="536">
        <v>244</v>
      </c>
      <c r="I17" s="536">
        <v>220</v>
      </c>
      <c r="J17" s="537">
        <v>261</v>
      </c>
      <c r="K17" s="538">
        <v>127</v>
      </c>
      <c r="L17" s="349">
        <v>48.659003831417621</v>
      </c>
    </row>
    <row r="18" spans="1:12" s="110" customFormat="1" ht="15" customHeight="1" x14ac:dyDescent="0.2">
      <c r="A18" s="350"/>
      <c r="B18" s="351" t="s">
        <v>111</v>
      </c>
      <c r="C18" s="347"/>
      <c r="D18" s="347"/>
      <c r="E18" s="348"/>
      <c r="F18" s="536">
        <v>63</v>
      </c>
      <c r="G18" s="536">
        <v>26</v>
      </c>
      <c r="H18" s="536">
        <v>44</v>
      </c>
      <c r="I18" s="536">
        <v>45</v>
      </c>
      <c r="J18" s="537">
        <v>128</v>
      </c>
      <c r="K18" s="538">
        <v>-65</v>
      </c>
      <c r="L18" s="349">
        <v>-50.78125</v>
      </c>
    </row>
    <row r="19" spans="1:12" s="110" customFormat="1" ht="15" customHeight="1" x14ac:dyDescent="0.2">
      <c r="A19" s="118" t="s">
        <v>113</v>
      </c>
      <c r="B19" s="119" t="s">
        <v>181</v>
      </c>
      <c r="C19" s="347"/>
      <c r="D19" s="347"/>
      <c r="E19" s="348"/>
      <c r="F19" s="536">
        <v>2079</v>
      </c>
      <c r="G19" s="536">
        <v>1329</v>
      </c>
      <c r="H19" s="536">
        <v>2704</v>
      </c>
      <c r="I19" s="536">
        <v>1881</v>
      </c>
      <c r="J19" s="537">
        <v>2011</v>
      </c>
      <c r="K19" s="538">
        <v>68</v>
      </c>
      <c r="L19" s="349">
        <v>3.3814022874191942</v>
      </c>
    </row>
    <row r="20" spans="1:12" s="110" customFormat="1" ht="15" customHeight="1" x14ac:dyDescent="0.2">
      <c r="A20" s="118"/>
      <c r="B20" s="119" t="s">
        <v>182</v>
      </c>
      <c r="C20" s="347"/>
      <c r="D20" s="347"/>
      <c r="E20" s="348"/>
      <c r="F20" s="536">
        <v>1008</v>
      </c>
      <c r="G20" s="536">
        <v>677</v>
      </c>
      <c r="H20" s="536">
        <v>910</v>
      </c>
      <c r="I20" s="536">
        <v>681</v>
      </c>
      <c r="J20" s="537">
        <v>867</v>
      </c>
      <c r="K20" s="538">
        <v>141</v>
      </c>
      <c r="L20" s="349">
        <v>16.262975778546714</v>
      </c>
    </row>
    <row r="21" spans="1:12" s="110" customFormat="1" ht="15" customHeight="1" x14ac:dyDescent="0.2">
      <c r="A21" s="118" t="s">
        <v>113</v>
      </c>
      <c r="B21" s="119" t="s">
        <v>116</v>
      </c>
      <c r="C21" s="347"/>
      <c r="D21" s="347"/>
      <c r="E21" s="348"/>
      <c r="F21" s="536">
        <v>2665</v>
      </c>
      <c r="G21" s="536">
        <v>1698</v>
      </c>
      <c r="H21" s="536">
        <v>3112</v>
      </c>
      <c r="I21" s="536">
        <v>2131</v>
      </c>
      <c r="J21" s="537">
        <v>2395</v>
      </c>
      <c r="K21" s="538">
        <v>270</v>
      </c>
      <c r="L21" s="349">
        <v>11.273486430062631</v>
      </c>
    </row>
    <row r="22" spans="1:12" s="110" customFormat="1" ht="15" customHeight="1" x14ac:dyDescent="0.2">
      <c r="A22" s="118"/>
      <c r="B22" s="119" t="s">
        <v>117</v>
      </c>
      <c r="C22" s="347"/>
      <c r="D22" s="347"/>
      <c r="E22" s="348"/>
      <c r="F22" s="536">
        <v>421</v>
      </c>
      <c r="G22" s="536">
        <v>307</v>
      </c>
      <c r="H22" s="536">
        <v>501</v>
      </c>
      <c r="I22" s="536">
        <v>431</v>
      </c>
      <c r="J22" s="537">
        <v>483</v>
      </c>
      <c r="K22" s="538">
        <v>-62</v>
      </c>
      <c r="L22" s="349">
        <v>-12.836438923395445</v>
      </c>
    </row>
    <row r="23" spans="1:12" s="110" customFormat="1" ht="15" customHeight="1" x14ac:dyDescent="0.2">
      <c r="A23" s="352" t="s">
        <v>347</v>
      </c>
      <c r="B23" s="353" t="s">
        <v>193</v>
      </c>
      <c r="C23" s="354"/>
      <c r="D23" s="354"/>
      <c r="E23" s="355"/>
      <c r="F23" s="539">
        <v>60</v>
      </c>
      <c r="G23" s="539">
        <v>53</v>
      </c>
      <c r="H23" s="539">
        <v>846</v>
      </c>
      <c r="I23" s="539">
        <v>39</v>
      </c>
      <c r="J23" s="540">
        <v>58</v>
      </c>
      <c r="K23" s="541">
        <v>2</v>
      </c>
      <c r="L23" s="356">
        <v>3.4482758620689653</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28.6</v>
      </c>
      <c r="G25" s="542">
        <v>29</v>
      </c>
      <c r="H25" s="542">
        <v>32.700000000000003</v>
      </c>
      <c r="I25" s="542">
        <v>32</v>
      </c>
      <c r="J25" s="542">
        <v>28.1</v>
      </c>
      <c r="K25" s="543" t="s">
        <v>349</v>
      </c>
      <c r="L25" s="364">
        <v>0.5</v>
      </c>
    </row>
    <row r="26" spans="1:12" s="110" customFormat="1" ht="15" customHeight="1" x14ac:dyDescent="0.2">
      <c r="A26" s="365" t="s">
        <v>105</v>
      </c>
      <c r="B26" s="366" t="s">
        <v>345</v>
      </c>
      <c r="C26" s="362"/>
      <c r="D26" s="362"/>
      <c r="E26" s="363"/>
      <c r="F26" s="542">
        <v>23.3</v>
      </c>
      <c r="G26" s="542">
        <v>25.8</v>
      </c>
      <c r="H26" s="542">
        <v>27.9</v>
      </c>
      <c r="I26" s="542">
        <v>28.9</v>
      </c>
      <c r="J26" s="544">
        <v>24.9</v>
      </c>
      <c r="K26" s="543" t="s">
        <v>349</v>
      </c>
      <c r="L26" s="364">
        <v>-1.5999999999999979</v>
      </c>
    </row>
    <row r="27" spans="1:12" s="110" customFormat="1" ht="15" customHeight="1" x14ac:dyDescent="0.2">
      <c r="A27" s="365"/>
      <c r="B27" s="366" t="s">
        <v>346</v>
      </c>
      <c r="C27" s="362"/>
      <c r="D27" s="362"/>
      <c r="E27" s="363"/>
      <c r="F27" s="542">
        <v>35.6</v>
      </c>
      <c r="G27" s="542">
        <v>33.4</v>
      </c>
      <c r="H27" s="542">
        <v>39.5</v>
      </c>
      <c r="I27" s="542">
        <v>37.200000000000003</v>
      </c>
      <c r="J27" s="542">
        <v>33.299999999999997</v>
      </c>
      <c r="K27" s="543" t="s">
        <v>349</v>
      </c>
      <c r="L27" s="364">
        <v>2.3000000000000043</v>
      </c>
    </row>
    <row r="28" spans="1:12" s="110" customFormat="1" ht="15" customHeight="1" x14ac:dyDescent="0.2">
      <c r="A28" s="365" t="s">
        <v>113</v>
      </c>
      <c r="B28" s="366" t="s">
        <v>108</v>
      </c>
      <c r="C28" s="362"/>
      <c r="D28" s="362"/>
      <c r="E28" s="363"/>
      <c r="F28" s="542">
        <v>41.4</v>
      </c>
      <c r="G28" s="542">
        <v>45.4</v>
      </c>
      <c r="H28" s="542">
        <v>43.6</v>
      </c>
      <c r="I28" s="542">
        <v>43.4</v>
      </c>
      <c r="J28" s="542">
        <v>41.1</v>
      </c>
      <c r="K28" s="543" t="s">
        <v>349</v>
      </c>
      <c r="L28" s="364">
        <v>0.29999999999999716</v>
      </c>
    </row>
    <row r="29" spans="1:12" s="110" customFormat="1" ht="11.25" x14ac:dyDescent="0.2">
      <c r="A29" s="365"/>
      <c r="B29" s="366" t="s">
        <v>109</v>
      </c>
      <c r="C29" s="362"/>
      <c r="D29" s="362"/>
      <c r="E29" s="363"/>
      <c r="F29" s="542">
        <v>26</v>
      </c>
      <c r="G29" s="542">
        <v>25.5</v>
      </c>
      <c r="H29" s="542">
        <v>29.5</v>
      </c>
      <c r="I29" s="542">
        <v>28.5</v>
      </c>
      <c r="J29" s="544">
        <v>25.9</v>
      </c>
      <c r="K29" s="543" t="s">
        <v>349</v>
      </c>
      <c r="L29" s="364">
        <v>0.10000000000000142</v>
      </c>
    </row>
    <row r="30" spans="1:12" s="110" customFormat="1" ht="15" customHeight="1" x14ac:dyDescent="0.2">
      <c r="A30" s="365"/>
      <c r="B30" s="366" t="s">
        <v>110</v>
      </c>
      <c r="C30" s="362"/>
      <c r="D30" s="362"/>
      <c r="E30" s="363"/>
      <c r="F30" s="542">
        <v>22.7</v>
      </c>
      <c r="G30" s="542">
        <v>22.1</v>
      </c>
      <c r="H30" s="542">
        <v>23.8</v>
      </c>
      <c r="I30" s="542">
        <v>28.6</v>
      </c>
      <c r="J30" s="542">
        <v>19.5</v>
      </c>
      <c r="K30" s="543" t="s">
        <v>349</v>
      </c>
      <c r="L30" s="364">
        <v>3.1999999999999993</v>
      </c>
    </row>
    <row r="31" spans="1:12" s="110" customFormat="1" ht="15" customHeight="1" x14ac:dyDescent="0.2">
      <c r="A31" s="365"/>
      <c r="B31" s="366" t="s">
        <v>111</v>
      </c>
      <c r="C31" s="362"/>
      <c r="D31" s="362"/>
      <c r="E31" s="363"/>
      <c r="F31" s="542">
        <v>17.5</v>
      </c>
      <c r="G31" s="542">
        <v>19.2</v>
      </c>
      <c r="H31" s="542">
        <v>29.5</v>
      </c>
      <c r="I31" s="542">
        <v>15.6</v>
      </c>
      <c r="J31" s="542">
        <v>12.5</v>
      </c>
      <c r="K31" s="543" t="s">
        <v>349</v>
      </c>
      <c r="L31" s="364">
        <v>5</v>
      </c>
    </row>
    <row r="32" spans="1:12" s="110" customFormat="1" ht="15" customHeight="1" x14ac:dyDescent="0.2">
      <c r="A32" s="367" t="s">
        <v>113</v>
      </c>
      <c r="B32" s="368" t="s">
        <v>181</v>
      </c>
      <c r="C32" s="362"/>
      <c r="D32" s="362"/>
      <c r="E32" s="363"/>
      <c r="F32" s="542">
        <v>25</v>
      </c>
      <c r="G32" s="542">
        <v>26.5</v>
      </c>
      <c r="H32" s="542">
        <v>29.4</v>
      </c>
      <c r="I32" s="542">
        <v>31.6</v>
      </c>
      <c r="J32" s="544">
        <v>26.9</v>
      </c>
      <c r="K32" s="543" t="s">
        <v>349</v>
      </c>
      <c r="L32" s="364">
        <v>-1.8999999999999986</v>
      </c>
    </row>
    <row r="33" spans="1:12" s="110" customFormat="1" ht="15" customHeight="1" x14ac:dyDescent="0.2">
      <c r="A33" s="367"/>
      <c r="B33" s="368" t="s">
        <v>182</v>
      </c>
      <c r="C33" s="362"/>
      <c r="D33" s="362"/>
      <c r="E33" s="363"/>
      <c r="F33" s="542">
        <v>35.700000000000003</v>
      </c>
      <c r="G33" s="542">
        <v>33.799999999999997</v>
      </c>
      <c r="H33" s="542">
        <v>39.5</v>
      </c>
      <c r="I33" s="542">
        <v>32.799999999999997</v>
      </c>
      <c r="J33" s="542">
        <v>30.7</v>
      </c>
      <c r="K33" s="543" t="s">
        <v>349</v>
      </c>
      <c r="L33" s="364">
        <v>5.0000000000000036</v>
      </c>
    </row>
    <row r="34" spans="1:12" s="369" customFormat="1" ht="15" customHeight="1" x14ac:dyDescent="0.2">
      <c r="A34" s="367" t="s">
        <v>113</v>
      </c>
      <c r="B34" s="368" t="s">
        <v>116</v>
      </c>
      <c r="C34" s="362"/>
      <c r="D34" s="362"/>
      <c r="E34" s="363"/>
      <c r="F34" s="542">
        <v>29.1</v>
      </c>
      <c r="G34" s="542">
        <v>29.3</v>
      </c>
      <c r="H34" s="542">
        <v>32.4</v>
      </c>
      <c r="I34" s="542">
        <v>31.9</v>
      </c>
      <c r="J34" s="542">
        <v>29</v>
      </c>
      <c r="K34" s="543" t="s">
        <v>349</v>
      </c>
      <c r="L34" s="364">
        <v>0.10000000000000142</v>
      </c>
    </row>
    <row r="35" spans="1:12" s="369" customFormat="1" ht="11.25" x14ac:dyDescent="0.2">
      <c r="A35" s="370"/>
      <c r="B35" s="371" t="s">
        <v>117</v>
      </c>
      <c r="C35" s="372"/>
      <c r="D35" s="372"/>
      <c r="E35" s="373"/>
      <c r="F35" s="545">
        <v>25.4</v>
      </c>
      <c r="G35" s="545">
        <v>27.4</v>
      </c>
      <c r="H35" s="545">
        <v>34.1</v>
      </c>
      <c r="I35" s="545">
        <v>32.299999999999997</v>
      </c>
      <c r="J35" s="546">
        <v>23.4</v>
      </c>
      <c r="K35" s="547" t="s">
        <v>349</v>
      </c>
      <c r="L35" s="374">
        <v>2</v>
      </c>
    </row>
    <row r="36" spans="1:12" s="369" customFormat="1" ht="15.95" customHeight="1" x14ac:dyDescent="0.2">
      <c r="A36" s="375" t="s">
        <v>350</v>
      </c>
      <c r="B36" s="376"/>
      <c r="C36" s="377"/>
      <c r="D36" s="376"/>
      <c r="E36" s="378"/>
      <c r="F36" s="548">
        <v>3008</v>
      </c>
      <c r="G36" s="548">
        <v>1933</v>
      </c>
      <c r="H36" s="548">
        <v>2657</v>
      </c>
      <c r="I36" s="548">
        <v>2507</v>
      </c>
      <c r="J36" s="548">
        <v>2800</v>
      </c>
      <c r="K36" s="549">
        <v>208</v>
      </c>
      <c r="L36" s="380">
        <v>7.4285714285714288</v>
      </c>
    </row>
    <row r="37" spans="1:12" s="369" customFormat="1" ht="15.95" customHeight="1" x14ac:dyDescent="0.2">
      <c r="A37" s="381"/>
      <c r="B37" s="382" t="s">
        <v>113</v>
      </c>
      <c r="C37" s="382" t="s">
        <v>351</v>
      </c>
      <c r="D37" s="382"/>
      <c r="E37" s="383"/>
      <c r="F37" s="548">
        <v>860</v>
      </c>
      <c r="G37" s="548">
        <v>561</v>
      </c>
      <c r="H37" s="548">
        <v>869</v>
      </c>
      <c r="I37" s="548">
        <v>801</v>
      </c>
      <c r="J37" s="548">
        <v>786</v>
      </c>
      <c r="K37" s="549">
        <v>74</v>
      </c>
      <c r="L37" s="380">
        <v>9.4147582697201013</v>
      </c>
    </row>
    <row r="38" spans="1:12" s="369" customFormat="1" ht="15.95" customHeight="1" x14ac:dyDescent="0.2">
      <c r="A38" s="381"/>
      <c r="B38" s="384" t="s">
        <v>105</v>
      </c>
      <c r="C38" s="384" t="s">
        <v>106</v>
      </c>
      <c r="D38" s="385"/>
      <c r="E38" s="383"/>
      <c r="F38" s="548">
        <v>1715</v>
      </c>
      <c r="G38" s="548">
        <v>1122</v>
      </c>
      <c r="H38" s="548">
        <v>1561</v>
      </c>
      <c r="I38" s="548">
        <v>1583</v>
      </c>
      <c r="J38" s="550">
        <v>1738</v>
      </c>
      <c r="K38" s="549">
        <v>-23</v>
      </c>
      <c r="L38" s="380">
        <v>-1.3233601841196778</v>
      </c>
    </row>
    <row r="39" spans="1:12" s="369" customFormat="1" ht="15.95" customHeight="1" x14ac:dyDescent="0.2">
      <c r="A39" s="381"/>
      <c r="B39" s="385"/>
      <c r="C39" s="382" t="s">
        <v>352</v>
      </c>
      <c r="D39" s="385"/>
      <c r="E39" s="383"/>
      <c r="F39" s="548">
        <v>400</v>
      </c>
      <c r="G39" s="548">
        <v>290</v>
      </c>
      <c r="H39" s="548">
        <v>436</v>
      </c>
      <c r="I39" s="548">
        <v>457</v>
      </c>
      <c r="J39" s="548">
        <v>432</v>
      </c>
      <c r="K39" s="549">
        <v>-32</v>
      </c>
      <c r="L39" s="380">
        <v>-7.4074074074074074</v>
      </c>
    </row>
    <row r="40" spans="1:12" s="369" customFormat="1" ht="15.95" customHeight="1" x14ac:dyDescent="0.2">
      <c r="A40" s="381"/>
      <c r="B40" s="384"/>
      <c r="C40" s="384" t="s">
        <v>107</v>
      </c>
      <c r="D40" s="385"/>
      <c r="E40" s="383"/>
      <c r="F40" s="548">
        <v>1293</v>
      </c>
      <c r="G40" s="548">
        <v>811</v>
      </c>
      <c r="H40" s="548">
        <v>1096</v>
      </c>
      <c r="I40" s="548">
        <v>924</v>
      </c>
      <c r="J40" s="548">
        <v>1062</v>
      </c>
      <c r="K40" s="549">
        <v>231</v>
      </c>
      <c r="L40" s="380">
        <v>21.751412429378529</v>
      </c>
    </row>
    <row r="41" spans="1:12" s="369" customFormat="1" ht="24" customHeight="1" x14ac:dyDescent="0.2">
      <c r="A41" s="381"/>
      <c r="B41" s="385"/>
      <c r="C41" s="382" t="s">
        <v>352</v>
      </c>
      <c r="D41" s="385"/>
      <c r="E41" s="383"/>
      <c r="F41" s="548">
        <v>460</v>
      </c>
      <c r="G41" s="548">
        <v>271</v>
      </c>
      <c r="H41" s="548">
        <v>433</v>
      </c>
      <c r="I41" s="548">
        <v>344</v>
      </c>
      <c r="J41" s="550">
        <v>354</v>
      </c>
      <c r="K41" s="549">
        <v>106</v>
      </c>
      <c r="L41" s="380">
        <v>29.943502824858758</v>
      </c>
    </row>
    <row r="42" spans="1:12" s="110" customFormat="1" ht="15" customHeight="1" x14ac:dyDescent="0.2">
      <c r="A42" s="381"/>
      <c r="B42" s="384" t="s">
        <v>113</v>
      </c>
      <c r="C42" s="384" t="s">
        <v>353</v>
      </c>
      <c r="D42" s="385"/>
      <c r="E42" s="383"/>
      <c r="F42" s="548">
        <v>623</v>
      </c>
      <c r="G42" s="548">
        <v>383</v>
      </c>
      <c r="H42" s="548">
        <v>706</v>
      </c>
      <c r="I42" s="548">
        <v>615</v>
      </c>
      <c r="J42" s="548">
        <v>623</v>
      </c>
      <c r="K42" s="549">
        <v>0</v>
      </c>
      <c r="L42" s="380">
        <v>0</v>
      </c>
    </row>
    <row r="43" spans="1:12" s="110" customFormat="1" ht="15" customHeight="1" x14ac:dyDescent="0.2">
      <c r="A43" s="381"/>
      <c r="B43" s="385"/>
      <c r="C43" s="382" t="s">
        <v>352</v>
      </c>
      <c r="D43" s="385"/>
      <c r="E43" s="383"/>
      <c r="F43" s="548">
        <v>258</v>
      </c>
      <c r="G43" s="548">
        <v>174</v>
      </c>
      <c r="H43" s="548">
        <v>308</v>
      </c>
      <c r="I43" s="548">
        <v>267</v>
      </c>
      <c r="J43" s="548">
        <v>256</v>
      </c>
      <c r="K43" s="549">
        <v>2</v>
      </c>
      <c r="L43" s="380">
        <v>0.78125</v>
      </c>
    </row>
    <row r="44" spans="1:12" s="110" customFormat="1" ht="15" customHeight="1" x14ac:dyDescent="0.2">
      <c r="A44" s="381"/>
      <c r="B44" s="384"/>
      <c r="C44" s="366" t="s">
        <v>109</v>
      </c>
      <c r="D44" s="385"/>
      <c r="E44" s="383"/>
      <c r="F44" s="548">
        <v>1935</v>
      </c>
      <c r="G44" s="548">
        <v>1325</v>
      </c>
      <c r="H44" s="548">
        <v>1663</v>
      </c>
      <c r="I44" s="548">
        <v>1627</v>
      </c>
      <c r="J44" s="550">
        <v>1788</v>
      </c>
      <c r="K44" s="549">
        <v>147</v>
      </c>
      <c r="L44" s="380">
        <v>8.2214765100671148</v>
      </c>
    </row>
    <row r="45" spans="1:12" s="110" customFormat="1" ht="15" customHeight="1" x14ac:dyDescent="0.2">
      <c r="A45" s="381"/>
      <c r="B45" s="385"/>
      <c r="C45" s="382" t="s">
        <v>352</v>
      </c>
      <c r="D45" s="385"/>
      <c r="E45" s="383"/>
      <c r="F45" s="548">
        <v>503</v>
      </c>
      <c r="G45" s="548">
        <v>338</v>
      </c>
      <c r="H45" s="548">
        <v>490</v>
      </c>
      <c r="I45" s="548">
        <v>464</v>
      </c>
      <c r="J45" s="548">
        <v>463</v>
      </c>
      <c r="K45" s="549">
        <v>40</v>
      </c>
      <c r="L45" s="380">
        <v>8.639308855291576</v>
      </c>
    </row>
    <row r="46" spans="1:12" s="110" customFormat="1" ht="15" customHeight="1" x14ac:dyDescent="0.2">
      <c r="A46" s="381"/>
      <c r="B46" s="384"/>
      <c r="C46" s="366" t="s">
        <v>110</v>
      </c>
      <c r="D46" s="385"/>
      <c r="E46" s="383"/>
      <c r="F46" s="548">
        <v>387</v>
      </c>
      <c r="G46" s="548">
        <v>199</v>
      </c>
      <c r="H46" s="548">
        <v>244</v>
      </c>
      <c r="I46" s="548">
        <v>220</v>
      </c>
      <c r="J46" s="548">
        <v>261</v>
      </c>
      <c r="K46" s="549">
        <v>126</v>
      </c>
      <c r="L46" s="380">
        <v>48.275862068965516</v>
      </c>
    </row>
    <row r="47" spans="1:12" s="110" customFormat="1" ht="15" customHeight="1" x14ac:dyDescent="0.2">
      <c r="A47" s="381"/>
      <c r="B47" s="385"/>
      <c r="C47" s="382" t="s">
        <v>352</v>
      </c>
      <c r="D47" s="385"/>
      <c r="E47" s="383"/>
      <c r="F47" s="548">
        <v>88</v>
      </c>
      <c r="G47" s="548">
        <v>44</v>
      </c>
      <c r="H47" s="548">
        <v>58</v>
      </c>
      <c r="I47" s="548">
        <v>63</v>
      </c>
      <c r="J47" s="550">
        <v>51</v>
      </c>
      <c r="K47" s="549">
        <v>37</v>
      </c>
      <c r="L47" s="380">
        <v>72.549019607843135</v>
      </c>
    </row>
    <row r="48" spans="1:12" s="110" customFormat="1" ht="15" customHeight="1" x14ac:dyDescent="0.2">
      <c r="A48" s="381"/>
      <c r="B48" s="385"/>
      <c r="C48" s="366" t="s">
        <v>111</v>
      </c>
      <c r="D48" s="386"/>
      <c r="E48" s="387"/>
      <c r="F48" s="548">
        <v>63</v>
      </c>
      <c r="G48" s="548">
        <v>26</v>
      </c>
      <c r="H48" s="548">
        <v>44</v>
      </c>
      <c r="I48" s="548">
        <v>45</v>
      </c>
      <c r="J48" s="548">
        <v>128</v>
      </c>
      <c r="K48" s="549">
        <v>-65</v>
      </c>
      <c r="L48" s="380">
        <v>-50.78125</v>
      </c>
    </row>
    <row r="49" spans="1:12" s="110" customFormat="1" ht="15" customHeight="1" x14ac:dyDescent="0.2">
      <c r="A49" s="381"/>
      <c r="B49" s="385"/>
      <c r="C49" s="382" t="s">
        <v>352</v>
      </c>
      <c r="D49" s="385"/>
      <c r="E49" s="383"/>
      <c r="F49" s="548">
        <v>11</v>
      </c>
      <c r="G49" s="548">
        <v>5</v>
      </c>
      <c r="H49" s="548">
        <v>13</v>
      </c>
      <c r="I49" s="548">
        <v>7</v>
      </c>
      <c r="J49" s="548">
        <v>16</v>
      </c>
      <c r="K49" s="549">
        <v>-5</v>
      </c>
      <c r="L49" s="380">
        <v>-31.25</v>
      </c>
    </row>
    <row r="50" spans="1:12" s="110" customFormat="1" ht="15" customHeight="1" x14ac:dyDescent="0.2">
      <c r="A50" s="381"/>
      <c r="B50" s="384" t="s">
        <v>113</v>
      </c>
      <c r="C50" s="382" t="s">
        <v>181</v>
      </c>
      <c r="D50" s="385"/>
      <c r="E50" s="383"/>
      <c r="F50" s="548">
        <v>2003</v>
      </c>
      <c r="G50" s="548">
        <v>1262</v>
      </c>
      <c r="H50" s="548">
        <v>1791</v>
      </c>
      <c r="I50" s="548">
        <v>1831</v>
      </c>
      <c r="J50" s="550">
        <v>1938</v>
      </c>
      <c r="K50" s="549">
        <v>65</v>
      </c>
      <c r="L50" s="380">
        <v>3.3539731682146541</v>
      </c>
    </row>
    <row r="51" spans="1:12" s="110" customFormat="1" ht="15" customHeight="1" x14ac:dyDescent="0.2">
      <c r="A51" s="381"/>
      <c r="B51" s="385"/>
      <c r="C51" s="382" t="s">
        <v>352</v>
      </c>
      <c r="D51" s="385"/>
      <c r="E51" s="383"/>
      <c r="F51" s="548">
        <v>501</v>
      </c>
      <c r="G51" s="548">
        <v>334</v>
      </c>
      <c r="H51" s="548">
        <v>527</v>
      </c>
      <c r="I51" s="548">
        <v>579</v>
      </c>
      <c r="J51" s="548">
        <v>521</v>
      </c>
      <c r="K51" s="549">
        <v>-20</v>
      </c>
      <c r="L51" s="380">
        <v>-3.8387715930902111</v>
      </c>
    </row>
    <row r="52" spans="1:12" s="110" customFormat="1" ht="15" customHeight="1" x14ac:dyDescent="0.2">
      <c r="A52" s="381"/>
      <c r="B52" s="384"/>
      <c r="C52" s="382" t="s">
        <v>182</v>
      </c>
      <c r="D52" s="385"/>
      <c r="E52" s="383"/>
      <c r="F52" s="548">
        <v>1005</v>
      </c>
      <c r="G52" s="548">
        <v>671</v>
      </c>
      <c r="H52" s="548">
        <v>866</v>
      </c>
      <c r="I52" s="548">
        <v>676</v>
      </c>
      <c r="J52" s="548">
        <v>862</v>
      </c>
      <c r="K52" s="549">
        <v>143</v>
      </c>
      <c r="L52" s="380">
        <v>16.589327146171694</v>
      </c>
    </row>
    <row r="53" spans="1:12" s="269" customFormat="1" ht="11.25" customHeight="1" x14ac:dyDescent="0.2">
      <c r="A53" s="381"/>
      <c r="B53" s="385"/>
      <c r="C53" s="382" t="s">
        <v>352</v>
      </c>
      <c r="D53" s="385"/>
      <c r="E53" s="383"/>
      <c r="F53" s="548">
        <v>359</v>
      </c>
      <c r="G53" s="548">
        <v>227</v>
      </c>
      <c r="H53" s="548">
        <v>342</v>
      </c>
      <c r="I53" s="548">
        <v>222</v>
      </c>
      <c r="J53" s="550">
        <v>265</v>
      </c>
      <c r="K53" s="549">
        <v>94</v>
      </c>
      <c r="L53" s="380">
        <v>35.471698113207545</v>
      </c>
    </row>
    <row r="54" spans="1:12" s="151" customFormat="1" ht="12.75" customHeight="1" x14ac:dyDescent="0.2">
      <c r="A54" s="381"/>
      <c r="B54" s="384" t="s">
        <v>113</v>
      </c>
      <c r="C54" s="384" t="s">
        <v>116</v>
      </c>
      <c r="D54" s="385"/>
      <c r="E54" s="383"/>
      <c r="F54" s="548">
        <v>2590</v>
      </c>
      <c r="G54" s="548">
        <v>1629</v>
      </c>
      <c r="H54" s="548">
        <v>2216</v>
      </c>
      <c r="I54" s="548">
        <v>2083</v>
      </c>
      <c r="J54" s="548">
        <v>2322</v>
      </c>
      <c r="K54" s="549">
        <v>268</v>
      </c>
      <c r="L54" s="380">
        <v>11.541774332472007</v>
      </c>
    </row>
    <row r="55" spans="1:12" ht="11.25" x14ac:dyDescent="0.2">
      <c r="A55" s="381"/>
      <c r="B55" s="385"/>
      <c r="C55" s="382" t="s">
        <v>352</v>
      </c>
      <c r="D55" s="385"/>
      <c r="E55" s="383"/>
      <c r="F55" s="548">
        <v>754</v>
      </c>
      <c r="G55" s="548">
        <v>478</v>
      </c>
      <c r="H55" s="548">
        <v>718</v>
      </c>
      <c r="I55" s="548">
        <v>664</v>
      </c>
      <c r="J55" s="548">
        <v>674</v>
      </c>
      <c r="K55" s="549">
        <v>80</v>
      </c>
      <c r="L55" s="380">
        <v>11.869436201780415</v>
      </c>
    </row>
    <row r="56" spans="1:12" ht="14.25" customHeight="1" x14ac:dyDescent="0.2">
      <c r="A56" s="381"/>
      <c r="B56" s="385"/>
      <c r="C56" s="384" t="s">
        <v>117</v>
      </c>
      <c r="D56" s="385"/>
      <c r="E56" s="383"/>
      <c r="F56" s="548">
        <v>417</v>
      </c>
      <c r="G56" s="548">
        <v>303</v>
      </c>
      <c r="H56" s="548">
        <v>440</v>
      </c>
      <c r="I56" s="548">
        <v>424</v>
      </c>
      <c r="J56" s="548">
        <v>478</v>
      </c>
      <c r="K56" s="549">
        <v>-61</v>
      </c>
      <c r="L56" s="380">
        <v>-12.761506276150628</v>
      </c>
    </row>
    <row r="57" spans="1:12" ht="18.75" customHeight="1" x14ac:dyDescent="0.2">
      <c r="A57" s="388"/>
      <c r="B57" s="389"/>
      <c r="C57" s="390" t="s">
        <v>352</v>
      </c>
      <c r="D57" s="389"/>
      <c r="E57" s="391"/>
      <c r="F57" s="551">
        <v>106</v>
      </c>
      <c r="G57" s="552">
        <v>83</v>
      </c>
      <c r="H57" s="552">
        <v>150</v>
      </c>
      <c r="I57" s="552">
        <v>137</v>
      </c>
      <c r="J57" s="552">
        <v>112</v>
      </c>
      <c r="K57" s="553">
        <f t="shared" ref="K57" si="0">IF(OR(F57=".",J57=".")=TRUE,".",IF(OR(F57="*",J57="*")=TRUE,"*",IF(AND(F57="-",J57="-")=TRUE,"-",IF(AND(ISNUMBER(J57),ISNUMBER(F57))=TRUE,IF(F57-J57=0,0,F57-J57),IF(ISNUMBER(F57)=TRUE,F57,-J57)))))</f>
        <v>-6</v>
      </c>
      <c r="L57" s="392">
        <f t="shared" ref="L57" si="1">IF(K57 =".",".",IF(K57 ="*","*",IF(K57="-","-",IF(K57=0,0,IF(OR(J57="-",J57=".",F57="-",F57=".")=TRUE,"X",IF(J57=0,"0,0",IF(ABS(K57*100/J57)&gt;250,".X",(K57*100/J57))))))))</f>
        <v>-5.3571428571428568</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3087</v>
      </c>
      <c r="E11" s="114">
        <v>2006</v>
      </c>
      <c r="F11" s="114">
        <v>3614</v>
      </c>
      <c r="G11" s="114">
        <v>2562</v>
      </c>
      <c r="H11" s="140">
        <v>2878</v>
      </c>
      <c r="I11" s="115">
        <v>209</v>
      </c>
      <c r="J11" s="116">
        <v>7.2619874913134117</v>
      </c>
    </row>
    <row r="12" spans="1:15" s="110" customFormat="1" ht="24.95" customHeight="1" x14ac:dyDescent="0.2">
      <c r="A12" s="193" t="s">
        <v>132</v>
      </c>
      <c r="B12" s="194" t="s">
        <v>133</v>
      </c>
      <c r="C12" s="113">
        <v>0.80984774862325881</v>
      </c>
      <c r="D12" s="115">
        <v>25</v>
      </c>
      <c r="E12" s="114">
        <v>21</v>
      </c>
      <c r="F12" s="114">
        <v>42</v>
      </c>
      <c r="G12" s="114">
        <v>17</v>
      </c>
      <c r="H12" s="140">
        <v>19</v>
      </c>
      <c r="I12" s="115">
        <v>6</v>
      </c>
      <c r="J12" s="116">
        <v>31.578947368421051</v>
      </c>
    </row>
    <row r="13" spans="1:15" s="110" customFormat="1" ht="24.95" customHeight="1" x14ac:dyDescent="0.2">
      <c r="A13" s="193" t="s">
        <v>134</v>
      </c>
      <c r="B13" s="199" t="s">
        <v>214</v>
      </c>
      <c r="C13" s="113">
        <v>0.97181729834791064</v>
      </c>
      <c r="D13" s="115">
        <v>30</v>
      </c>
      <c r="E13" s="114">
        <v>29</v>
      </c>
      <c r="F13" s="114">
        <v>46</v>
      </c>
      <c r="G13" s="114">
        <v>16</v>
      </c>
      <c r="H13" s="140">
        <v>17</v>
      </c>
      <c r="I13" s="115">
        <v>13</v>
      </c>
      <c r="J13" s="116">
        <v>76.470588235294116</v>
      </c>
    </row>
    <row r="14" spans="1:15" s="287" customFormat="1" ht="24.95" customHeight="1" x14ac:dyDescent="0.2">
      <c r="A14" s="193" t="s">
        <v>215</v>
      </c>
      <c r="B14" s="199" t="s">
        <v>137</v>
      </c>
      <c r="C14" s="113">
        <v>16.974408811143505</v>
      </c>
      <c r="D14" s="115">
        <v>524</v>
      </c>
      <c r="E14" s="114">
        <v>427</v>
      </c>
      <c r="F14" s="114">
        <v>797</v>
      </c>
      <c r="G14" s="114">
        <v>594</v>
      </c>
      <c r="H14" s="140">
        <v>751</v>
      </c>
      <c r="I14" s="115">
        <v>-227</v>
      </c>
      <c r="J14" s="116">
        <v>-30.22636484687084</v>
      </c>
      <c r="K14" s="110"/>
      <c r="L14" s="110"/>
      <c r="M14" s="110"/>
      <c r="N14" s="110"/>
      <c r="O14" s="110"/>
    </row>
    <row r="15" spans="1:15" s="110" customFormat="1" ht="24.95" customHeight="1" x14ac:dyDescent="0.2">
      <c r="A15" s="193" t="s">
        <v>216</v>
      </c>
      <c r="B15" s="199" t="s">
        <v>217</v>
      </c>
      <c r="C15" s="113">
        <v>1.0366051182377714</v>
      </c>
      <c r="D15" s="115">
        <v>32</v>
      </c>
      <c r="E15" s="114">
        <v>39</v>
      </c>
      <c r="F15" s="114">
        <v>73</v>
      </c>
      <c r="G15" s="114">
        <v>42</v>
      </c>
      <c r="H15" s="140">
        <v>82</v>
      </c>
      <c r="I15" s="115">
        <v>-50</v>
      </c>
      <c r="J15" s="116">
        <v>-60.975609756097562</v>
      </c>
    </row>
    <row r="16" spans="1:15" s="287" customFormat="1" ht="24.95" customHeight="1" x14ac:dyDescent="0.2">
      <c r="A16" s="193" t="s">
        <v>218</v>
      </c>
      <c r="B16" s="199" t="s">
        <v>141</v>
      </c>
      <c r="C16" s="113">
        <v>13.281503077421444</v>
      </c>
      <c r="D16" s="115">
        <v>410</v>
      </c>
      <c r="E16" s="114">
        <v>341</v>
      </c>
      <c r="F16" s="114">
        <v>599</v>
      </c>
      <c r="G16" s="114">
        <v>463</v>
      </c>
      <c r="H16" s="140">
        <v>596</v>
      </c>
      <c r="I16" s="115">
        <v>-186</v>
      </c>
      <c r="J16" s="116">
        <v>-31.208053691275168</v>
      </c>
      <c r="K16" s="110"/>
      <c r="L16" s="110"/>
      <c r="M16" s="110"/>
      <c r="N16" s="110"/>
      <c r="O16" s="110"/>
    </row>
    <row r="17" spans="1:15" s="110" customFormat="1" ht="24.95" customHeight="1" x14ac:dyDescent="0.2">
      <c r="A17" s="193" t="s">
        <v>142</v>
      </c>
      <c r="B17" s="199" t="s">
        <v>220</v>
      </c>
      <c r="C17" s="113">
        <v>2.6563006154842888</v>
      </c>
      <c r="D17" s="115">
        <v>82</v>
      </c>
      <c r="E17" s="114">
        <v>47</v>
      </c>
      <c r="F17" s="114">
        <v>125</v>
      </c>
      <c r="G17" s="114">
        <v>89</v>
      </c>
      <c r="H17" s="140">
        <v>73</v>
      </c>
      <c r="I17" s="115">
        <v>9</v>
      </c>
      <c r="J17" s="116">
        <v>12.328767123287671</v>
      </c>
    </row>
    <row r="18" spans="1:15" s="287" customFormat="1" ht="24.95" customHeight="1" x14ac:dyDescent="0.2">
      <c r="A18" s="201" t="s">
        <v>144</v>
      </c>
      <c r="B18" s="202" t="s">
        <v>145</v>
      </c>
      <c r="C18" s="113">
        <v>9.5562034337544546</v>
      </c>
      <c r="D18" s="115">
        <v>295</v>
      </c>
      <c r="E18" s="114">
        <v>211</v>
      </c>
      <c r="F18" s="114">
        <v>398</v>
      </c>
      <c r="G18" s="114">
        <v>290</v>
      </c>
      <c r="H18" s="140">
        <v>267</v>
      </c>
      <c r="I18" s="115">
        <v>28</v>
      </c>
      <c r="J18" s="116">
        <v>10.486891385767791</v>
      </c>
      <c r="K18" s="110"/>
      <c r="L18" s="110"/>
      <c r="M18" s="110"/>
      <c r="N18" s="110"/>
      <c r="O18" s="110"/>
    </row>
    <row r="19" spans="1:15" s="110" customFormat="1" ht="24.95" customHeight="1" x14ac:dyDescent="0.2">
      <c r="A19" s="193" t="s">
        <v>146</v>
      </c>
      <c r="B19" s="199" t="s">
        <v>147</v>
      </c>
      <c r="C19" s="113">
        <v>11.9533527696793</v>
      </c>
      <c r="D19" s="115">
        <v>369</v>
      </c>
      <c r="E19" s="114">
        <v>268</v>
      </c>
      <c r="F19" s="114">
        <v>472</v>
      </c>
      <c r="G19" s="114">
        <v>356</v>
      </c>
      <c r="H19" s="140">
        <v>408</v>
      </c>
      <c r="I19" s="115">
        <v>-39</v>
      </c>
      <c r="J19" s="116">
        <v>-9.5588235294117645</v>
      </c>
    </row>
    <row r="20" spans="1:15" s="287" customFormat="1" ht="24.95" customHeight="1" x14ac:dyDescent="0.2">
      <c r="A20" s="193" t="s">
        <v>148</v>
      </c>
      <c r="B20" s="199" t="s">
        <v>149</v>
      </c>
      <c r="C20" s="113">
        <v>6.0252672497570456</v>
      </c>
      <c r="D20" s="115">
        <v>186</v>
      </c>
      <c r="E20" s="114">
        <v>158</v>
      </c>
      <c r="F20" s="114">
        <v>192</v>
      </c>
      <c r="G20" s="114">
        <v>193</v>
      </c>
      <c r="H20" s="140">
        <v>185</v>
      </c>
      <c r="I20" s="115">
        <v>1</v>
      </c>
      <c r="J20" s="116">
        <v>0.54054054054054057</v>
      </c>
      <c r="K20" s="110"/>
      <c r="L20" s="110"/>
      <c r="M20" s="110"/>
      <c r="N20" s="110"/>
      <c r="O20" s="110"/>
    </row>
    <row r="21" spans="1:15" s="110" customFormat="1" ht="24.95" customHeight="1" x14ac:dyDescent="0.2">
      <c r="A21" s="201" t="s">
        <v>150</v>
      </c>
      <c r="B21" s="202" t="s">
        <v>151</v>
      </c>
      <c r="C21" s="113">
        <v>2.4943310657596371</v>
      </c>
      <c r="D21" s="115">
        <v>77</v>
      </c>
      <c r="E21" s="114">
        <v>81</v>
      </c>
      <c r="F21" s="114">
        <v>127</v>
      </c>
      <c r="G21" s="114">
        <v>148</v>
      </c>
      <c r="H21" s="140">
        <v>117</v>
      </c>
      <c r="I21" s="115">
        <v>-40</v>
      </c>
      <c r="J21" s="116">
        <v>-34.188034188034187</v>
      </c>
    </row>
    <row r="22" spans="1:15" s="110" customFormat="1" ht="24.95" customHeight="1" x14ac:dyDescent="0.2">
      <c r="A22" s="201" t="s">
        <v>152</v>
      </c>
      <c r="B22" s="199" t="s">
        <v>153</v>
      </c>
      <c r="C22" s="113">
        <v>0.58309037900874638</v>
      </c>
      <c r="D22" s="115">
        <v>18</v>
      </c>
      <c r="E22" s="114">
        <v>5</v>
      </c>
      <c r="F22" s="114">
        <v>19</v>
      </c>
      <c r="G22" s="114">
        <v>10</v>
      </c>
      <c r="H22" s="140">
        <v>10</v>
      </c>
      <c r="I22" s="115">
        <v>8</v>
      </c>
      <c r="J22" s="116">
        <v>80</v>
      </c>
    </row>
    <row r="23" spans="1:15" s="110" customFormat="1" ht="24.95" customHeight="1" x14ac:dyDescent="0.2">
      <c r="A23" s="193" t="s">
        <v>154</v>
      </c>
      <c r="B23" s="199" t="s">
        <v>155</v>
      </c>
      <c r="C23" s="113">
        <v>0.7450599287333981</v>
      </c>
      <c r="D23" s="115">
        <v>23</v>
      </c>
      <c r="E23" s="114">
        <v>15</v>
      </c>
      <c r="F23" s="114">
        <v>28</v>
      </c>
      <c r="G23" s="114">
        <v>9</v>
      </c>
      <c r="H23" s="140">
        <v>28</v>
      </c>
      <c r="I23" s="115">
        <v>-5</v>
      </c>
      <c r="J23" s="116">
        <v>-17.857142857142858</v>
      </c>
    </row>
    <row r="24" spans="1:15" s="110" customFormat="1" ht="24.95" customHeight="1" x14ac:dyDescent="0.2">
      <c r="A24" s="193" t="s">
        <v>156</v>
      </c>
      <c r="B24" s="199" t="s">
        <v>221</v>
      </c>
      <c r="C24" s="113">
        <v>4.3731778425655978</v>
      </c>
      <c r="D24" s="115">
        <v>135</v>
      </c>
      <c r="E24" s="114">
        <v>82</v>
      </c>
      <c r="F24" s="114">
        <v>87</v>
      </c>
      <c r="G24" s="114">
        <v>79</v>
      </c>
      <c r="H24" s="140">
        <v>107</v>
      </c>
      <c r="I24" s="115">
        <v>28</v>
      </c>
      <c r="J24" s="116">
        <v>26.168224299065422</v>
      </c>
    </row>
    <row r="25" spans="1:15" s="110" customFormat="1" ht="24.95" customHeight="1" x14ac:dyDescent="0.2">
      <c r="A25" s="193" t="s">
        <v>222</v>
      </c>
      <c r="B25" s="204" t="s">
        <v>159</v>
      </c>
      <c r="C25" s="113">
        <v>2.8830579850988016</v>
      </c>
      <c r="D25" s="115">
        <v>89</v>
      </c>
      <c r="E25" s="114">
        <v>55</v>
      </c>
      <c r="F25" s="114">
        <v>136</v>
      </c>
      <c r="G25" s="114">
        <v>107</v>
      </c>
      <c r="H25" s="140">
        <v>125</v>
      </c>
      <c r="I25" s="115">
        <v>-36</v>
      </c>
      <c r="J25" s="116">
        <v>-28.8</v>
      </c>
    </row>
    <row r="26" spans="1:15" s="110" customFormat="1" ht="24.95" customHeight="1" x14ac:dyDescent="0.2">
      <c r="A26" s="201">
        <v>782.78300000000002</v>
      </c>
      <c r="B26" s="203" t="s">
        <v>160</v>
      </c>
      <c r="C26" s="113">
        <v>7.9365079365079367</v>
      </c>
      <c r="D26" s="115">
        <v>245</v>
      </c>
      <c r="E26" s="114">
        <v>148</v>
      </c>
      <c r="F26" s="114">
        <v>208</v>
      </c>
      <c r="G26" s="114">
        <v>189</v>
      </c>
      <c r="H26" s="140">
        <v>205</v>
      </c>
      <c r="I26" s="115">
        <v>40</v>
      </c>
      <c r="J26" s="116">
        <v>19.512195121951219</v>
      </c>
    </row>
    <row r="27" spans="1:15" s="110" customFormat="1" ht="24.95" customHeight="1" x14ac:dyDescent="0.2">
      <c r="A27" s="193" t="s">
        <v>161</v>
      </c>
      <c r="B27" s="199" t="s">
        <v>162</v>
      </c>
      <c r="C27" s="113">
        <v>15.67865241334629</v>
      </c>
      <c r="D27" s="115">
        <v>484</v>
      </c>
      <c r="E27" s="114">
        <v>68</v>
      </c>
      <c r="F27" s="114">
        <v>171</v>
      </c>
      <c r="G27" s="114">
        <v>65</v>
      </c>
      <c r="H27" s="140">
        <v>91</v>
      </c>
      <c r="I27" s="115">
        <v>393</v>
      </c>
      <c r="J27" s="116" t="s">
        <v>514</v>
      </c>
    </row>
    <row r="28" spans="1:15" s="110" customFormat="1" ht="24.95" customHeight="1" x14ac:dyDescent="0.2">
      <c r="A28" s="193" t="s">
        <v>163</v>
      </c>
      <c r="B28" s="199" t="s">
        <v>164</v>
      </c>
      <c r="C28" s="113">
        <v>3.5309361839974085</v>
      </c>
      <c r="D28" s="115">
        <v>109</v>
      </c>
      <c r="E28" s="114">
        <v>116</v>
      </c>
      <c r="F28" s="114">
        <v>241</v>
      </c>
      <c r="G28" s="114">
        <v>122</v>
      </c>
      <c r="H28" s="140">
        <v>99</v>
      </c>
      <c r="I28" s="115">
        <v>10</v>
      </c>
      <c r="J28" s="116">
        <v>10.1010101010101</v>
      </c>
    </row>
    <row r="29" spans="1:15" s="110" customFormat="1" ht="24.95" customHeight="1" x14ac:dyDescent="0.2">
      <c r="A29" s="193">
        <v>86</v>
      </c>
      <c r="B29" s="199" t="s">
        <v>165</v>
      </c>
      <c r="C29" s="113">
        <v>4.2436022027858762</v>
      </c>
      <c r="D29" s="115">
        <v>131</v>
      </c>
      <c r="E29" s="114">
        <v>102</v>
      </c>
      <c r="F29" s="114">
        <v>186</v>
      </c>
      <c r="G29" s="114">
        <v>120</v>
      </c>
      <c r="H29" s="140">
        <v>213</v>
      </c>
      <c r="I29" s="115">
        <v>-82</v>
      </c>
      <c r="J29" s="116">
        <v>-38.497652582159624</v>
      </c>
    </row>
    <row r="30" spans="1:15" s="110" customFormat="1" ht="24.95" customHeight="1" x14ac:dyDescent="0.2">
      <c r="A30" s="193">
        <v>87.88</v>
      </c>
      <c r="B30" s="204" t="s">
        <v>166</v>
      </c>
      <c r="C30" s="113">
        <v>8.0012957563977967</v>
      </c>
      <c r="D30" s="115">
        <v>247</v>
      </c>
      <c r="E30" s="114">
        <v>151</v>
      </c>
      <c r="F30" s="114">
        <v>334</v>
      </c>
      <c r="G30" s="114">
        <v>129</v>
      </c>
      <c r="H30" s="140">
        <v>150</v>
      </c>
      <c r="I30" s="115">
        <v>97</v>
      </c>
      <c r="J30" s="116">
        <v>64.666666666666671</v>
      </c>
    </row>
    <row r="31" spans="1:15" s="110" customFormat="1" ht="24.95" customHeight="1" x14ac:dyDescent="0.2">
      <c r="A31" s="193" t="s">
        <v>167</v>
      </c>
      <c r="B31" s="199" t="s">
        <v>168</v>
      </c>
      <c r="C31" s="113">
        <v>3.2393909944930352</v>
      </c>
      <c r="D31" s="115">
        <v>100</v>
      </c>
      <c r="E31" s="114">
        <v>69</v>
      </c>
      <c r="F31" s="114">
        <v>130</v>
      </c>
      <c r="G31" s="114">
        <v>118</v>
      </c>
      <c r="H31" s="140">
        <v>86</v>
      </c>
      <c r="I31" s="115">
        <v>14</v>
      </c>
      <c r="J31" s="116">
        <v>16.279069767441861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0.80984774862325881</v>
      </c>
      <c r="D34" s="115">
        <v>25</v>
      </c>
      <c r="E34" s="114">
        <v>21</v>
      </c>
      <c r="F34" s="114">
        <v>42</v>
      </c>
      <c r="G34" s="114">
        <v>17</v>
      </c>
      <c r="H34" s="140">
        <v>19</v>
      </c>
      <c r="I34" s="115">
        <v>6</v>
      </c>
      <c r="J34" s="116">
        <v>31.578947368421051</v>
      </c>
    </row>
    <row r="35" spans="1:10" s="110" customFormat="1" ht="24.95" customHeight="1" x14ac:dyDescent="0.2">
      <c r="A35" s="292" t="s">
        <v>171</v>
      </c>
      <c r="B35" s="293" t="s">
        <v>172</v>
      </c>
      <c r="C35" s="113">
        <v>27.502429543245871</v>
      </c>
      <c r="D35" s="115">
        <v>849</v>
      </c>
      <c r="E35" s="114">
        <v>667</v>
      </c>
      <c r="F35" s="114">
        <v>1241</v>
      </c>
      <c r="G35" s="114">
        <v>900</v>
      </c>
      <c r="H35" s="140">
        <v>1035</v>
      </c>
      <c r="I35" s="115">
        <v>-186</v>
      </c>
      <c r="J35" s="116">
        <v>-17.971014492753625</v>
      </c>
    </row>
    <row r="36" spans="1:10" s="110" customFormat="1" ht="24.95" customHeight="1" x14ac:dyDescent="0.2">
      <c r="A36" s="294" t="s">
        <v>173</v>
      </c>
      <c r="B36" s="295" t="s">
        <v>174</v>
      </c>
      <c r="C36" s="125">
        <v>71.687722708130877</v>
      </c>
      <c r="D36" s="143">
        <v>2213</v>
      </c>
      <c r="E36" s="144">
        <v>1318</v>
      </c>
      <c r="F36" s="144">
        <v>2331</v>
      </c>
      <c r="G36" s="144">
        <v>1645</v>
      </c>
      <c r="H36" s="145">
        <v>1824</v>
      </c>
      <c r="I36" s="143">
        <v>389</v>
      </c>
      <c r="J36" s="146">
        <v>21.326754385964911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3087</v>
      </c>
      <c r="F11" s="264">
        <v>2006</v>
      </c>
      <c r="G11" s="264">
        <v>3614</v>
      </c>
      <c r="H11" s="264">
        <v>2562</v>
      </c>
      <c r="I11" s="265">
        <v>2878</v>
      </c>
      <c r="J11" s="263">
        <v>209</v>
      </c>
      <c r="K11" s="266">
        <v>7.2619874913134117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23.712342079689019</v>
      </c>
      <c r="E13" s="115">
        <v>732</v>
      </c>
      <c r="F13" s="114">
        <v>484</v>
      </c>
      <c r="G13" s="114">
        <v>861</v>
      </c>
      <c r="H13" s="114">
        <v>708</v>
      </c>
      <c r="I13" s="140">
        <v>716</v>
      </c>
      <c r="J13" s="115">
        <v>16</v>
      </c>
      <c r="K13" s="116">
        <v>2.2346368715083798</v>
      </c>
    </row>
    <row r="14" spans="1:15" ht="15.95" customHeight="1" x14ac:dyDescent="0.2">
      <c r="A14" s="306" t="s">
        <v>230</v>
      </c>
      <c r="B14" s="307"/>
      <c r="C14" s="308"/>
      <c r="D14" s="113">
        <v>60.544217687074827</v>
      </c>
      <c r="E14" s="115">
        <v>1869</v>
      </c>
      <c r="F14" s="114">
        <v>1156</v>
      </c>
      <c r="G14" s="114">
        <v>2255</v>
      </c>
      <c r="H14" s="114">
        <v>1491</v>
      </c>
      <c r="I14" s="140">
        <v>1715</v>
      </c>
      <c r="J14" s="115">
        <v>154</v>
      </c>
      <c r="K14" s="116">
        <v>8.9795918367346932</v>
      </c>
    </row>
    <row r="15" spans="1:15" ht="15.95" customHeight="1" x14ac:dyDescent="0.2">
      <c r="A15" s="306" t="s">
        <v>231</v>
      </c>
      <c r="B15" s="307"/>
      <c r="C15" s="308"/>
      <c r="D15" s="113">
        <v>7.094266277939747</v>
      </c>
      <c r="E15" s="115">
        <v>219</v>
      </c>
      <c r="F15" s="114">
        <v>179</v>
      </c>
      <c r="G15" s="114">
        <v>223</v>
      </c>
      <c r="H15" s="114">
        <v>204</v>
      </c>
      <c r="I15" s="140">
        <v>220</v>
      </c>
      <c r="J15" s="115">
        <v>-1</v>
      </c>
      <c r="K15" s="116">
        <v>-0.45454545454545453</v>
      </c>
    </row>
    <row r="16" spans="1:15" ht="15.95" customHeight="1" x14ac:dyDescent="0.2">
      <c r="A16" s="306" t="s">
        <v>232</v>
      </c>
      <c r="B16" s="307"/>
      <c r="C16" s="308"/>
      <c r="D16" s="113">
        <v>8.4224165856818924</v>
      </c>
      <c r="E16" s="115">
        <v>260</v>
      </c>
      <c r="F16" s="114">
        <v>177</v>
      </c>
      <c r="G16" s="114">
        <v>244</v>
      </c>
      <c r="H16" s="114">
        <v>155</v>
      </c>
      <c r="I16" s="140">
        <v>222</v>
      </c>
      <c r="J16" s="115">
        <v>38</v>
      </c>
      <c r="K16" s="116">
        <v>17.117117117117118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0.61548428895367668</v>
      </c>
      <c r="E18" s="115">
        <v>19</v>
      </c>
      <c r="F18" s="114">
        <v>16</v>
      </c>
      <c r="G18" s="114">
        <v>42</v>
      </c>
      <c r="H18" s="114">
        <v>17</v>
      </c>
      <c r="I18" s="140">
        <v>19</v>
      </c>
      <c r="J18" s="115">
        <v>0</v>
      </c>
      <c r="K18" s="116">
        <v>0</v>
      </c>
    </row>
    <row r="19" spans="1:11" ht="14.1" customHeight="1" x14ac:dyDescent="0.2">
      <c r="A19" s="306" t="s">
        <v>235</v>
      </c>
      <c r="B19" s="307" t="s">
        <v>236</v>
      </c>
      <c r="C19" s="308"/>
      <c r="D19" s="113">
        <v>0.19436345966958213</v>
      </c>
      <c r="E19" s="115">
        <v>6</v>
      </c>
      <c r="F19" s="114">
        <v>5</v>
      </c>
      <c r="G19" s="114">
        <v>21</v>
      </c>
      <c r="H19" s="114">
        <v>9</v>
      </c>
      <c r="I19" s="140">
        <v>8</v>
      </c>
      <c r="J19" s="115">
        <v>-2</v>
      </c>
      <c r="K19" s="116">
        <v>-25</v>
      </c>
    </row>
    <row r="20" spans="1:11" ht="14.1" customHeight="1" x14ac:dyDescent="0.2">
      <c r="A20" s="306">
        <v>12</v>
      </c>
      <c r="B20" s="307" t="s">
        <v>237</v>
      </c>
      <c r="C20" s="308"/>
      <c r="D20" s="113">
        <v>1.1661807580174928</v>
      </c>
      <c r="E20" s="115">
        <v>36</v>
      </c>
      <c r="F20" s="114">
        <v>11</v>
      </c>
      <c r="G20" s="114">
        <v>34</v>
      </c>
      <c r="H20" s="114">
        <v>33</v>
      </c>
      <c r="I20" s="140">
        <v>29</v>
      </c>
      <c r="J20" s="115">
        <v>7</v>
      </c>
      <c r="K20" s="116">
        <v>24.137931034482758</v>
      </c>
    </row>
    <row r="21" spans="1:11" ht="14.1" customHeight="1" x14ac:dyDescent="0.2">
      <c r="A21" s="306">
        <v>21</v>
      </c>
      <c r="B21" s="307" t="s">
        <v>238</v>
      </c>
      <c r="C21" s="308"/>
      <c r="D21" s="113">
        <v>0.42112082928409461</v>
      </c>
      <c r="E21" s="115">
        <v>13</v>
      </c>
      <c r="F21" s="114">
        <v>7</v>
      </c>
      <c r="G21" s="114">
        <v>12</v>
      </c>
      <c r="H21" s="114">
        <v>17</v>
      </c>
      <c r="I21" s="140">
        <v>19</v>
      </c>
      <c r="J21" s="115">
        <v>-6</v>
      </c>
      <c r="K21" s="116">
        <v>-31.578947368421051</v>
      </c>
    </row>
    <row r="22" spans="1:11" ht="14.1" customHeight="1" x14ac:dyDescent="0.2">
      <c r="A22" s="306">
        <v>22</v>
      </c>
      <c r="B22" s="307" t="s">
        <v>239</v>
      </c>
      <c r="C22" s="308"/>
      <c r="D22" s="113">
        <v>3.1422092646582445</v>
      </c>
      <c r="E22" s="115">
        <v>97</v>
      </c>
      <c r="F22" s="114">
        <v>72</v>
      </c>
      <c r="G22" s="114">
        <v>123</v>
      </c>
      <c r="H22" s="114">
        <v>82</v>
      </c>
      <c r="I22" s="140">
        <v>83</v>
      </c>
      <c r="J22" s="115">
        <v>14</v>
      </c>
      <c r="K22" s="116">
        <v>16.867469879518072</v>
      </c>
    </row>
    <row r="23" spans="1:11" ht="14.1" customHeight="1" x14ac:dyDescent="0.2">
      <c r="A23" s="306">
        <v>23</v>
      </c>
      <c r="B23" s="307" t="s">
        <v>240</v>
      </c>
      <c r="C23" s="308"/>
      <c r="D23" s="113">
        <v>0.51830255911888568</v>
      </c>
      <c r="E23" s="115">
        <v>16</v>
      </c>
      <c r="F23" s="114">
        <v>15</v>
      </c>
      <c r="G23" s="114">
        <v>34</v>
      </c>
      <c r="H23" s="114">
        <v>11</v>
      </c>
      <c r="I23" s="140">
        <v>10</v>
      </c>
      <c r="J23" s="115">
        <v>6</v>
      </c>
      <c r="K23" s="116">
        <v>60</v>
      </c>
    </row>
    <row r="24" spans="1:11" ht="14.1" customHeight="1" x14ac:dyDescent="0.2">
      <c r="A24" s="306">
        <v>24</v>
      </c>
      <c r="B24" s="307" t="s">
        <v>241</v>
      </c>
      <c r="C24" s="308"/>
      <c r="D24" s="113">
        <v>8.5195983155166832</v>
      </c>
      <c r="E24" s="115">
        <v>263</v>
      </c>
      <c r="F24" s="114">
        <v>190</v>
      </c>
      <c r="G24" s="114">
        <v>296</v>
      </c>
      <c r="H24" s="114">
        <v>260</v>
      </c>
      <c r="I24" s="140">
        <v>309</v>
      </c>
      <c r="J24" s="115">
        <v>-46</v>
      </c>
      <c r="K24" s="116">
        <v>-14.88673139158576</v>
      </c>
    </row>
    <row r="25" spans="1:11" ht="14.1" customHeight="1" x14ac:dyDescent="0.2">
      <c r="A25" s="306">
        <v>25</v>
      </c>
      <c r="B25" s="307" t="s">
        <v>242</v>
      </c>
      <c r="C25" s="308"/>
      <c r="D25" s="113">
        <v>6.9970845481049562</v>
      </c>
      <c r="E25" s="115">
        <v>216</v>
      </c>
      <c r="F25" s="114">
        <v>143</v>
      </c>
      <c r="G25" s="114">
        <v>288</v>
      </c>
      <c r="H25" s="114">
        <v>194</v>
      </c>
      <c r="I25" s="140">
        <v>221</v>
      </c>
      <c r="J25" s="115">
        <v>-5</v>
      </c>
      <c r="K25" s="116">
        <v>-2.2624434389140271</v>
      </c>
    </row>
    <row r="26" spans="1:11" ht="14.1" customHeight="1" x14ac:dyDescent="0.2">
      <c r="A26" s="306">
        <v>26</v>
      </c>
      <c r="B26" s="307" t="s">
        <v>243</v>
      </c>
      <c r="C26" s="308"/>
      <c r="D26" s="113">
        <v>3.0450275348234532</v>
      </c>
      <c r="E26" s="115">
        <v>94</v>
      </c>
      <c r="F26" s="114">
        <v>71</v>
      </c>
      <c r="G26" s="114">
        <v>121</v>
      </c>
      <c r="H26" s="114">
        <v>56</v>
      </c>
      <c r="I26" s="140">
        <v>97</v>
      </c>
      <c r="J26" s="115">
        <v>-3</v>
      </c>
      <c r="K26" s="116">
        <v>-3.0927835051546393</v>
      </c>
    </row>
    <row r="27" spans="1:11" ht="14.1" customHeight="1" x14ac:dyDescent="0.2">
      <c r="A27" s="306">
        <v>27</v>
      </c>
      <c r="B27" s="307" t="s">
        <v>244</v>
      </c>
      <c r="C27" s="308"/>
      <c r="D27" s="113">
        <v>1.9760285066407515</v>
      </c>
      <c r="E27" s="115">
        <v>61</v>
      </c>
      <c r="F27" s="114">
        <v>57</v>
      </c>
      <c r="G27" s="114">
        <v>55</v>
      </c>
      <c r="H27" s="114">
        <v>57</v>
      </c>
      <c r="I27" s="140">
        <v>75</v>
      </c>
      <c r="J27" s="115">
        <v>-14</v>
      </c>
      <c r="K27" s="116">
        <v>-18.666666666666668</v>
      </c>
    </row>
    <row r="28" spans="1:11" ht="14.1" customHeight="1" x14ac:dyDescent="0.2">
      <c r="A28" s="306">
        <v>28</v>
      </c>
      <c r="B28" s="307" t="s">
        <v>245</v>
      </c>
      <c r="C28" s="308"/>
      <c r="D28" s="113">
        <v>0.22675736961451248</v>
      </c>
      <c r="E28" s="115">
        <v>7</v>
      </c>
      <c r="F28" s="114">
        <v>5</v>
      </c>
      <c r="G28" s="114">
        <v>9</v>
      </c>
      <c r="H28" s="114">
        <v>5</v>
      </c>
      <c r="I28" s="140">
        <v>7</v>
      </c>
      <c r="J28" s="115">
        <v>0</v>
      </c>
      <c r="K28" s="116">
        <v>0</v>
      </c>
    </row>
    <row r="29" spans="1:11" ht="14.1" customHeight="1" x14ac:dyDescent="0.2">
      <c r="A29" s="306">
        <v>29</v>
      </c>
      <c r="B29" s="307" t="s">
        <v>246</v>
      </c>
      <c r="C29" s="308"/>
      <c r="D29" s="113">
        <v>1.6844833171363784</v>
      </c>
      <c r="E29" s="115">
        <v>52</v>
      </c>
      <c r="F29" s="114">
        <v>56</v>
      </c>
      <c r="G29" s="114">
        <v>93</v>
      </c>
      <c r="H29" s="114">
        <v>91</v>
      </c>
      <c r="I29" s="140">
        <v>72</v>
      </c>
      <c r="J29" s="115">
        <v>-20</v>
      </c>
      <c r="K29" s="116">
        <v>-27.777777777777779</v>
      </c>
    </row>
    <row r="30" spans="1:11" ht="14.1" customHeight="1" x14ac:dyDescent="0.2">
      <c r="A30" s="306" t="s">
        <v>247</v>
      </c>
      <c r="B30" s="307" t="s">
        <v>248</v>
      </c>
      <c r="C30" s="308"/>
      <c r="D30" s="113" t="s">
        <v>513</v>
      </c>
      <c r="E30" s="115" t="s">
        <v>513</v>
      </c>
      <c r="F30" s="114">
        <v>14</v>
      </c>
      <c r="G30" s="114" t="s">
        <v>513</v>
      </c>
      <c r="H30" s="114">
        <v>18</v>
      </c>
      <c r="I30" s="140">
        <v>17</v>
      </c>
      <c r="J30" s="115" t="s">
        <v>513</v>
      </c>
      <c r="K30" s="116" t="s">
        <v>513</v>
      </c>
    </row>
    <row r="31" spans="1:11" ht="14.1" customHeight="1" x14ac:dyDescent="0.2">
      <c r="A31" s="306" t="s">
        <v>249</v>
      </c>
      <c r="B31" s="307" t="s">
        <v>250</v>
      </c>
      <c r="C31" s="308"/>
      <c r="D31" s="113">
        <v>1.2957563977972142</v>
      </c>
      <c r="E31" s="115">
        <v>40</v>
      </c>
      <c r="F31" s="114">
        <v>42</v>
      </c>
      <c r="G31" s="114">
        <v>74</v>
      </c>
      <c r="H31" s="114">
        <v>73</v>
      </c>
      <c r="I31" s="140">
        <v>55</v>
      </c>
      <c r="J31" s="115">
        <v>-15</v>
      </c>
      <c r="K31" s="116">
        <v>-27.272727272727273</v>
      </c>
    </row>
    <row r="32" spans="1:11" ht="14.1" customHeight="1" x14ac:dyDescent="0.2">
      <c r="A32" s="306">
        <v>31</v>
      </c>
      <c r="B32" s="307" t="s">
        <v>251</v>
      </c>
      <c r="C32" s="308"/>
      <c r="D32" s="113">
        <v>0.90702947845804993</v>
      </c>
      <c r="E32" s="115">
        <v>28</v>
      </c>
      <c r="F32" s="114">
        <v>17</v>
      </c>
      <c r="G32" s="114">
        <v>12</v>
      </c>
      <c r="H32" s="114">
        <v>11</v>
      </c>
      <c r="I32" s="140">
        <v>21</v>
      </c>
      <c r="J32" s="115">
        <v>7</v>
      </c>
      <c r="K32" s="116">
        <v>33.333333333333336</v>
      </c>
    </row>
    <row r="33" spans="1:11" ht="14.1" customHeight="1" x14ac:dyDescent="0.2">
      <c r="A33" s="306">
        <v>32</v>
      </c>
      <c r="B33" s="307" t="s">
        <v>252</v>
      </c>
      <c r="C33" s="308"/>
      <c r="D33" s="113">
        <v>2.8182701652089408</v>
      </c>
      <c r="E33" s="115">
        <v>87</v>
      </c>
      <c r="F33" s="114">
        <v>56</v>
      </c>
      <c r="G33" s="114">
        <v>127</v>
      </c>
      <c r="H33" s="114">
        <v>100</v>
      </c>
      <c r="I33" s="140">
        <v>71</v>
      </c>
      <c r="J33" s="115">
        <v>16</v>
      </c>
      <c r="K33" s="116">
        <v>22.535211267605632</v>
      </c>
    </row>
    <row r="34" spans="1:11" ht="14.1" customHeight="1" x14ac:dyDescent="0.2">
      <c r="A34" s="306">
        <v>33</v>
      </c>
      <c r="B34" s="307" t="s">
        <v>253</v>
      </c>
      <c r="C34" s="308"/>
      <c r="D34" s="113">
        <v>2.2027858762552639</v>
      </c>
      <c r="E34" s="115">
        <v>68</v>
      </c>
      <c r="F34" s="114">
        <v>34</v>
      </c>
      <c r="G34" s="114">
        <v>79</v>
      </c>
      <c r="H34" s="114">
        <v>75</v>
      </c>
      <c r="I34" s="140">
        <v>58</v>
      </c>
      <c r="J34" s="115">
        <v>10</v>
      </c>
      <c r="K34" s="116">
        <v>17.241379310344829</v>
      </c>
    </row>
    <row r="35" spans="1:11" ht="14.1" customHeight="1" x14ac:dyDescent="0.2">
      <c r="A35" s="306">
        <v>34</v>
      </c>
      <c r="B35" s="307" t="s">
        <v>254</v>
      </c>
      <c r="C35" s="308"/>
      <c r="D35" s="113">
        <v>3.0126336248785228</v>
      </c>
      <c r="E35" s="115">
        <v>93</v>
      </c>
      <c r="F35" s="114">
        <v>43</v>
      </c>
      <c r="G35" s="114">
        <v>105</v>
      </c>
      <c r="H35" s="114">
        <v>65</v>
      </c>
      <c r="I35" s="140">
        <v>69</v>
      </c>
      <c r="J35" s="115">
        <v>24</v>
      </c>
      <c r="K35" s="116">
        <v>34.782608695652172</v>
      </c>
    </row>
    <row r="36" spans="1:11" ht="14.1" customHeight="1" x14ac:dyDescent="0.2">
      <c r="A36" s="306">
        <v>41</v>
      </c>
      <c r="B36" s="307" t="s">
        <v>255</v>
      </c>
      <c r="C36" s="308"/>
      <c r="D36" s="113">
        <v>0.45351473922902497</v>
      </c>
      <c r="E36" s="115">
        <v>14</v>
      </c>
      <c r="F36" s="114" t="s">
        <v>513</v>
      </c>
      <c r="G36" s="114">
        <v>9</v>
      </c>
      <c r="H36" s="114">
        <v>18</v>
      </c>
      <c r="I36" s="140">
        <v>27</v>
      </c>
      <c r="J36" s="115">
        <v>-13</v>
      </c>
      <c r="K36" s="116">
        <v>-48.148148148148145</v>
      </c>
    </row>
    <row r="37" spans="1:11" ht="14.1" customHeight="1" x14ac:dyDescent="0.2">
      <c r="A37" s="306">
        <v>42</v>
      </c>
      <c r="B37" s="307" t="s">
        <v>256</v>
      </c>
      <c r="C37" s="308"/>
      <c r="D37" s="113">
        <v>0.22675736961451248</v>
      </c>
      <c r="E37" s="115">
        <v>7</v>
      </c>
      <c r="F37" s="114" t="s">
        <v>513</v>
      </c>
      <c r="G37" s="114" t="s">
        <v>513</v>
      </c>
      <c r="H37" s="114">
        <v>5</v>
      </c>
      <c r="I37" s="140" t="s">
        <v>513</v>
      </c>
      <c r="J37" s="115" t="s">
        <v>513</v>
      </c>
      <c r="K37" s="116" t="s">
        <v>513</v>
      </c>
    </row>
    <row r="38" spans="1:11" ht="14.1" customHeight="1" x14ac:dyDescent="0.2">
      <c r="A38" s="306">
        <v>43</v>
      </c>
      <c r="B38" s="307" t="s">
        <v>257</v>
      </c>
      <c r="C38" s="308"/>
      <c r="D38" s="113">
        <v>0.64787819889860709</v>
      </c>
      <c r="E38" s="115">
        <v>20</v>
      </c>
      <c r="F38" s="114">
        <v>18</v>
      </c>
      <c r="G38" s="114">
        <v>39</v>
      </c>
      <c r="H38" s="114">
        <v>27</v>
      </c>
      <c r="I38" s="140">
        <v>18</v>
      </c>
      <c r="J38" s="115">
        <v>2</v>
      </c>
      <c r="K38" s="116">
        <v>11.111111111111111</v>
      </c>
    </row>
    <row r="39" spans="1:11" ht="14.1" customHeight="1" x14ac:dyDescent="0.2">
      <c r="A39" s="306">
        <v>51</v>
      </c>
      <c r="B39" s="307" t="s">
        <v>258</v>
      </c>
      <c r="C39" s="308"/>
      <c r="D39" s="113">
        <v>5.7661159701976032</v>
      </c>
      <c r="E39" s="115">
        <v>178</v>
      </c>
      <c r="F39" s="114">
        <v>150</v>
      </c>
      <c r="G39" s="114">
        <v>227</v>
      </c>
      <c r="H39" s="114">
        <v>214</v>
      </c>
      <c r="I39" s="140">
        <v>216</v>
      </c>
      <c r="J39" s="115">
        <v>-38</v>
      </c>
      <c r="K39" s="116">
        <v>-17.592592592592592</v>
      </c>
    </row>
    <row r="40" spans="1:11" ht="14.1" customHeight="1" x14ac:dyDescent="0.2">
      <c r="A40" s="306" t="s">
        <v>259</v>
      </c>
      <c r="B40" s="307" t="s">
        <v>260</v>
      </c>
      <c r="C40" s="308"/>
      <c r="D40" s="113">
        <v>5.2154195011337867</v>
      </c>
      <c r="E40" s="115">
        <v>161</v>
      </c>
      <c r="F40" s="114">
        <v>139</v>
      </c>
      <c r="G40" s="114">
        <v>212</v>
      </c>
      <c r="H40" s="114">
        <v>202</v>
      </c>
      <c r="I40" s="140">
        <v>202</v>
      </c>
      <c r="J40" s="115">
        <v>-41</v>
      </c>
      <c r="K40" s="116">
        <v>-20.297029702970296</v>
      </c>
    </row>
    <row r="41" spans="1:11" ht="14.1" customHeight="1" x14ac:dyDescent="0.2">
      <c r="A41" s="306"/>
      <c r="B41" s="307" t="s">
        <v>261</v>
      </c>
      <c r="C41" s="308"/>
      <c r="D41" s="113">
        <v>3.1422092646582445</v>
      </c>
      <c r="E41" s="115">
        <v>97</v>
      </c>
      <c r="F41" s="114">
        <v>67</v>
      </c>
      <c r="G41" s="114">
        <v>153</v>
      </c>
      <c r="H41" s="114">
        <v>133</v>
      </c>
      <c r="I41" s="140">
        <v>128</v>
      </c>
      <c r="J41" s="115">
        <v>-31</v>
      </c>
      <c r="K41" s="116">
        <v>-24.21875</v>
      </c>
    </row>
    <row r="42" spans="1:11" ht="14.1" customHeight="1" x14ac:dyDescent="0.2">
      <c r="A42" s="306">
        <v>52</v>
      </c>
      <c r="B42" s="307" t="s">
        <v>262</v>
      </c>
      <c r="C42" s="308"/>
      <c r="D42" s="113">
        <v>6.2520246193715581</v>
      </c>
      <c r="E42" s="115">
        <v>193</v>
      </c>
      <c r="F42" s="114">
        <v>127</v>
      </c>
      <c r="G42" s="114">
        <v>171</v>
      </c>
      <c r="H42" s="114">
        <v>161</v>
      </c>
      <c r="I42" s="140">
        <v>250</v>
      </c>
      <c r="J42" s="115">
        <v>-57</v>
      </c>
      <c r="K42" s="116">
        <v>-22.8</v>
      </c>
    </row>
    <row r="43" spans="1:11" ht="14.1" customHeight="1" x14ac:dyDescent="0.2">
      <c r="A43" s="306" t="s">
        <v>263</v>
      </c>
      <c r="B43" s="307" t="s">
        <v>264</v>
      </c>
      <c r="C43" s="308"/>
      <c r="D43" s="113">
        <v>5.7337220602526724</v>
      </c>
      <c r="E43" s="115">
        <v>177</v>
      </c>
      <c r="F43" s="114">
        <v>115</v>
      </c>
      <c r="G43" s="114">
        <v>157</v>
      </c>
      <c r="H43" s="114">
        <v>143</v>
      </c>
      <c r="I43" s="140">
        <v>236</v>
      </c>
      <c r="J43" s="115">
        <v>-59</v>
      </c>
      <c r="K43" s="116">
        <v>-25</v>
      </c>
    </row>
    <row r="44" spans="1:11" ht="14.1" customHeight="1" x14ac:dyDescent="0.2">
      <c r="A44" s="306">
        <v>53</v>
      </c>
      <c r="B44" s="307" t="s">
        <v>265</v>
      </c>
      <c r="C44" s="308"/>
      <c r="D44" s="113">
        <v>0.55069646906381597</v>
      </c>
      <c r="E44" s="115">
        <v>17</v>
      </c>
      <c r="F44" s="114">
        <v>4</v>
      </c>
      <c r="G44" s="114">
        <v>18</v>
      </c>
      <c r="H44" s="114">
        <v>10</v>
      </c>
      <c r="I44" s="140">
        <v>11</v>
      </c>
      <c r="J44" s="115">
        <v>6</v>
      </c>
      <c r="K44" s="116">
        <v>54.545454545454547</v>
      </c>
    </row>
    <row r="45" spans="1:11" ht="14.1" customHeight="1" x14ac:dyDescent="0.2">
      <c r="A45" s="306" t="s">
        <v>266</v>
      </c>
      <c r="B45" s="307" t="s">
        <v>267</v>
      </c>
      <c r="C45" s="308"/>
      <c r="D45" s="113">
        <v>0.51830255911888568</v>
      </c>
      <c r="E45" s="115">
        <v>16</v>
      </c>
      <c r="F45" s="114">
        <v>4</v>
      </c>
      <c r="G45" s="114">
        <v>18</v>
      </c>
      <c r="H45" s="114">
        <v>10</v>
      </c>
      <c r="I45" s="140">
        <v>11</v>
      </c>
      <c r="J45" s="115">
        <v>5</v>
      </c>
      <c r="K45" s="116">
        <v>45.454545454545453</v>
      </c>
    </row>
    <row r="46" spans="1:11" ht="14.1" customHeight="1" x14ac:dyDescent="0.2">
      <c r="A46" s="306">
        <v>54</v>
      </c>
      <c r="B46" s="307" t="s">
        <v>268</v>
      </c>
      <c r="C46" s="308"/>
      <c r="D46" s="113">
        <v>2.2999676060900551</v>
      </c>
      <c r="E46" s="115">
        <v>71</v>
      </c>
      <c r="F46" s="114">
        <v>41</v>
      </c>
      <c r="G46" s="114">
        <v>66</v>
      </c>
      <c r="H46" s="114">
        <v>81</v>
      </c>
      <c r="I46" s="140">
        <v>66</v>
      </c>
      <c r="J46" s="115">
        <v>5</v>
      </c>
      <c r="K46" s="116">
        <v>7.5757575757575761</v>
      </c>
    </row>
    <row r="47" spans="1:11" ht="14.1" customHeight="1" x14ac:dyDescent="0.2">
      <c r="A47" s="306">
        <v>61</v>
      </c>
      <c r="B47" s="307" t="s">
        <v>269</v>
      </c>
      <c r="C47" s="308"/>
      <c r="D47" s="113">
        <v>2.75348234531908</v>
      </c>
      <c r="E47" s="115">
        <v>85</v>
      </c>
      <c r="F47" s="114">
        <v>40</v>
      </c>
      <c r="G47" s="114">
        <v>68</v>
      </c>
      <c r="H47" s="114">
        <v>82</v>
      </c>
      <c r="I47" s="140">
        <v>85</v>
      </c>
      <c r="J47" s="115">
        <v>0</v>
      </c>
      <c r="K47" s="116">
        <v>0</v>
      </c>
    </row>
    <row r="48" spans="1:11" ht="14.1" customHeight="1" x14ac:dyDescent="0.2">
      <c r="A48" s="306">
        <v>62</v>
      </c>
      <c r="B48" s="307" t="s">
        <v>270</v>
      </c>
      <c r="C48" s="308"/>
      <c r="D48" s="113">
        <v>5.7013281503077424</v>
      </c>
      <c r="E48" s="115">
        <v>176</v>
      </c>
      <c r="F48" s="114">
        <v>150</v>
      </c>
      <c r="G48" s="114">
        <v>221</v>
      </c>
      <c r="H48" s="114">
        <v>182</v>
      </c>
      <c r="I48" s="140">
        <v>211</v>
      </c>
      <c r="J48" s="115">
        <v>-35</v>
      </c>
      <c r="K48" s="116">
        <v>-16.587677725118482</v>
      </c>
    </row>
    <row r="49" spans="1:11" ht="14.1" customHeight="1" x14ac:dyDescent="0.2">
      <c r="A49" s="306">
        <v>63</v>
      </c>
      <c r="B49" s="307" t="s">
        <v>271</v>
      </c>
      <c r="C49" s="308"/>
      <c r="D49" s="113">
        <v>1.1661807580174928</v>
      </c>
      <c r="E49" s="115">
        <v>36</v>
      </c>
      <c r="F49" s="114">
        <v>41</v>
      </c>
      <c r="G49" s="114">
        <v>80</v>
      </c>
      <c r="H49" s="114">
        <v>48</v>
      </c>
      <c r="I49" s="140">
        <v>54</v>
      </c>
      <c r="J49" s="115">
        <v>-18</v>
      </c>
      <c r="K49" s="116">
        <v>-33.333333333333336</v>
      </c>
    </row>
    <row r="50" spans="1:11" ht="14.1" customHeight="1" x14ac:dyDescent="0.2">
      <c r="A50" s="306" t="s">
        <v>272</v>
      </c>
      <c r="B50" s="307" t="s">
        <v>273</v>
      </c>
      <c r="C50" s="308"/>
      <c r="D50" s="113">
        <v>0.16196954972465177</v>
      </c>
      <c r="E50" s="115">
        <v>5</v>
      </c>
      <c r="F50" s="114">
        <v>5</v>
      </c>
      <c r="G50" s="114">
        <v>17</v>
      </c>
      <c r="H50" s="114">
        <v>9</v>
      </c>
      <c r="I50" s="140">
        <v>6</v>
      </c>
      <c r="J50" s="115">
        <v>-1</v>
      </c>
      <c r="K50" s="116">
        <v>-16.666666666666668</v>
      </c>
    </row>
    <row r="51" spans="1:11" ht="14.1" customHeight="1" x14ac:dyDescent="0.2">
      <c r="A51" s="306" t="s">
        <v>274</v>
      </c>
      <c r="B51" s="307" t="s">
        <v>275</v>
      </c>
      <c r="C51" s="308"/>
      <c r="D51" s="113">
        <v>0.87463556851311952</v>
      </c>
      <c r="E51" s="115">
        <v>27</v>
      </c>
      <c r="F51" s="114">
        <v>33</v>
      </c>
      <c r="G51" s="114">
        <v>55</v>
      </c>
      <c r="H51" s="114">
        <v>36</v>
      </c>
      <c r="I51" s="140">
        <v>48</v>
      </c>
      <c r="J51" s="115">
        <v>-21</v>
      </c>
      <c r="K51" s="116">
        <v>-43.75</v>
      </c>
    </row>
    <row r="52" spans="1:11" ht="14.1" customHeight="1" x14ac:dyDescent="0.2">
      <c r="A52" s="306">
        <v>71</v>
      </c>
      <c r="B52" s="307" t="s">
        <v>276</v>
      </c>
      <c r="C52" s="308"/>
      <c r="D52" s="113">
        <v>9.0702947845804989</v>
      </c>
      <c r="E52" s="115">
        <v>280</v>
      </c>
      <c r="F52" s="114">
        <v>162</v>
      </c>
      <c r="G52" s="114">
        <v>289</v>
      </c>
      <c r="H52" s="114">
        <v>195</v>
      </c>
      <c r="I52" s="140">
        <v>257</v>
      </c>
      <c r="J52" s="115">
        <v>23</v>
      </c>
      <c r="K52" s="116">
        <v>8.9494163424124515</v>
      </c>
    </row>
    <row r="53" spans="1:11" ht="14.1" customHeight="1" x14ac:dyDescent="0.2">
      <c r="A53" s="306" t="s">
        <v>277</v>
      </c>
      <c r="B53" s="307" t="s">
        <v>278</v>
      </c>
      <c r="C53" s="308"/>
      <c r="D53" s="113">
        <v>2.1056041464204731</v>
      </c>
      <c r="E53" s="115">
        <v>65</v>
      </c>
      <c r="F53" s="114">
        <v>45</v>
      </c>
      <c r="G53" s="114">
        <v>93</v>
      </c>
      <c r="H53" s="114">
        <v>70</v>
      </c>
      <c r="I53" s="140">
        <v>79</v>
      </c>
      <c r="J53" s="115">
        <v>-14</v>
      </c>
      <c r="K53" s="116">
        <v>-17.721518987341771</v>
      </c>
    </row>
    <row r="54" spans="1:11" ht="14.1" customHeight="1" x14ac:dyDescent="0.2">
      <c r="A54" s="306" t="s">
        <v>279</v>
      </c>
      <c r="B54" s="307" t="s">
        <v>280</v>
      </c>
      <c r="C54" s="308"/>
      <c r="D54" s="113">
        <v>5.2154195011337867</v>
      </c>
      <c r="E54" s="115">
        <v>161</v>
      </c>
      <c r="F54" s="114">
        <v>94</v>
      </c>
      <c r="G54" s="114">
        <v>156</v>
      </c>
      <c r="H54" s="114">
        <v>97</v>
      </c>
      <c r="I54" s="140">
        <v>146</v>
      </c>
      <c r="J54" s="115">
        <v>15</v>
      </c>
      <c r="K54" s="116">
        <v>10.273972602739725</v>
      </c>
    </row>
    <row r="55" spans="1:11" ht="14.1" customHeight="1" x14ac:dyDescent="0.2">
      <c r="A55" s="306">
        <v>72</v>
      </c>
      <c r="B55" s="307" t="s">
        <v>281</v>
      </c>
      <c r="C55" s="308"/>
      <c r="D55" s="113">
        <v>1.7168772270813086</v>
      </c>
      <c r="E55" s="115">
        <v>53</v>
      </c>
      <c r="F55" s="114">
        <v>44</v>
      </c>
      <c r="G55" s="114">
        <v>45</v>
      </c>
      <c r="H55" s="114">
        <v>32</v>
      </c>
      <c r="I55" s="140">
        <v>40</v>
      </c>
      <c r="J55" s="115">
        <v>13</v>
      </c>
      <c r="K55" s="116">
        <v>32.5</v>
      </c>
    </row>
    <row r="56" spans="1:11" ht="14.1" customHeight="1" x14ac:dyDescent="0.2">
      <c r="A56" s="306" t="s">
        <v>282</v>
      </c>
      <c r="B56" s="307" t="s">
        <v>283</v>
      </c>
      <c r="C56" s="308"/>
      <c r="D56" s="113">
        <v>0.61548428895367668</v>
      </c>
      <c r="E56" s="115">
        <v>19</v>
      </c>
      <c r="F56" s="114">
        <v>9</v>
      </c>
      <c r="G56" s="114">
        <v>18</v>
      </c>
      <c r="H56" s="114">
        <v>4</v>
      </c>
      <c r="I56" s="140">
        <v>18</v>
      </c>
      <c r="J56" s="115">
        <v>1</v>
      </c>
      <c r="K56" s="116">
        <v>5.5555555555555554</v>
      </c>
    </row>
    <row r="57" spans="1:11" ht="14.1" customHeight="1" x14ac:dyDescent="0.2">
      <c r="A57" s="306" t="s">
        <v>284</v>
      </c>
      <c r="B57" s="307" t="s">
        <v>285</v>
      </c>
      <c r="C57" s="308"/>
      <c r="D57" s="113">
        <v>0.61548428895367668</v>
      </c>
      <c r="E57" s="115">
        <v>19</v>
      </c>
      <c r="F57" s="114">
        <v>25</v>
      </c>
      <c r="G57" s="114">
        <v>16</v>
      </c>
      <c r="H57" s="114">
        <v>22</v>
      </c>
      <c r="I57" s="140">
        <v>17</v>
      </c>
      <c r="J57" s="115">
        <v>2</v>
      </c>
      <c r="K57" s="116">
        <v>11.764705882352942</v>
      </c>
    </row>
    <row r="58" spans="1:11" ht="14.1" customHeight="1" x14ac:dyDescent="0.2">
      <c r="A58" s="306">
        <v>73</v>
      </c>
      <c r="B58" s="307" t="s">
        <v>286</v>
      </c>
      <c r="C58" s="308"/>
      <c r="D58" s="113">
        <v>2.1379980563654035</v>
      </c>
      <c r="E58" s="115">
        <v>66</v>
      </c>
      <c r="F58" s="114">
        <v>22</v>
      </c>
      <c r="G58" s="114">
        <v>72</v>
      </c>
      <c r="H58" s="114">
        <v>28</v>
      </c>
      <c r="I58" s="140">
        <v>34</v>
      </c>
      <c r="J58" s="115">
        <v>32</v>
      </c>
      <c r="K58" s="116">
        <v>94.117647058823536</v>
      </c>
    </row>
    <row r="59" spans="1:11" ht="14.1" customHeight="1" x14ac:dyDescent="0.2">
      <c r="A59" s="306" t="s">
        <v>287</v>
      </c>
      <c r="B59" s="307" t="s">
        <v>288</v>
      </c>
      <c r="C59" s="308"/>
      <c r="D59" s="113">
        <v>1.9112406867508909</v>
      </c>
      <c r="E59" s="115">
        <v>59</v>
      </c>
      <c r="F59" s="114">
        <v>16</v>
      </c>
      <c r="G59" s="114">
        <v>63</v>
      </c>
      <c r="H59" s="114">
        <v>23</v>
      </c>
      <c r="I59" s="140">
        <v>27</v>
      </c>
      <c r="J59" s="115">
        <v>32</v>
      </c>
      <c r="K59" s="116">
        <v>118.51851851851852</v>
      </c>
    </row>
    <row r="60" spans="1:11" ht="14.1" customHeight="1" x14ac:dyDescent="0.2">
      <c r="A60" s="306">
        <v>81</v>
      </c>
      <c r="B60" s="307" t="s">
        <v>289</v>
      </c>
      <c r="C60" s="308"/>
      <c r="D60" s="113">
        <v>5.6041464204729508</v>
      </c>
      <c r="E60" s="115">
        <v>173</v>
      </c>
      <c r="F60" s="114">
        <v>117</v>
      </c>
      <c r="G60" s="114">
        <v>202</v>
      </c>
      <c r="H60" s="114">
        <v>133</v>
      </c>
      <c r="I60" s="140">
        <v>142</v>
      </c>
      <c r="J60" s="115">
        <v>31</v>
      </c>
      <c r="K60" s="116">
        <v>21.830985915492956</v>
      </c>
    </row>
    <row r="61" spans="1:11" ht="14.1" customHeight="1" x14ac:dyDescent="0.2">
      <c r="A61" s="306" t="s">
        <v>290</v>
      </c>
      <c r="B61" s="307" t="s">
        <v>291</v>
      </c>
      <c r="C61" s="308"/>
      <c r="D61" s="113">
        <v>1.554907677356657</v>
      </c>
      <c r="E61" s="115">
        <v>48</v>
      </c>
      <c r="F61" s="114">
        <v>27</v>
      </c>
      <c r="G61" s="114">
        <v>88</v>
      </c>
      <c r="H61" s="114">
        <v>61</v>
      </c>
      <c r="I61" s="140">
        <v>52</v>
      </c>
      <c r="J61" s="115">
        <v>-4</v>
      </c>
      <c r="K61" s="116">
        <v>-7.6923076923076925</v>
      </c>
    </row>
    <row r="62" spans="1:11" ht="14.1" customHeight="1" x14ac:dyDescent="0.2">
      <c r="A62" s="306" t="s">
        <v>292</v>
      </c>
      <c r="B62" s="307" t="s">
        <v>293</v>
      </c>
      <c r="C62" s="308"/>
      <c r="D62" s="113">
        <v>1.7168772270813086</v>
      </c>
      <c r="E62" s="115">
        <v>53</v>
      </c>
      <c r="F62" s="114">
        <v>39</v>
      </c>
      <c r="G62" s="114">
        <v>66</v>
      </c>
      <c r="H62" s="114">
        <v>25</v>
      </c>
      <c r="I62" s="140">
        <v>41</v>
      </c>
      <c r="J62" s="115">
        <v>12</v>
      </c>
      <c r="K62" s="116">
        <v>29.26829268292683</v>
      </c>
    </row>
    <row r="63" spans="1:11" ht="14.1" customHeight="1" x14ac:dyDescent="0.2">
      <c r="A63" s="306"/>
      <c r="B63" s="307" t="s">
        <v>294</v>
      </c>
      <c r="C63" s="308"/>
      <c r="D63" s="113">
        <v>1.554907677356657</v>
      </c>
      <c r="E63" s="115">
        <v>48</v>
      </c>
      <c r="F63" s="114">
        <v>35</v>
      </c>
      <c r="G63" s="114">
        <v>47</v>
      </c>
      <c r="H63" s="114">
        <v>21</v>
      </c>
      <c r="I63" s="140">
        <v>28</v>
      </c>
      <c r="J63" s="115">
        <v>20</v>
      </c>
      <c r="K63" s="116">
        <v>71.428571428571431</v>
      </c>
    </row>
    <row r="64" spans="1:11" ht="14.1" customHeight="1" x14ac:dyDescent="0.2">
      <c r="A64" s="306" t="s">
        <v>295</v>
      </c>
      <c r="B64" s="307" t="s">
        <v>296</v>
      </c>
      <c r="C64" s="308"/>
      <c r="D64" s="113">
        <v>0.7126660187884678</v>
      </c>
      <c r="E64" s="115">
        <v>22</v>
      </c>
      <c r="F64" s="114">
        <v>17</v>
      </c>
      <c r="G64" s="114">
        <v>17</v>
      </c>
      <c r="H64" s="114">
        <v>16</v>
      </c>
      <c r="I64" s="140">
        <v>11</v>
      </c>
      <c r="J64" s="115">
        <v>11</v>
      </c>
      <c r="K64" s="116">
        <v>100</v>
      </c>
    </row>
    <row r="65" spans="1:11" ht="14.1" customHeight="1" x14ac:dyDescent="0.2">
      <c r="A65" s="306" t="s">
        <v>297</v>
      </c>
      <c r="B65" s="307" t="s">
        <v>298</v>
      </c>
      <c r="C65" s="308"/>
      <c r="D65" s="113">
        <v>0.7450599287333981</v>
      </c>
      <c r="E65" s="115">
        <v>23</v>
      </c>
      <c r="F65" s="114">
        <v>19</v>
      </c>
      <c r="G65" s="114">
        <v>16</v>
      </c>
      <c r="H65" s="114">
        <v>15</v>
      </c>
      <c r="I65" s="140">
        <v>13</v>
      </c>
      <c r="J65" s="115">
        <v>10</v>
      </c>
      <c r="K65" s="116">
        <v>76.92307692307692</v>
      </c>
    </row>
    <row r="66" spans="1:11" ht="14.1" customHeight="1" x14ac:dyDescent="0.2">
      <c r="A66" s="306">
        <v>82</v>
      </c>
      <c r="B66" s="307" t="s">
        <v>299</v>
      </c>
      <c r="C66" s="308"/>
      <c r="D66" s="113">
        <v>3.0450275348234532</v>
      </c>
      <c r="E66" s="115">
        <v>94</v>
      </c>
      <c r="F66" s="114">
        <v>89</v>
      </c>
      <c r="G66" s="114">
        <v>213</v>
      </c>
      <c r="H66" s="114">
        <v>76</v>
      </c>
      <c r="I66" s="140">
        <v>77</v>
      </c>
      <c r="J66" s="115">
        <v>17</v>
      </c>
      <c r="K66" s="116">
        <v>22.077922077922079</v>
      </c>
    </row>
    <row r="67" spans="1:11" ht="14.1" customHeight="1" x14ac:dyDescent="0.2">
      <c r="A67" s="306" t="s">
        <v>300</v>
      </c>
      <c r="B67" s="307" t="s">
        <v>301</v>
      </c>
      <c r="C67" s="308"/>
      <c r="D67" s="113">
        <v>2.1379980563654035</v>
      </c>
      <c r="E67" s="115">
        <v>66</v>
      </c>
      <c r="F67" s="114">
        <v>66</v>
      </c>
      <c r="G67" s="114">
        <v>172</v>
      </c>
      <c r="H67" s="114">
        <v>57</v>
      </c>
      <c r="I67" s="140">
        <v>64</v>
      </c>
      <c r="J67" s="115">
        <v>2</v>
      </c>
      <c r="K67" s="116">
        <v>3.125</v>
      </c>
    </row>
    <row r="68" spans="1:11" ht="14.1" customHeight="1" x14ac:dyDescent="0.2">
      <c r="A68" s="306" t="s">
        <v>302</v>
      </c>
      <c r="B68" s="307" t="s">
        <v>303</v>
      </c>
      <c r="C68" s="308"/>
      <c r="D68" s="113">
        <v>0.51830255911888568</v>
      </c>
      <c r="E68" s="115">
        <v>16</v>
      </c>
      <c r="F68" s="114">
        <v>17</v>
      </c>
      <c r="G68" s="114">
        <v>27</v>
      </c>
      <c r="H68" s="114">
        <v>14</v>
      </c>
      <c r="I68" s="140">
        <v>10</v>
      </c>
      <c r="J68" s="115">
        <v>6</v>
      </c>
      <c r="K68" s="116">
        <v>60</v>
      </c>
    </row>
    <row r="69" spans="1:11" ht="14.1" customHeight="1" x14ac:dyDescent="0.2">
      <c r="A69" s="306">
        <v>83</v>
      </c>
      <c r="B69" s="307" t="s">
        <v>304</v>
      </c>
      <c r="C69" s="308"/>
      <c r="D69" s="113">
        <v>12.01814058956916</v>
      </c>
      <c r="E69" s="115">
        <v>371</v>
      </c>
      <c r="F69" s="114">
        <v>103</v>
      </c>
      <c r="G69" s="114">
        <v>279</v>
      </c>
      <c r="H69" s="114">
        <v>95</v>
      </c>
      <c r="I69" s="140">
        <v>141</v>
      </c>
      <c r="J69" s="115">
        <v>230</v>
      </c>
      <c r="K69" s="116">
        <v>163.12056737588654</v>
      </c>
    </row>
    <row r="70" spans="1:11" ht="14.1" customHeight="1" x14ac:dyDescent="0.2">
      <c r="A70" s="306" t="s">
        <v>305</v>
      </c>
      <c r="B70" s="307" t="s">
        <v>306</v>
      </c>
      <c r="C70" s="308"/>
      <c r="D70" s="113">
        <v>10.009718172983479</v>
      </c>
      <c r="E70" s="115">
        <v>309</v>
      </c>
      <c r="F70" s="114">
        <v>82</v>
      </c>
      <c r="G70" s="114">
        <v>221</v>
      </c>
      <c r="H70" s="114">
        <v>64</v>
      </c>
      <c r="I70" s="140">
        <v>106</v>
      </c>
      <c r="J70" s="115">
        <v>203</v>
      </c>
      <c r="K70" s="116">
        <v>191.50943396226415</v>
      </c>
    </row>
    <row r="71" spans="1:11" ht="14.1" customHeight="1" x14ac:dyDescent="0.2">
      <c r="A71" s="306"/>
      <c r="B71" s="307" t="s">
        <v>307</v>
      </c>
      <c r="C71" s="308"/>
      <c r="D71" s="113">
        <v>8.7787495950761265</v>
      </c>
      <c r="E71" s="115">
        <v>271</v>
      </c>
      <c r="F71" s="114">
        <v>56</v>
      </c>
      <c r="G71" s="114">
        <v>176</v>
      </c>
      <c r="H71" s="114">
        <v>48</v>
      </c>
      <c r="I71" s="140">
        <v>76</v>
      </c>
      <c r="J71" s="115">
        <v>195</v>
      </c>
      <c r="K71" s="116" t="s">
        <v>514</v>
      </c>
    </row>
    <row r="72" spans="1:11" ht="14.1" customHeight="1" x14ac:dyDescent="0.2">
      <c r="A72" s="306">
        <v>84</v>
      </c>
      <c r="B72" s="307" t="s">
        <v>308</v>
      </c>
      <c r="C72" s="308"/>
      <c r="D72" s="113">
        <v>2.2027858762552639</v>
      </c>
      <c r="E72" s="115">
        <v>68</v>
      </c>
      <c r="F72" s="114">
        <v>71</v>
      </c>
      <c r="G72" s="114">
        <v>119</v>
      </c>
      <c r="H72" s="114">
        <v>68</v>
      </c>
      <c r="I72" s="140">
        <v>62</v>
      </c>
      <c r="J72" s="115">
        <v>6</v>
      </c>
      <c r="K72" s="116">
        <v>9.67741935483871</v>
      </c>
    </row>
    <row r="73" spans="1:11" ht="14.1" customHeight="1" x14ac:dyDescent="0.2">
      <c r="A73" s="306" t="s">
        <v>309</v>
      </c>
      <c r="B73" s="307" t="s">
        <v>310</v>
      </c>
      <c r="C73" s="308"/>
      <c r="D73" s="113">
        <v>0.77745383867832851</v>
      </c>
      <c r="E73" s="115">
        <v>24</v>
      </c>
      <c r="F73" s="114">
        <v>40</v>
      </c>
      <c r="G73" s="114">
        <v>56</v>
      </c>
      <c r="H73" s="114">
        <v>16</v>
      </c>
      <c r="I73" s="140">
        <v>35</v>
      </c>
      <c r="J73" s="115">
        <v>-11</v>
      </c>
      <c r="K73" s="116">
        <v>-31.428571428571427</v>
      </c>
    </row>
    <row r="74" spans="1:11" ht="14.1" customHeight="1" x14ac:dyDescent="0.2">
      <c r="A74" s="306" t="s">
        <v>311</v>
      </c>
      <c r="B74" s="307" t="s">
        <v>312</v>
      </c>
      <c r="C74" s="308"/>
      <c r="D74" s="113">
        <v>0.58309037900874638</v>
      </c>
      <c r="E74" s="115">
        <v>18</v>
      </c>
      <c r="F74" s="114">
        <v>24</v>
      </c>
      <c r="G74" s="114">
        <v>38</v>
      </c>
      <c r="H74" s="114">
        <v>32</v>
      </c>
      <c r="I74" s="140">
        <v>9</v>
      </c>
      <c r="J74" s="115">
        <v>9</v>
      </c>
      <c r="K74" s="116">
        <v>100</v>
      </c>
    </row>
    <row r="75" spans="1:11" ht="14.1" customHeight="1" x14ac:dyDescent="0.2">
      <c r="A75" s="306" t="s">
        <v>313</v>
      </c>
      <c r="B75" s="307" t="s">
        <v>314</v>
      </c>
      <c r="C75" s="308"/>
      <c r="D75" s="113">
        <v>9.7181729834791064E-2</v>
      </c>
      <c r="E75" s="115">
        <v>3</v>
      </c>
      <c r="F75" s="114">
        <v>0</v>
      </c>
      <c r="G75" s="114">
        <v>3</v>
      </c>
      <c r="H75" s="114">
        <v>4</v>
      </c>
      <c r="I75" s="140">
        <v>6</v>
      </c>
      <c r="J75" s="115">
        <v>-3</v>
      </c>
      <c r="K75" s="116">
        <v>-50</v>
      </c>
    </row>
    <row r="76" spans="1:11" ht="14.1" customHeight="1" x14ac:dyDescent="0.2">
      <c r="A76" s="306">
        <v>91</v>
      </c>
      <c r="B76" s="307" t="s">
        <v>315</v>
      </c>
      <c r="C76" s="308"/>
      <c r="D76" s="113">
        <v>0.16196954972465177</v>
      </c>
      <c r="E76" s="115">
        <v>5</v>
      </c>
      <c r="F76" s="114">
        <v>7</v>
      </c>
      <c r="G76" s="114">
        <v>11</v>
      </c>
      <c r="H76" s="114">
        <v>8</v>
      </c>
      <c r="I76" s="140" t="s">
        <v>513</v>
      </c>
      <c r="J76" s="115" t="s">
        <v>513</v>
      </c>
      <c r="K76" s="116" t="s">
        <v>513</v>
      </c>
    </row>
    <row r="77" spans="1:11" ht="14.1" customHeight="1" x14ac:dyDescent="0.2">
      <c r="A77" s="306">
        <v>92</v>
      </c>
      <c r="B77" s="307" t="s">
        <v>316</v>
      </c>
      <c r="C77" s="308"/>
      <c r="D77" s="113">
        <v>0.38872691933916426</v>
      </c>
      <c r="E77" s="115">
        <v>12</v>
      </c>
      <c r="F77" s="114">
        <v>4</v>
      </c>
      <c r="G77" s="114">
        <v>14</v>
      </c>
      <c r="H77" s="114">
        <v>14</v>
      </c>
      <c r="I77" s="140">
        <v>15</v>
      </c>
      <c r="J77" s="115">
        <v>-3</v>
      </c>
      <c r="K77" s="116">
        <v>-20</v>
      </c>
    </row>
    <row r="78" spans="1:11" ht="14.1" customHeight="1" x14ac:dyDescent="0.2">
      <c r="A78" s="306">
        <v>93</v>
      </c>
      <c r="B78" s="307" t="s">
        <v>317</v>
      </c>
      <c r="C78" s="308"/>
      <c r="D78" s="113">
        <v>9.7181729834791064E-2</v>
      </c>
      <c r="E78" s="115">
        <v>3</v>
      </c>
      <c r="F78" s="114" t="s">
        <v>513</v>
      </c>
      <c r="G78" s="114">
        <v>5</v>
      </c>
      <c r="H78" s="114" t="s">
        <v>513</v>
      </c>
      <c r="I78" s="140" t="s">
        <v>513</v>
      </c>
      <c r="J78" s="115" t="s">
        <v>513</v>
      </c>
      <c r="K78" s="116" t="s">
        <v>513</v>
      </c>
    </row>
    <row r="79" spans="1:11" ht="14.1" customHeight="1" x14ac:dyDescent="0.2">
      <c r="A79" s="306">
        <v>94</v>
      </c>
      <c r="B79" s="307" t="s">
        <v>318</v>
      </c>
      <c r="C79" s="308"/>
      <c r="D79" s="113">
        <v>0.25915127955944284</v>
      </c>
      <c r="E79" s="115">
        <v>8</v>
      </c>
      <c r="F79" s="114">
        <v>7</v>
      </c>
      <c r="G79" s="114" t="s">
        <v>513</v>
      </c>
      <c r="H79" s="114">
        <v>5</v>
      </c>
      <c r="I79" s="140" t="s">
        <v>513</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0.22675736961451248</v>
      </c>
      <c r="E81" s="143">
        <v>7</v>
      </c>
      <c r="F81" s="144">
        <v>10</v>
      </c>
      <c r="G81" s="144">
        <v>31</v>
      </c>
      <c r="H81" s="144" t="s">
        <v>513</v>
      </c>
      <c r="I81" s="145">
        <v>5</v>
      </c>
      <c r="J81" s="143">
        <v>2</v>
      </c>
      <c r="K81" s="146">
        <v>40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3366</v>
      </c>
      <c r="E11" s="114">
        <v>2464</v>
      </c>
      <c r="F11" s="114">
        <v>3045</v>
      </c>
      <c r="G11" s="114">
        <v>2735</v>
      </c>
      <c r="H11" s="140">
        <v>2880</v>
      </c>
      <c r="I11" s="115">
        <v>486</v>
      </c>
      <c r="J11" s="116">
        <v>16.875</v>
      </c>
    </row>
    <row r="12" spans="1:15" s="110" customFormat="1" ht="24.95" customHeight="1" x14ac:dyDescent="0.2">
      <c r="A12" s="193" t="s">
        <v>132</v>
      </c>
      <c r="B12" s="194" t="s">
        <v>133</v>
      </c>
      <c r="C12" s="113">
        <v>0.56446821152703508</v>
      </c>
      <c r="D12" s="115">
        <v>19</v>
      </c>
      <c r="E12" s="114">
        <v>21</v>
      </c>
      <c r="F12" s="114">
        <v>37</v>
      </c>
      <c r="G12" s="114">
        <v>23</v>
      </c>
      <c r="H12" s="140">
        <v>21</v>
      </c>
      <c r="I12" s="115">
        <v>-2</v>
      </c>
      <c r="J12" s="116">
        <v>-9.5238095238095237</v>
      </c>
    </row>
    <row r="13" spans="1:15" s="110" customFormat="1" ht="24.95" customHeight="1" x14ac:dyDescent="0.2">
      <c r="A13" s="193" t="s">
        <v>134</v>
      </c>
      <c r="B13" s="199" t="s">
        <v>214</v>
      </c>
      <c r="C13" s="113">
        <v>0.56446821152703508</v>
      </c>
      <c r="D13" s="115">
        <v>19</v>
      </c>
      <c r="E13" s="114">
        <v>45</v>
      </c>
      <c r="F13" s="114">
        <v>38</v>
      </c>
      <c r="G13" s="114">
        <v>15</v>
      </c>
      <c r="H13" s="140">
        <v>15</v>
      </c>
      <c r="I13" s="115">
        <v>4</v>
      </c>
      <c r="J13" s="116">
        <v>26.666666666666668</v>
      </c>
    </row>
    <row r="14" spans="1:15" s="287" customFormat="1" ht="24.95" customHeight="1" x14ac:dyDescent="0.2">
      <c r="A14" s="193" t="s">
        <v>215</v>
      </c>
      <c r="B14" s="199" t="s">
        <v>137</v>
      </c>
      <c r="C14" s="113">
        <v>27.896613190730839</v>
      </c>
      <c r="D14" s="115">
        <v>939</v>
      </c>
      <c r="E14" s="114">
        <v>623</v>
      </c>
      <c r="F14" s="114">
        <v>710</v>
      </c>
      <c r="G14" s="114">
        <v>636</v>
      </c>
      <c r="H14" s="140">
        <v>874</v>
      </c>
      <c r="I14" s="115">
        <v>65</v>
      </c>
      <c r="J14" s="116">
        <v>7.4370709382151032</v>
      </c>
      <c r="K14" s="110"/>
      <c r="L14" s="110"/>
      <c r="M14" s="110"/>
      <c r="N14" s="110"/>
      <c r="O14" s="110"/>
    </row>
    <row r="15" spans="1:15" s="110" customFormat="1" ht="24.95" customHeight="1" x14ac:dyDescent="0.2">
      <c r="A15" s="193" t="s">
        <v>216</v>
      </c>
      <c r="B15" s="199" t="s">
        <v>217</v>
      </c>
      <c r="C15" s="113">
        <v>0.92097445038621506</v>
      </c>
      <c r="D15" s="115">
        <v>31</v>
      </c>
      <c r="E15" s="114">
        <v>42</v>
      </c>
      <c r="F15" s="114">
        <v>55</v>
      </c>
      <c r="G15" s="114">
        <v>71</v>
      </c>
      <c r="H15" s="140">
        <v>198</v>
      </c>
      <c r="I15" s="115">
        <v>-167</v>
      </c>
      <c r="J15" s="116">
        <v>-84.343434343434339</v>
      </c>
    </row>
    <row r="16" spans="1:15" s="287" customFormat="1" ht="24.95" customHeight="1" x14ac:dyDescent="0.2">
      <c r="A16" s="193" t="s">
        <v>218</v>
      </c>
      <c r="B16" s="199" t="s">
        <v>141</v>
      </c>
      <c r="C16" s="113">
        <v>24.717765894236482</v>
      </c>
      <c r="D16" s="115">
        <v>832</v>
      </c>
      <c r="E16" s="114">
        <v>519</v>
      </c>
      <c r="F16" s="114">
        <v>539</v>
      </c>
      <c r="G16" s="114">
        <v>475</v>
      </c>
      <c r="H16" s="140">
        <v>581</v>
      </c>
      <c r="I16" s="115">
        <v>251</v>
      </c>
      <c r="J16" s="116">
        <v>43.201376936316699</v>
      </c>
      <c r="K16" s="110"/>
      <c r="L16" s="110"/>
      <c r="M16" s="110"/>
      <c r="N16" s="110"/>
      <c r="O16" s="110"/>
    </row>
    <row r="17" spans="1:15" s="110" customFormat="1" ht="24.95" customHeight="1" x14ac:dyDescent="0.2">
      <c r="A17" s="193" t="s">
        <v>142</v>
      </c>
      <c r="B17" s="199" t="s">
        <v>220</v>
      </c>
      <c r="C17" s="113">
        <v>2.2578728461081403</v>
      </c>
      <c r="D17" s="115">
        <v>76</v>
      </c>
      <c r="E17" s="114">
        <v>62</v>
      </c>
      <c r="F17" s="114">
        <v>116</v>
      </c>
      <c r="G17" s="114">
        <v>90</v>
      </c>
      <c r="H17" s="140">
        <v>95</v>
      </c>
      <c r="I17" s="115">
        <v>-19</v>
      </c>
      <c r="J17" s="116">
        <v>-20</v>
      </c>
    </row>
    <row r="18" spans="1:15" s="287" customFormat="1" ht="24.95" customHeight="1" x14ac:dyDescent="0.2">
      <c r="A18" s="201" t="s">
        <v>144</v>
      </c>
      <c r="B18" s="202" t="s">
        <v>145</v>
      </c>
      <c r="C18" s="113">
        <v>8.3481877599524665</v>
      </c>
      <c r="D18" s="115">
        <v>281</v>
      </c>
      <c r="E18" s="114">
        <v>278</v>
      </c>
      <c r="F18" s="114">
        <v>270</v>
      </c>
      <c r="G18" s="114">
        <v>258</v>
      </c>
      <c r="H18" s="140">
        <v>271</v>
      </c>
      <c r="I18" s="115">
        <v>10</v>
      </c>
      <c r="J18" s="116">
        <v>3.6900369003690039</v>
      </c>
      <c r="K18" s="110"/>
      <c r="L18" s="110"/>
      <c r="M18" s="110"/>
      <c r="N18" s="110"/>
      <c r="O18" s="110"/>
    </row>
    <row r="19" spans="1:15" s="110" customFormat="1" ht="24.95" customHeight="1" x14ac:dyDescent="0.2">
      <c r="A19" s="193" t="s">
        <v>146</v>
      </c>
      <c r="B19" s="199" t="s">
        <v>147</v>
      </c>
      <c r="C19" s="113">
        <v>10.932857991681521</v>
      </c>
      <c r="D19" s="115">
        <v>368</v>
      </c>
      <c r="E19" s="114">
        <v>300</v>
      </c>
      <c r="F19" s="114">
        <v>348</v>
      </c>
      <c r="G19" s="114">
        <v>392</v>
      </c>
      <c r="H19" s="140">
        <v>375</v>
      </c>
      <c r="I19" s="115">
        <v>-7</v>
      </c>
      <c r="J19" s="116">
        <v>-1.8666666666666667</v>
      </c>
    </row>
    <row r="20" spans="1:15" s="287" customFormat="1" ht="24.95" customHeight="1" x14ac:dyDescent="0.2">
      <c r="A20" s="193" t="s">
        <v>148</v>
      </c>
      <c r="B20" s="199" t="s">
        <v>149</v>
      </c>
      <c r="C20" s="113">
        <v>6.4468211527035058</v>
      </c>
      <c r="D20" s="115">
        <v>217</v>
      </c>
      <c r="E20" s="114">
        <v>183</v>
      </c>
      <c r="F20" s="114">
        <v>183</v>
      </c>
      <c r="G20" s="114">
        <v>232</v>
      </c>
      <c r="H20" s="140">
        <v>176</v>
      </c>
      <c r="I20" s="115">
        <v>41</v>
      </c>
      <c r="J20" s="116">
        <v>23.295454545454547</v>
      </c>
      <c r="K20" s="110"/>
      <c r="L20" s="110"/>
      <c r="M20" s="110"/>
      <c r="N20" s="110"/>
      <c r="O20" s="110"/>
    </row>
    <row r="21" spans="1:15" s="110" customFormat="1" ht="24.95" customHeight="1" x14ac:dyDescent="0.2">
      <c r="A21" s="201" t="s">
        <v>150</v>
      </c>
      <c r="B21" s="202" t="s">
        <v>151</v>
      </c>
      <c r="C21" s="113">
        <v>2.9411764705882355</v>
      </c>
      <c r="D21" s="115">
        <v>99</v>
      </c>
      <c r="E21" s="114">
        <v>110</v>
      </c>
      <c r="F21" s="114">
        <v>121</v>
      </c>
      <c r="G21" s="114">
        <v>116</v>
      </c>
      <c r="H21" s="140">
        <v>80</v>
      </c>
      <c r="I21" s="115">
        <v>19</v>
      </c>
      <c r="J21" s="116">
        <v>23.75</v>
      </c>
    </row>
    <row r="22" spans="1:15" s="110" customFormat="1" ht="24.95" customHeight="1" x14ac:dyDescent="0.2">
      <c r="A22" s="201" t="s">
        <v>152</v>
      </c>
      <c r="B22" s="199" t="s">
        <v>153</v>
      </c>
      <c r="C22" s="113">
        <v>0.38621509209744503</v>
      </c>
      <c r="D22" s="115">
        <v>13</v>
      </c>
      <c r="E22" s="114">
        <v>3</v>
      </c>
      <c r="F22" s="114">
        <v>9</v>
      </c>
      <c r="G22" s="114">
        <v>6</v>
      </c>
      <c r="H22" s="140">
        <v>13</v>
      </c>
      <c r="I22" s="115">
        <v>0</v>
      </c>
      <c r="J22" s="116">
        <v>0</v>
      </c>
    </row>
    <row r="23" spans="1:15" s="110" customFormat="1" ht="24.95" customHeight="1" x14ac:dyDescent="0.2">
      <c r="A23" s="193" t="s">
        <v>154</v>
      </c>
      <c r="B23" s="199" t="s">
        <v>155</v>
      </c>
      <c r="C23" s="113">
        <v>0.98039215686274506</v>
      </c>
      <c r="D23" s="115">
        <v>33</v>
      </c>
      <c r="E23" s="114">
        <v>26</v>
      </c>
      <c r="F23" s="114">
        <v>23</v>
      </c>
      <c r="G23" s="114">
        <v>20</v>
      </c>
      <c r="H23" s="140">
        <v>30</v>
      </c>
      <c r="I23" s="115">
        <v>3</v>
      </c>
      <c r="J23" s="116">
        <v>10</v>
      </c>
    </row>
    <row r="24" spans="1:15" s="110" customFormat="1" ht="24.95" customHeight="1" x14ac:dyDescent="0.2">
      <c r="A24" s="193" t="s">
        <v>156</v>
      </c>
      <c r="B24" s="199" t="s">
        <v>221</v>
      </c>
      <c r="C24" s="113">
        <v>2.8520499108734403</v>
      </c>
      <c r="D24" s="115">
        <v>96</v>
      </c>
      <c r="E24" s="114">
        <v>94</v>
      </c>
      <c r="F24" s="114">
        <v>81</v>
      </c>
      <c r="G24" s="114">
        <v>85</v>
      </c>
      <c r="H24" s="140">
        <v>97</v>
      </c>
      <c r="I24" s="115">
        <v>-1</v>
      </c>
      <c r="J24" s="116">
        <v>-1.0309278350515463</v>
      </c>
    </row>
    <row r="25" spans="1:15" s="110" customFormat="1" ht="24.95" customHeight="1" x14ac:dyDescent="0.2">
      <c r="A25" s="193" t="s">
        <v>222</v>
      </c>
      <c r="B25" s="204" t="s">
        <v>159</v>
      </c>
      <c r="C25" s="113">
        <v>2.3767082590612003</v>
      </c>
      <c r="D25" s="115">
        <v>80</v>
      </c>
      <c r="E25" s="114">
        <v>81</v>
      </c>
      <c r="F25" s="114">
        <v>89</v>
      </c>
      <c r="G25" s="114">
        <v>104</v>
      </c>
      <c r="H25" s="140">
        <v>104</v>
      </c>
      <c r="I25" s="115">
        <v>-24</v>
      </c>
      <c r="J25" s="116">
        <v>-23.076923076923077</v>
      </c>
    </row>
    <row r="26" spans="1:15" s="110" customFormat="1" ht="24.95" customHeight="1" x14ac:dyDescent="0.2">
      <c r="A26" s="201">
        <v>782.78300000000002</v>
      </c>
      <c r="B26" s="203" t="s">
        <v>160</v>
      </c>
      <c r="C26" s="113">
        <v>6.9815805109922753</v>
      </c>
      <c r="D26" s="115">
        <v>235</v>
      </c>
      <c r="E26" s="114">
        <v>218</v>
      </c>
      <c r="F26" s="114">
        <v>263</v>
      </c>
      <c r="G26" s="114">
        <v>233</v>
      </c>
      <c r="H26" s="140">
        <v>238</v>
      </c>
      <c r="I26" s="115">
        <v>-3</v>
      </c>
      <c r="J26" s="116">
        <v>-1.2605042016806722</v>
      </c>
    </row>
    <row r="27" spans="1:15" s="110" customFormat="1" ht="24.95" customHeight="1" x14ac:dyDescent="0.2">
      <c r="A27" s="193" t="s">
        <v>161</v>
      </c>
      <c r="B27" s="199" t="s">
        <v>162</v>
      </c>
      <c r="C27" s="113">
        <v>14.676173499702912</v>
      </c>
      <c r="D27" s="115">
        <v>494</v>
      </c>
      <c r="E27" s="114">
        <v>55</v>
      </c>
      <c r="F27" s="114">
        <v>140</v>
      </c>
      <c r="G27" s="114">
        <v>76</v>
      </c>
      <c r="H27" s="140">
        <v>65</v>
      </c>
      <c r="I27" s="115">
        <v>429</v>
      </c>
      <c r="J27" s="116" t="s">
        <v>514</v>
      </c>
    </row>
    <row r="28" spans="1:15" s="110" customFormat="1" ht="24.95" customHeight="1" x14ac:dyDescent="0.2">
      <c r="A28" s="193" t="s">
        <v>163</v>
      </c>
      <c r="B28" s="199" t="s">
        <v>164</v>
      </c>
      <c r="C28" s="113">
        <v>3.1491384432560903</v>
      </c>
      <c r="D28" s="115">
        <v>106</v>
      </c>
      <c r="E28" s="114">
        <v>96</v>
      </c>
      <c r="F28" s="114">
        <v>178</v>
      </c>
      <c r="G28" s="114">
        <v>113</v>
      </c>
      <c r="H28" s="140">
        <v>116</v>
      </c>
      <c r="I28" s="115">
        <v>-10</v>
      </c>
      <c r="J28" s="116">
        <v>-8.6206896551724146</v>
      </c>
    </row>
    <row r="29" spans="1:15" s="110" customFormat="1" ht="24.95" customHeight="1" x14ac:dyDescent="0.2">
      <c r="A29" s="193">
        <v>86</v>
      </c>
      <c r="B29" s="199" t="s">
        <v>165</v>
      </c>
      <c r="C29" s="113">
        <v>3.0897207367795603</v>
      </c>
      <c r="D29" s="115">
        <v>104</v>
      </c>
      <c r="E29" s="114">
        <v>103</v>
      </c>
      <c r="F29" s="114">
        <v>131</v>
      </c>
      <c r="G29" s="114">
        <v>156</v>
      </c>
      <c r="H29" s="140">
        <v>151</v>
      </c>
      <c r="I29" s="115">
        <v>-47</v>
      </c>
      <c r="J29" s="116">
        <v>-31.125827814569536</v>
      </c>
    </row>
    <row r="30" spans="1:15" s="110" customFormat="1" ht="24.95" customHeight="1" x14ac:dyDescent="0.2">
      <c r="A30" s="193">
        <v>87.88</v>
      </c>
      <c r="B30" s="204" t="s">
        <v>166</v>
      </c>
      <c r="C30" s="113">
        <v>4.6939988116458702</v>
      </c>
      <c r="D30" s="115">
        <v>158</v>
      </c>
      <c r="E30" s="114">
        <v>136</v>
      </c>
      <c r="F30" s="114">
        <v>304</v>
      </c>
      <c r="G30" s="114">
        <v>152</v>
      </c>
      <c r="H30" s="140">
        <v>173</v>
      </c>
      <c r="I30" s="115">
        <v>-15</v>
      </c>
      <c r="J30" s="116">
        <v>-8.6705202312138727</v>
      </c>
    </row>
    <row r="31" spans="1:15" s="110" customFormat="1" ht="24.95" customHeight="1" x14ac:dyDescent="0.2">
      <c r="A31" s="193" t="s">
        <v>167</v>
      </c>
      <c r="B31" s="199" t="s">
        <v>168</v>
      </c>
      <c r="C31" s="113">
        <v>3.1194295900178255</v>
      </c>
      <c r="D31" s="115">
        <v>105</v>
      </c>
      <c r="E31" s="114">
        <v>92</v>
      </c>
      <c r="F31" s="114">
        <v>120</v>
      </c>
      <c r="G31" s="114">
        <v>118</v>
      </c>
      <c r="H31" s="140">
        <v>81</v>
      </c>
      <c r="I31" s="115">
        <v>24</v>
      </c>
      <c r="J31" s="116">
        <v>29.62962962962963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0.56446821152703508</v>
      </c>
      <c r="D34" s="115">
        <v>19</v>
      </c>
      <c r="E34" s="114">
        <v>21</v>
      </c>
      <c r="F34" s="114">
        <v>37</v>
      </c>
      <c r="G34" s="114">
        <v>23</v>
      </c>
      <c r="H34" s="140">
        <v>21</v>
      </c>
      <c r="I34" s="115">
        <v>-2</v>
      </c>
      <c r="J34" s="116">
        <v>-9.5238095238095237</v>
      </c>
    </row>
    <row r="35" spans="1:10" s="110" customFormat="1" ht="24.95" customHeight="1" x14ac:dyDescent="0.2">
      <c r="A35" s="292" t="s">
        <v>171</v>
      </c>
      <c r="B35" s="293" t="s">
        <v>172</v>
      </c>
      <c r="C35" s="113">
        <v>36.809269162210342</v>
      </c>
      <c r="D35" s="115">
        <v>1239</v>
      </c>
      <c r="E35" s="114">
        <v>946</v>
      </c>
      <c r="F35" s="114">
        <v>1018</v>
      </c>
      <c r="G35" s="114">
        <v>909</v>
      </c>
      <c r="H35" s="140">
        <v>1160</v>
      </c>
      <c r="I35" s="115">
        <v>79</v>
      </c>
      <c r="J35" s="116">
        <v>6.8103448275862073</v>
      </c>
    </row>
    <row r="36" spans="1:10" s="110" customFormat="1" ht="24.95" customHeight="1" x14ac:dyDescent="0.2">
      <c r="A36" s="294" t="s">
        <v>173</v>
      </c>
      <c r="B36" s="295" t="s">
        <v>174</v>
      </c>
      <c r="C36" s="125">
        <v>62.626262626262623</v>
      </c>
      <c r="D36" s="143">
        <v>2108</v>
      </c>
      <c r="E36" s="144">
        <v>1497</v>
      </c>
      <c r="F36" s="144">
        <v>1990</v>
      </c>
      <c r="G36" s="144">
        <v>1803</v>
      </c>
      <c r="H36" s="145">
        <v>1699</v>
      </c>
      <c r="I36" s="143">
        <v>409</v>
      </c>
      <c r="J36" s="146">
        <v>24.072984108299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3366</v>
      </c>
      <c r="F11" s="264">
        <v>2464</v>
      </c>
      <c r="G11" s="264">
        <v>3045</v>
      </c>
      <c r="H11" s="264">
        <v>2735</v>
      </c>
      <c r="I11" s="265">
        <v>2880</v>
      </c>
      <c r="J11" s="263">
        <v>486</v>
      </c>
      <c r="K11" s="266">
        <v>16.875</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21.568627450980394</v>
      </c>
      <c r="E13" s="115">
        <v>726</v>
      </c>
      <c r="F13" s="114">
        <v>673</v>
      </c>
      <c r="G13" s="114">
        <v>922</v>
      </c>
      <c r="H13" s="114">
        <v>641</v>
      </c>
      <c r="I13" s="140">
        <v>670</v>
      </c>
      <c r="J13" s="115">
        <v>56</v>
      </c>
      <c r="K13" s="116">
        <v>8.3582089552238799</v>
      </c>
    </row>
    <row r="14" spans="1:17" ht="15.95" customHeight="1" x14ac:dyDescent="0.2">
      <c r="A14" s="306" t="s">
        <v>230</v>
      </c>
      <c r="B14" s="307"/>
      <c r="C14" s="308"/>
      <c r="D14" s="113">
        <v>64.438502673796791</v>
      </c>
      <c r="E14" s="115">
        <v>2169</v>
      </c>
      <c r="F14" s="114">
        <v>1469</v>
      </c>
      <c r="G14" s="114">
        <v>1666</v>
      </c>
      <c r="H14" s="114">
        <v>1686</v>
      </c>
      <c r="I14" s="140">
        <v>1803</v>
      </c>
      <c r="J14" s="115">
        <v>366</v>
      </c>
      <c r="K14" s="116">
        <v>20.299500831946755</v>
      </c>
    </row>
    <row r="15" spans="1:17" ht="15.95" customHeight="1" x14ac:dyDescent="0.2">
      <c r="A15" s="306" t="s">
        <v>231</v>
      </c>
      <c r="B15" s="307"/>
      <c r="C15" s="308"/>
      <c r="D15" s="113">
        <v>6.476530005941771</v>
      </c>
      <c r="E15" s="115">
        <v>218</v>
      </c>
      <c r="F15" s="114">
        <v>157</v>
      </c>
      <c r="G15" s="114">
        <v>204</v>
      </c>
      <c r="H15" s="114">
        <v>199</v>
      </c>
      <c r="I15" s="140">
        <v>195</v>
      </c>
      <c r="J15" s="115">
        <v>23</v>
      </c>
      <c r="K15" s="116">
        <v>11.794871794871796</v>
      </c>
    </row>
    <row r="16" spans="1:17" ht="15.95" customHeight="1" x14ac:dyDescent="0.2">
      <c r="A16" s="306" t="s">
        <v>232</v>
      </c>
      <c r="B16" s="307"/>
      <c r="C16" s="308"/>
      <c r="D16" s="113">
        <v>7.3677956030897205</v>
      </c>
      <c r="E16" s="115">
        <v>248</v>
      </c>
      <c r="F16" s="114">
        <v>156</v>
      </c>
      <c r="G16" s="114">
        <v>245</v>
      </c>
      <c r="H16" s="114">
        <v>199</v>
      </c>
      <c r="I16" s="140">
        <v>206</v>
      </c>
      <c r="J16" s="115">
        <v>42</v>
      </c>
      <c r="K16" s="116">
        <v>20.388349514563107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0.53475935828877008</v>
      </c>
      <c r="E18" s="115">
        <v>18</v>
      </c>
      <c r="F18" s="114">
        <v>17</v>
      </c>
      <c r="G18" s="114">
        <v>42</v>
      </c>
      <c r="H18" s="114">
        <v>18</v>
      </c>
      <c r="I18" s="140">
        <v>22</v>
      </c>
      <c r="J18" s="115">
        <v>-4</v>
      </c>
      <c r="K18" s="116">
        <v>-18.181818181818183</v>
      </c>
    </row>
    <row r="19" spans="1:11" ht="14.1" customHeight="1" x14ac:dyDescent="0.2">
      <c r="A19" s="306" t="s">
        <v>235</v>
      </c>
      <c r="B19" s="307" t="s">
        <v>236</v>
      </c>
      <c r="C19" s="308"/>
      <c r="D19" s="113">
        <v>0.11883541295306001</v>
      </c>
      <c r="E19" s="115">
        <v>4</v>
      </c>
      <c r="F19" s="114">
        <v>8</v>
      </c>
      <c r="G19" s="114">
        <v>29</v>
      </c>
      <c r="H19" s="114">
        <v>8</v>
      </c>
      <c r="I19" s="140">
        <v>8</v>
      </c>
      <c r="J19" s="115">
        <v>-4</v>
      </c>
      <c r="K19" s="116">
        <v>-50</v>
      </c>
    </row>
    <row r="20" spans="1:11" ht="14.1" customHeight="1" x14ac:dyDescent="0.2">
      <c r="A20" s="306">
        <v>12</v>
      </c>
      <c r="B20" s="307" t="s">
        <v>237</v>
      </c>
      <c r="C20" s="308"/>
      <c r="D20" s="113">
        <v>0.86155674390968506</v>
      </c>
      <c r="E20" s="115">
        <v>29</v>
      </c>
      <c r="F20" s="114">
        <v>38</v>
      </c>
      <c r="G20" s="114">
        <v>28</v>
      </c>
      <c r="H20" s="114">
        <v>19</v>
      </c>
      <c r="I20" s="140">
        <v>26</v>
      </c>
      <c r="J20" s="115">
        <v>3</v>
      </c>
      <c r="K20" s="116">
        <v>11.538461538461538</v>
      </c>
    </row>
    <row r="21" spans="1:11" ht="14.1" customHeight="1" x14ac:dyDescent="0.2">
      <c r="A21" s="306">
        <v>21</v>
      </c>
      <c r="B21" s="307" t="s">
        <v>238</v>
      </c>
      <c r="C21" s="308"/>
      <c r="D21" s="113">
        <v>0.44563279857397503</v>
      </c>
      <c r="E21" s="115">
        <v>15</v>
      </c>
      <c r="F21" s="114">
        <v>7</v>
      </c>
      <c r="G21" s="114">
        <v>16</v>
      </c>
      <c r="H21" s="114">
        <v>18</v>
      </c>
      <c r="I21" s="140">
        <v>19</v>
      </c>
      <c r="J21" s="115">
        <v>-4</v>
      </c>
      <c r="K21" s="116">
        <v>-21.05263157894737</v>
      </c>
    </row>
    <row r="22" spans="1:11" ht="14.1" customHeight="1" x14ac:dyDescent="0.2">
      <c r="A22" s="306">
        <v>22</v>
      </c>
      <c r="B22" s="307" t="s">
        <v>239</v>
      </c>
      <c r="C22" s="308"/>
      <c r="D22" s="113">
        <v>3.0897207367795603</v>
      </c>
      <c r="E22" s="115">
        <v>104</v>
      </c>
      <c r="F22" s="114">
        <v>81</v>
      </c>
      <c r="G22" s="114">
        <v>139</v>
      </c>
      <c r="H22" s="114">
        <v>120</v>
      </c>
      <c r="I22" s="140">
        <v>102</v>
      </c>
      <c r="J22" s="115">
        <v>2</v>
      </c>
      <c r="K22" s="116">
        <v>1.9607843137254901</v>
      </c>
    </row>
    <row r="23" spans="1:11" ht="14.1" customHeight="1" x14ac:dyDescent="0.2">
      <c r="A23" s="306">
        <v>23</v>
      </c>
      <c r="B23" s="307" t="s">
        <v>240</v>
      </c>
      <c r="C23" s="308"/>
      <c r="D23" s="113">
        <v>0.56446821152703508</v>
      </c>
      <c r="E23" s="115">
        <v>19</v>
      </c>
      <c r="F23" s="114">
        <v>22</v>
      </c>
      <c r="G23" s="114">
        <v>16</v>
      </c>
      <c r="H23" s="114">
        <v>13</v>
      </c>
      <c r="I23" s="140">
        <v>17</v>
      </c>
      <c r="J23" s="115">
        <v>2</v>
      </c>
      <c r="K23" s="116">
        <v>11.764705882352942</v>
      </c>
    </row>
    <row r="24" spans="1:11" ht="14.1" customHeight="1" x14ac:dyDescent="0.2">
      <c r="A24" s="306">
        <v>24</v>
      </c>
      <c r="B24" s="307" t="s">
        <v>241</v>
      </c>
      <c r="C24" s="308"/>
      <c r="D24" s="113">
        <v>12.180629827688652</v>
      </c>
      <c r="E24" s="115">
        <v>410</v>
      </c>
      <c r="F24" s="114">
        <v>285</v>
      </c>
      <c r="G24" s="114">
        <v>347</v>
      </c>
      <c r="H24" s="114">
        <v>297</v>
      </c>
      <c r="I24" s="140">
        <v>370</v>
      </c>
      <c r="J24" s="115">
        <v>40</v>
      </c>
      <c r="K24" s="116">
        <v>10.810810810810811</v>
      </c>
    </row>
    <row r="25" spans="1:11" ht="14.1" customHeight="1" x14ac:dyDescent="0.2">
      <c r="A25" s="306">
        <v>25</v>
      </c>
      <c r="B25" s="307" t="s">
        <v>242</v>
      </c>
      <c r="C25" s="308"/>
      <c r="D25" s="113">
        <v>10.368389780154486</v>
      </c>
      <c r="E25" s="115">
        <v>349</v>
      </c>
      <c r="F25" s="114">
        <v>223</v>
      </c>
      <c r="G25" s="114">
        <v>209</v>
      </c>
      <c r="H25" s="114">
        <v>186</v>
      </c>
      <c r="I25" s="140">
        <v>213</v>
      </c>
      <c r="J25" s="115">
        <v>136</v>
      </c>
      <c r="K25" s="116">
        <v>63.84976525821596</v>
      </c>
    </row>
    <row r="26" spans="1:11" ht="14.1" customHeight="1" x14ac:dyDescent="0.2">
      <c r="A26" s="306">
        <v>26</v>
      </c>
      <c r="B26" s="307" t="s">
        <v>243</v>
      </c>
      <c r="C26" s="308"/>
      <c r="D26" s="113">
        <v>2.7629233511586451</v>
      </c>
      <c r="E26" s="115">
        <v>93</v>
      </c>
      <c r="F26" s="114">
        <v>72</v>
      </c>
      <c r="G26" s="114">
        <v>102</v>
      </c>
      <c r="H26" s="114">
        <v>70</v>
      </c>
      <c r="I26" s="140">
        <v>74</v>
      </c>
      <c r="J26" s="115">
        <v>19</v>
      </c>
      <c r="K26" s="116">
        <v>25.675675675675677</v>
      </c>
    </row>
    <row r="27" spans="1:11" ht="14.1" customHeight="1" x14ac:dyDescent="0.2">
      <c r="A27" s="306">
        <v>27</v>
      </c>
      <c r="B27" s="307" t="s">
        <v>244</v>
      </c>
      <c r="C27" s="308"/>
      <c r="D27" s="113">
        <v>2.7332144979203803</v>
      </c>
      <c r="E27" s="115">
        <v>92</v>
      </c>
      <c r="F27" s="114">
        <v>59</v>
      </c>
      <c r="G27" s="114">
        <v>52</v>
      </c>
      <c r="H27" s="114">
        <v>50</v>
      </c>
      <c r="I27" s="140">
        <v>84</v>
      </c>
      <c r="J27" s="115">
        <v>8</v>
      </c>
      <c r="K27" s="116">
        <v>9.5238095238095237</v>
      </c>
    </row>
    <row r="28" spans="1:11" ht="14.1" customHeight="1" x14ac:dyDescent="0.2">
      <c r="A28" s="306">
        <v>28</v>
      </c>
      <c r="B28" s="307" t="s">
        <v>245</v>
      </c>
      <c r="C28" s="308"/>
      <c r="D28" s="113">
        <v>0.26737967914438504</v>
      </c>
      <c r="E28" s="115">
        <v>9</v>
      </c>
      <c r="F28" s="114">
        <v>5</v>
      </c>
      <c r="G28" s="114">
        <v>8</v>
      </c>
      <c r="H28" s="114">
        <v>6</v>
      </c>
      <c r="I28" s="140">
        <v>5</v>
      </c>
      <c r="J28" s="115">
        <v>4</v>
      </c>
      <c r="K28" s="116">
        <v>80</v>
      </c>
    </row>
    <row r="29" spans="1:11" ht="14.1" customHeight="1" x14ac:dyDescent="0.2">
      <c r="A29" s="306">
        <v>29</v>
      </c>
      <c r="B29" s="307" t="s">
        <v>246</v>
      </c>
      <c r="C29" s="308"/>
      <c r="D29" s="113">
        <v>1.7231134878193701</v>
      </c>
      <c r="E29" s="115">
        <v>58</v>
      </c>
      <c r="F29" s="114">
        <v>55</v>
      </c>
      <c r="G29" s="114">
        <v>95</v>
      </c>
      <c r="H29" s="114">
        <v>97</v>
      </c>
      <c r="I29" s="140">
        <v>93</v>
      </c>
      <c r="J29" s="115">
        <v>-35</v>
      </c>
      <c r="K29" s="116">
        <v>-37.634408602150536</v>
      </c>
    </row>
    <row r="30" spans="1:11" ht="14.1" customHeight="1" x14ac:dyDescent="0.2">
      <c r="A30" s="306" t="s">
        <v>247</v>
      </c>
      <c r="B30" s="307" t="s">
        <v>248</v>
      </c>
      <c r="C30" s="308"/>
      <c r="D30" s="113">
        <v>0.29708853238265004</v>
      </c>
      <c r="E30" s="115">
        <v>10</v>
      </c>
      <c r="F30" s="114">
        <v>11</v>
      </c>
      <c r="G30" s="114">
        <v>15</v>
      </c>
      <c r="H30" s="114">
        <v>31</v>
      </c>
      <c r="I30" s="140">
        <v>43</v>
      </c>
      <c r="J30" s="115">
        <v>-33</v>
      </c>
      <c r="K30" s="116">
        <v>-76.744186046511629</v>
      </c>
    </row>
    <row r="31" spans="1:11" ht="14.1" customHeight="1" x14ac:dyDescent="0.2">
      <c r="A31" s="306" t="s">
        <v>249</v>
      </c>
      <c r="B31" s="307" t="s">
        <v>250</v>
      </c>
      <c r="C31" s="308"/>
      <c r="D31" s="113">
        <v>1.4260249554367201</v>
      </c>
      <c r="E31" s="115">
        <v>48</v>
      </c>
      <c r="F31" s="114">
        <v>44</v>
      </c>
      <c r="G31" s="114">
        <v>80</v>
      </c>
      <c r="H31" s="114">
        <v>66</v>
      </c>
      <c r="I31" s="140">
        <v>50</v>
      </c>
      <c r="J31" s="115">
        <v>-2</v>
      </c>
      <c r="K31" s="116">
        <v>-4</v>
      </c>
    </row>
    <row r="32" spans="1:11" ht="14.1" customHeight="1" x14ac:dyDescent="0.2">
      <c r="A32" s="306">
        <v>31</v>
      </c>
      <c r="B32" s="307" t="s">
        <v>251</v>
      </c>
      <c r="C32" s="308"/>
      <c r="D32" s="113">
        <v>0.68330362448009507</v>
      </c>
      <c r="E32" s="115">
        <v>23</v>
      </c>
      <c r="F32" s="114">
        <v>15</v>
      </c>
      <c r="G32" s="114">
        <v>10</v>
      </c>
      <c r="H32" s="114">
        <v>8</v>
      </c>
      <c r="I32" s="140">
        <v>18</v>
      </c>
      <c r="J32" s="115">
        <v>5</v>
      </c>
      <c r="K32" s="116">
        <v>27.777777777777779</v>
      </c>
    </row>
    <row r="33" spans="1:11" ht="14.1" customHeight="1" x14ac:dyDescent="0.2">
      <c r="A33" s="306">
        <v>32</v>
      </c>
      <c r="B33" s="307" t="s">
        <v>252</v>
      </c>
      <c r="C33" s="308"/>
      <c r="D33" s="113">
        <v>2.4658348187759951</v>
      </c>
      <c r="E33" s="115">
        <v>83</v>
      </c>
      <c r="F33" s="114">
        <v>99</v>
      </c>
      <c r="G33" s="114">
        <v>89</v>
      </c>
      <c r="H33" s="114">
        <v>79</v>
      </c>
      <c r="I33" s="140">
        <v>82</v>
      </c>
      <c r="J33" s="115">
        <v>1</v>
      </c>
      <c r="K33" s="116">
        <v>1.2195121951219512</v>
      </c>
    </row>
    <row r="34" spans="1:11" ht="14.1" customHeight="1" x14ac:dyDescent="0.2">
      <c r="A34" s="306">
        <v>33</v>
      </c>
      <c r="B34" s="307" t="s">
        <v>253</v>
      </c>
      <c r="C34" s="308"/>
      <c r="D34" s="113">
        <v>1.5448603683897801</v>
      </c>
      <c r="E34" s="115">
        <v>52</v>
      </c>
      <c r="F34" s="114">
        <v>81</v>
      </c>
      <c r="G34" s="114">
        <v>56</v>
      </c>
      <c r="H34" s="114">
        <v>55</v>
      </c>
      <c r="I34" s="140">
        <v>56</v>
      </c>
      <c r="J34" s="115">
        <v>-4</v>
      </c>
      <c r="K34" s="116">
        <v>-7.1428571428571432</v>
      </c>
    </row>
    <row r="35" spans="1:11" ht="14.1" customHeight="1" x14ac:dyDescent="0.2">
      <c r="A35" s="306">
        <v>34</v>
      </c>
      <c r="B35" s="307" t="s">
        <v>254</v>
      </c>
      <c r="C35" s="308"/>
      <c r="D35" s="113">
        <v>2.6143790849673203</v>
      </c>
      <c r="E35" s="115">
        <v>88</v>
      </c>
      <c r="F35" s="114">
        <v>55</v>
      </c>
      <c r="G35" s="114">
        <v>57</v>
      </c>
      <c r="H35" s="114">
        <v>58</v>
      </c>
      <c r="I35" s="140">
        <v>68</v>
      </c>
      <c r="J35" s="115">
        <v>20</v>
      </c>
      <c r="K35" s="116">
        <v>29.411764705882351</v>
      </c>
    </row>
    <row r="36" spans="1:11" ht="14.1" customHeight="1" x14ac:dyDescent="0.2">
      <c r="A36" s="306">
        <v>41</v>
      </c>
      <c r="B36" s="307" t="s">
        <v>255</v>
      </c>
      <c r="C36" s="308"/>
      <c r="D36" s="113">
        <v>0.50505050505050508</v>
      </c>
      <c r="E36" s="115">
        <v>17</v>
      </c>
      <c r="F36" s="114">
        <v>16</v>
      </c>
      <c r="G36" s="114">
        <v>16</v>
      </c>
      <c r="H36" s="114">
        <v>14</v>
      </c>
      <c r="I36" s="140">
        <v>12</v>
      </c>
      <c r="J36" s="115">
        <v>5</v>
      </c>
      <c r="K36" s="116">
        <v>41.666666666666664</v>
      </c>
    </row>
    <row r="37" spans="1:11" ht="14.1" customHeight="1" x14ac:dyDescent="0.2">
      <c r="A37" s="306">
        <v>42</v>
      </c>
      <c r="B37" s="307" t="s">
        <v>256</v>
      </c>
      <c r="C37" s="308"/>
      <c r="D37" s="113">
        <v>0.14854426619132502</v>
      </c>
      <c r="E37" s="115">
        <v>5</v>
      </c>
      <c r="F37" s="114">
        <v>3</v>
      </c>
      <c r="G37" s="114" t="s">
        <v>513</v>
      </c>
      <c r="H37" s="114" t="s">
        <v>513</v>
      </c>
      <c r="I37" s="140" t="s">
        <v>513</v>
      </c>
      <c r="J37" s="115" t="s">
        <v>513</v>
      </c>
      <c r="K37" s="116" t="s">
        <v>513</v>
      </c>
    </row>
    <row r="38" spans="1:11" ht="14.1" customHeight="1" x14ac:dyDescent="0.2">
      <c r="A38" s="306">
        <v>43</v>
      </c>
      <c r="B38" s="307" t="s">
        <v>257</v>
      </c>
      <c r="C38" s="308"/>
      <c r="D38" s="113">
        <v>0.77243018419489007</v>
      </c>
      <c r="E38" s="115">
        <v>26</v>
      </c>
      <c r="F38" s="114">
        <v>16</v>
      </c>
      <c r="G38" s="114">
        <v>17</v>
      </c>
      <c r="H38" s="114">
        <v>14</v>
      </c>
      <c r="I38" s="140">
        <v>21</v>
      </c>
      <c r="J38" s="115">
        <v>5</v>
      </c>
      <c r="K38" s="116">
        <v>23.80952380952381</v>
      </c>
    </row>
    <row r="39" spans="1:11" ht="14.1" customHeight="1" x14ac:dyDescent="0.2">
      <c r="A39" s="306">
        <v>51</v>
      </c>
      <c r="B39" s="307" t="s">
        <v>258</v>
      </c>
      <c r="C39" s="308"/>
      <c r="D39" s="113">
        <v>5.7932263814616753</v>
      </c>
      <c r="E39" s="115">
        <v>195</v>
      </c>
      <c r="F39" s="114">
        <v>212</v>
      </c>
      <c r="G39" s="114">
        <v>180</v>
      </c>
      <c r="H39" s="114">
        <v>241</v>
      </c>
      <c r="I39" s="140">
        <v>208</v>
      </c>
      <c r="J39" s="115">
        <v>-13</v>
      </c>
      <c r="K39" s="116">
        <v>-6.25</v>
      </c>
    </row>
    <row r="40" spans="1:11" ht="14.1" customHeight="1" x14ac:dyDescent="0.2">
      <c r="A40" s="306" t="s">
        <v>259</v>
      </c>
      <c r="B40" s="307" t="s">
        <v>260</v>
      </c>
      <c r="C40" s="308"/>
      <c r="D40" s="113">
        <v>5.3475935828877006</v>
      </c>
      <c r="E40" s="115">
        <v>180</v>
      </c>
      <c r="F40" s="114">
        <v>202</v>
      </c>
      <c r="G40" s="114">
        <v>174</v>
      </c>
      <c r="H40" s="114">
        <v>223</v>
      </c>
      <c r="I40" s="140">
        <v>198</v>
      </c>
      <c r="J40" s="115">
        <v>-18</v>
      </c>
      <c r="K40" s="116">
        <v>-9.0909090909090917</v>
      </c>
    </row>
    <row r="41" spans="1:11" ht="14.1" customHeight="1" x14ac:dyDescent="0.2">
      <c r="A41" s="306"/>
      <c r="B41" s="307" t="s">
        <v>261</v>
      </c>
      <c r="C41" s="308"/>
      <c r="D41" s="113">
        <v>3.1788472964943555</v>
      </c>
      <c r="E41" s="115">
        <v>107</v>
      </c>
      <c r="F41" s="114">
        <v>120</v>
      </c>
      <c r="G41" s="114">
        <v>122</v>
      </c>
      <c r="H41" s="114">
        <v>148</v>
      </c>
      <c r="I41" s="140">
        <v>114</v>
      </c>
      <c r="J41" s="115">
        <v>-7</v>
      </c>
      <c r="K41" s="116">
        <v>-6.1403508771929829</v>
      </c>
    </row>
    <row r="42" spans="1:11" ht="14.1" customHeight="1" x14ac:dyDescent="0.2">
      <c r="A42" s="306">
        <v>52</v>
      </c>
      <c r="B42" s="307" t="s">
        <v>262</v>
      </c>
      <c r="C42" s="308"/>
      <c r="D42" s="113">
        <v>5.5555555555555554</v>
      </c>
      <c r="E42" s="115">
        <v>187</v>
      </c>
      <c r="F42" s="114">
        <v>138</v>
      </c>
      <c r="G42" s="114">
        <v>150</v>
      </c>
      <c r="H42" s="114">
        <v>164</v>
      </c>
      <c r="I42" s="140">
        <v>156</v>
      </c>
      <c r="J42" s="115">
        <v>31</v>
      </c>
      <c r="K42" s="116">
        <v>19.871794871794872</v>
      </c>
    </row>
    <row r="43" spans="1:11" ht="14.1" customHeight="1" x14ac:dyDescent="0.2">
      <c r="A43" s="306" t="s">
        <v>263</v>
      </c>
      <c r="B43" s="307" t="s">
        <v>264</v>
      </c>
      <c r="C43" s="308"/>
      <c r="D43" s="113">
        <v>4.9316696375519902</v>
      </c>
      <c r="E43" s="115">
        <v>166</v>
      </c>
      <c r="F43" s="114">
        <v>129</v>
      </c>
      <c r="G43" s="114">
        <v>129</v>
      </c>
      <c r="H43" s="114">
        <v>147</v>
      </c>
      <c r="I43" s="140">
        <v>141</v>
      </c>
      <c r="J43" s="115">
        <v>25</v>
      </c>
      <c r="K43" s="116">
        <v>17.730496453900709</v>
      </c>
    </row>
    <row r="44" spans="1:11" ht="14.1" customHeight="1" x14ac:dyDescent="0.2">
      <c r="A44" s="306">
        <v>53</v>
      </c>
      <c r="B44" s="307" t="s">
        <v>265</v>
      </c>
      <c r="C44" s="308"/>
      <c r="D44" s="113">
        <v>0.41592394533571003</v>
      </c>
      <c r="E44" s="115">
        <v>14</v>
      </c>
      <c r="F44" s="114">
        <v>8</v>
      </c>
      <c r="G44" s="114">
        <v>15</v>
      </c>
      <c r="H44" s="114">
        <v>10</v>
      </c>
      <c r="I44" s="140">
        <v>12</v>
      </c>
      <c r="J44" s="115">
        <v>2</v>
      </c>
      <c r="K44" s="116">
        <v>16.666666666666668</v>
      </c>
    </row>
    <row r="45" spans="1:11" ht="14.1" customHeight="1" x14ac:dyDescent="0.2">
      <c r="A45" s="306" t="s">
        <v>266</v>
      </c>
      <c r="B45" s="307" t="s">
        <v>267</v>
      </c>
      <c r="C45" s="308"/>
      <c r="D45" s="113">
        <v>0.38621509209744503</v>
      </c>
      <c r="E45" s="115">
        <v>13</v>
      </c>
      <c r="F45" s="114">
        <v>8</v>
      </c>
      <c r="G45" s="114">
        <v>15</v>
      </c>
      <c r="H45" s="114">
        <v>10</v>
      </c>
      <c r="I45" s="140">
        <v>12</v>
      </c>
      <c r="J45" s="115">
        <v>1</v>
      </c>
      <c r="K45" s="116">
        <v>8.3333333333333339</v>
      </c>
    </row>
    <row r="46" spans="1:11" ht="14.1" customHeight="1" x14ac:dyDescent="0.2">
      <c r="A46" s="306">
        <v>54</v>
      </c>
      <c r="B46" s="307" t="s">
        <v>268</v>
      </c>
      <c r="C46" s="308"/>
      <c r="D46" s="113">
        <v>2.4955436720142603</v>
      </c>
      <c r="E46" s="115">
        <v>84</v>
      </c>
      <c r="F46" s="114">
        <v>62</v>
      </c>
      <c r="G46" s="114">
        <v>67</v>
      </c>
      <c r="H46" s="114">
        <v>76</v>
      </c>
      <c r="I46" s="140">
        <v>67</v>
      </c>
      <c r="J46" s="115">
        <v>17</v>
      </c>
      <c r="K46" s="116">
        <v>25.373134328358208</v>
      </c>
    </row>
    <row r="47" spans="1:11" ht="14.1" customHeight="1" x14ac:dyDescent="0.2">
      <c r="A47" s="306">
        <v>61</v>
      </c>
      <c r="B47" s="307" t="s">
        <v>269</v>
      </c>
      <c r="C47" s="308"/>
      <c r="D47" s="113">
        <v>2.1093285799168151</v>
      </c>
      <c r="E47" s="115">
        <v>71</v>
      </c>
      <c r="F47" s="114">
        <v>49</v>
      </c>
      <c r="G47" s="114">
        <v>66</v>
      </c>
      <c r="H47" s="114">
        <v>78</v>
      </c>
      <c r="I47" s="140">
        <v>58</v>
      </c>
      <c r="J47" s="115">
        <v>13</v>
      </c>
      <c r="K47" s="116">
        <v>22.413793103448278</v>
      </c>
    </row>
    <row r="48" spans="1:11" ht="14.1" customHeight="1" x14ac:dyDescent="0.2">
      <c r="A48" s="306">
        <v>62</v>
      </c>
      <c r="B48" s="307" t="s">
        <v>270</v>
      </c>
      <c r="C48" s="308"/>
      <c r="D48" s="113">
        <v>5.1099227569815806</v>
      </c>
      <c r="E48" s="115">
        <v>172</v>
      </c>
      <c r="F48" s="114">
        <v>166</v>
      </c>
      <c r="G48" s="114">
        <v>185</v>
      </c>
      <c r="H48" s="114">
        <v>202</v>
      </c>
      <c r="I48" s="140">
        <v>264</v>
      </c>
      <c r="J48" s="115">
        <v>-92</v>
      </c>
      <c r="K48" s="116">
        <v>-34.848484848484851</v>
      </c>
    </row>
    <row r="49" spans="1:11" ht="14.1" customHeight="1" x14ac:dyDescent="0.2">
      <c r="A49" s="306">
        <v>63</v>
      </c>
      <c r="B49" s="307" t="s">
        <v>271</v>
      </c>
      <c r="C49" s="308"/>
      <c r="D49" s="113">
        <v>1.6934046345811051</v>
      </c>
      <c r="E49" s="115">
        <v>57</v>
      </c>
      <c r="F49" s="114">
        <v>43</v>
      </c>
      <c r="G49" s="114">
        <v>62</v>
      </c>
      <c r="H49" s="114">
        <v>39</v>
      </c>
      <c r="I49" s="140">
        <v>50</v>
      </c>
      <c r="J49" s="115">
        <v>7</v>
      </c>
      <c r="K49" s="116">
        <v>14</v>
      </c>
    </row>
    <row r="50" spans="1:11" ht="14.1" customHeight="1" x14ac:dyDescent="0.2">
      <c r="A50" s="306" t="s">
        <v>272</v>
      </c>
      <c r="B50" s="307" t="s">
        <v>273</v>
      </c>
      <c r="C50" s="308"/>
      <c r="D50" s="113">
        <v>0.23767082590612001</v>
      </c>
      <c r="E50" s="115">
        <v>8</v>
      </c>
      <c r="F50" s="114">
        <v>7</v>
      </c>
      <c r="G50" s="114">
        <v>12</v>
      </c>
      <c r="H50" s="114">
        <v>7</v>
      </c>
      <c r="I50" s="140">
        <v>13</v>
      </c>
      <c r="J50" s="115">
        <v>-5</v>
      </c>
      <c r="K50" s="116">
        <v>-38.46153846153846</v>
      </c>
    </row>
    <row r="51" spans="1:11" ht="14.1" customHeight="1" x14ac:dyDescent="0.2">
      <c r="A51" s="306" t="s">
        <v>274</v>
      </c>
      <c r="B51" s="307" t="s">
        <v>275</v>
      </c>
      <c r="C51" s="308"/>
      <c r="D51" s="113">
        <v>1.2774806892453952</v>
      </c>
      <c r="E51" s="115">
        <v>43</v>
      </c>
      <c r="F51" s="114">
        <v>35</v>
      </c>
      <c r="G51" s="114">
        <v>44</v>
      </c>
      <c r="H51" s="114">
        <v>30</v>
      </c>
      <c r="I51" s="140">
        <v>33</v>
      </c>
      <c r="J51" s="115">
        <v>10</v>
      </c>
      <c r="K51" s="116">
        <v>30.303030303030305</v>
      </c>
    </row>
    <row r="52" spans="1:11" ht="14.1" customHeight="1" x14ac:dyDescent="0.2">
      <c r="A52" s="306">
        <v>71</v>
      </c>
      <c r="B52" s="307" t="s">
        <v>276</v>
      </c>
      <c r="C52" s="308"/>
      <c r="D52" s="113">
        <v>8.8829471182412352</v>
      </c>
      <c r="E52" s="115">
        <v>299</v>
      </c>
      <c r="F52" s="114">
        <v>177</v>
      </c>
      <c r="G52" s="114">
        <v>232</v>
      </c>
      <c r="H52" s="114">
        <v>230</v>
      </c>
      <c r="I52" s="140">
        <v>263</v>
      </c>
      <c r="J52" s="115">
        <v>36</v>
      </c>
      <c r="K52" s="116">
        <v>13.688212927756654</v>
      </c>
    </row>
    <row r="53" spans="1:11" ht="14.1" customHeight="1" x14ac:dyDescent="0.2">
      <c r="A53" s="306" t="s">
        <v>277</v>
      </c>
      <c r="B53" s="307" t="s">
        <v>278</v>
      </c>
      <c r="C53" s="308"/>
      <c r="D53" s="113">
        <v>2.6737967914438503</v>
      </c>
      <c r="E53" s="115">
        <v>90</v>
      </c>
      <c r="F53" s="114">
        <v>51</v>
      </c>
      <c r="G53" s="114">
        <v>71</v>
      </c>
      <c r="H53" s="114">
        <v>85</v>
      </c>
      <c r="I53" s="140">
        <v>88</v>
      </c>
      <c r="J53" s="115">
        <v>2</v>
      </c>
      <c r="K53" s="116">
        <v>2.2727272727272729</v>
      </c>
    </row>
    <row r="54" spans="1:11" ht="14.1" customHeight="1" x14ac:dyDescent="0.2">
      <c r="A54" s="306" t="s">
        <v>279</v>
      </c>
      <c r="B54" s="307" t="s">
        <v>280</v>
      </c>
      <c r="C54" s="308"/>
      <c r="D54" s="113">
        <v>4.6642899584076059</v>
      </c>
      <c r="E54" s="115">
        <v>157</v>
      </c>
      <c r="F54" s="114">
        <v>106</v>
      </c>
      <c r="G54" s="114">
        <v>119</v>
      </c>
      <c r="H54" s="114">
        <v>111</v>
      </c>
      <c r="I54" s="140">
        <v>140</v>
      </c>
      <c r="J54" s="115">
        <v>17</v>
      </c>
      <c r="K54" s="116">
        <v>12.142857142857142</v>
      </c>
    </row>
    <row r="55" spans="1:11" ht="14.1" customHeight="1" x14ac:dyDescent="0.2">
      <c r="A55" s="306">
        <v>72</v>
      </c>
      <c r="B55" s="307" t="s">
        <v>281</v>
      </c>
      <c r="C55" s="308"/>
      <c r="D55" s="113">
        <v>2.2578728461081403</v>
      </c>
      <c r="E55" s="115">
        <v>76</v>
      </c>
      <c r="F55" s="114">
        <v>49</v>
      </c>
      <c r="G55" s="114">
        <v>44</v>
      </c>
      <c r="H55" s="114">
        <v>51</v>
      </c>
      <c r="I55" s="140">
        <v>51</v>
      </c>
      <c r="J55" s="115">
        <v>25</v>
      </c>
      <c r="K55" s="116">
        <v>49.019607843137258</v>
      </c>
    </row>
    <row r="56" spans="1:11" ht="14.1" customHeight="1" x14ac:dyDescent="0.2">
      <c r="A56" s="306" t="s">
        <v>282</v>
      </c>
      <c r="B56" s="307" t="s">
        <v>283</v>
      </c>
      <c r="C56" s="308"/>
      <c r="D56" s="113">
        <v>0.77243018419489007</v>
      </c>
      <c r="E56" s="115">
        <v>26</v>
      </c>
      <c r="F56" s="114">
        <v>18</v>
      </c>
      <c r="G56" s="114">
        <v>15</v>
      </c>
      <c r="H56" s="114">
        <v>18</v>
      </c>
      <c r="I56" s="140">
        <v>26</v>
      </c>
      <c r="J56" s="115">
        <v>0</v>
      </c>
      <c r="K56" s="116">
        <v>0</v>
      </c>
    </row>
    <row r="57" spans="1:11" ht="14.1" customHeight="1" x14ac:dyDescent="0.2">
      <c r="A57" s="306" t="s">
        <v>284</v>
      </c>
      <c r="B57" s="307" t="s">
        <v>285</v>
      </c>
      <c r="C57" s="308"/>
      <c r="D57" s="113">
        <v>0.74272133095662507</v>
      </c>
      <c r="E57" s="115">
        <v>25</v>
      </c>
      <c r="F57" s="114">
        <v>20</v>
      </c>
      <c r="G57" s="114">
        <v>20</v>
      </c>
      <c r="H57" s="114">
        <v>28</v>
      </c>
      <c r="I57" s="140">
        <v>17</v>
      </c>
      <c r="J57" s="115">
        <v>8</v>
      </c>
      <c r="K57" s="116">
        <v>47.058823529411768</v>
      </c>
    </row>
    <row r="58" spans="1:11" ht="14.1" customHeight="1" x14ac:dyDescent="0.2">
      <c r="A58" s="306">
        <v>73</v>
      </c>
      <c r="B58" s="307" t="s">
        <v>286</v>
      </c>
      <c r="C58" s="308"/>
      <c r="D58" s="113">
        <v>1.7528223410576351</v>
      </c>
      <c r="E58" s="115">
        <v>59</v>
      </c>
      <c r="F58" s="114">
        <v>24</v>
      </c>
      <c r="G58" s="114">
        <v>42</v>
      </c>
      <c r="H58" s="114">
        <v>45</v>
      </c>
      <c r="I58" s="140">
        <v>21</v>
      </c>
      <c r="J58" s="115">
        <v>38</v>
      </c>
      <c r="K58" s="116">
        <v>180.95238095238096</v>
      </c>
    </row>
    <row r="59" spans="1:11" ht="14.1" customHeight="1" x14ac:dyDescent="0.2">
      <c r="A59" s="306" t="s">
        <v>287</v>
      </c>
      <c r="B59" s="307" t="s">
        <v>288</v>
      </c>
      <c r="C59" s="308"/>
      <c r="D59" s="113">
        <v>1.4260249554367201</v>
      </c>
      <c r="E59" s="115">
        <v>48</v>
      </c>
      <c r="F59" s="114">
        <v>14</v>
      </c>
      <c r="G59" s="114">
        <v>38</v>
      </c>
      <c r="H59" s="114">
        <v>37</v>
      </c>
      <c r="I59" s="140">
        <v>17</v>
      </c>
      <c r="J59" s="115">
        <v>31</v>
      </c>
      <c r="K59" s="116">
        <v>182.35294117647058</v>
      </c>
    </row>
    <row r="60" spans="1:11" ht="14.1" customHeight="1" x14ac:dyDescent="0.2">
      <c r="A60" s="306">
        <v>81</v>
      </c>
      <c r="B60" s="307" t="s">
        <v>289</v>
      </c>
      <c r="C60" s="308"/>
      <c r="D60" s="113">
        <v>3.4165181224004755</v>
      </c>
      <c r="E60" s="115">
        <v>115</v>
      </c>
      <c r="F60" s="114">
        <v>127</v>
      </c>
      <c r="G60" s="114">
        <v>150</v>
      </c>
      <c r="H60" s="114">
        <v>169</v>
      </c>
      <c r="I60" s="140">
        <v>129</v>
      </c>
      <c r="J60" s="115">
        <v>-14</v>
      </c>
      <c r="K60" s="116">
        <v>-10.852713178294573</v>
      </c>
    </row>
    <row r="61" spans="1:11" ht="14.1" customHeight="1" x14ac:dyDescent="0.2">
      <c r="A61" s="306" t="s">
        <v>290</v>
      </c>
      <c r="B61" s="307" t="s">
        <v>291</v>
      </c>
      <c r="C61" s="308"/>
      <c r="D61" s="113">
        <v>1.4557338086749851</v>
      </c>
      <c r="E61" s="115">
        <v>49</v>
      </c>
      <c r="F61" s="114">
        <v>44</v>
      </c>
      <c r="G61" s="114">
        <v>46</v>
      </c>
      <c r="H61" s="114">
        <v>87</v>
      </c>
      <c r="I61" s="140">
        <v>40</v>
      </c>
      <c r="J61" s="115">
        <v>9</v>
      </c>
      <c r="K61" s="116">
        <v>22.5</v>
      </c>
    </row>
    <row r="62" spans="1:11" ht="14.1" customHeight="1" x14ac:dyDescent="0.2">
      <c r="A62" s="306" t="s">
        <v>292</v>
      </c>
      <c r="B62" s="307" t="s">
        <v>293</v>
      </c>
      <c r="C62" s="308"/>
      <c r="D62" s="113">
        <v>0.77243018419489007</v>
      </c>
      <c r="E62" s="115">
        <v>26</v>
      </c>
      <c r="F62" s="114">
        <v>37</v>
      </c>
      <c r="G62" s="114">
        <v>55</v>
      </c>
      <c r="H62" s="114">
        <v>26</v>
      </c>
      <c r="I62" s="140">
        <v>34</v>
      </c>
      <c r="J62" s="115">
        <v>-8</v>
      </c>
      <c r="K62" s="116">
        <v>-23.529411764705884</v>
      </c>
    </row>
    <row r="63" spans="1:11" ht="14.1" customHeight="1" x14ac:dyDescent="0.2">
      <c r="A63" s="306"/>
      <c r="B63" s="307" t="s">
        <v>294</v>
      </c>
      <c r="C63" s="308"/>
      <c r="D63" s="113">
        <v>0.68330362448009507</v>
      </c>
      <c r="E63" s="115">
        <v>23</v>
      </c>
      <c r="F63" s="114">
        <v>30</v>
      </c>
      <c r="G63" s="114">
        <v>37</v>
      </c>
      <c r="H63" s="114">
        <v>25</v>
      </c>
      <c r="I63" s="140">
        <v>28</v>
      </c>
      <c r="J63" s="115">
        <v>-5</v>
      </c>
      <c r="K63" s="116">
        <v>-17.857142857142858</v>
      </c>
    </row>
    <row r="64" spans="1:11" ht="14.1" customHeight="1" x14ac:dyDescent="0.2">
      <c r="A64" s="306" t="s">
        <v>295</v>
      </c>
      <c r="B64" s="307" t="s">
        <v>296</v>
      </c>
      <c r="C64" s="308"/>
      <c r="D64" s="113">
        <v>0.38621509209744503</v>
      </c>
      <c r="E64" s="115">
        <v>13</v>
      </c>
      <c r="F64" s="114">
        <v>13</v>
      </c>
      <c r="G64" s="114">
        <v>26</v>
      </c>
      <c r="H64" s="114">
        <v>14</v>
      </c>
      <c r="I64" s="140">
        <v>13</v>
      </c>
      <c r="J64" s="115">
        <v>0</v>
      </c>
      <c r="K64" s="116">
        <v>0</v>
      </c>
    </row>
    <row r="65" spans="1:11" ht="14.1" customHeight="1" x14ac:dyDescent="0.2">
      <c r="A65" s="306" t="s">
        <v>297</v>
      </c>
      <c r="B65" s="307" t="s">
        <v>298</v>
      </c>
      <c r="C65" s="308"/>
      <c r="D65" s="113">
        <v>0.26737967914438504</v>
      </c>
      <c r="E65" s="115">
        <v>9</v>
      </c>
      <c r="F65" s="114">
        <v>10</v>
      </c>
      <c r="G65" s="114">
        <v>13</v>
      </c>
      <c r="H65" s="114">
        <v>21</v>
      </c>
      <c r="I65" s="140">
        <v>16</v>
      </c>
      <c r="J65" s="115">
        <v>-7</v>
      </c>
      <c r="K65" s="116">
        <v>-43.75</v>
      </c>
    </row>
    <row r="66" spans="1:11" ht="14.1" customHeight="1" x14ac:dyDescent="0.2">
      <c r="A66" s="306">
        <v>82</v>
      </c>
      <c r="B66" s="307" t="s">
        <v>299</v>
      </c>
      <c r="C66" s="308"/>
      <c r="D66" s="113">
        <v>2.3767082590612003</v>
      </c>
      <c r="E66" s="115">
        <v>80</v>
      </c>
      <c r="F66" s="114">
        <v>86</v>
      </c>
      <c r="G66" s="114">
        <v>173</v>
      </c>
      <c r="H66" s="114">
        <v>85</v>
      </c>
      <c r="I66" s="140">
        <v>97</v>
      </c>
      <c r="J66" s="115">
        <v>-17</v>
      </c>
      <c r="K66" s="116">
        <v>-17.52577319587629</v>
      </c>
    </row>
    <row r="67" spans="1:11" ht="14.1" customHeight="1" x14ac:dyDescent="0.2">
      <c r="A67" s="306" t="s">
        <v>300</v>
      </c>
      <c r="B67" s="307" t="s">
        <v>301</v>
      </c>
      <c r="C67" s="308"/>
      <c r="D67" s="113">
        <v>1.4854426619132501</v>
      </c>
      <c r="E67" s="115">
        <v>50</v>
      </c>
      <c r="F67" s="114">
        <v>52</v>
      </c>
      <c r="G67" s="114">
        <v>136</v>
      </c>
      <c r="H67" s="114">
        <v>55</v>
      </c>
      <c r="I67" s="140">
        <v>76</v>
      </c>
      <c r="J67" s="115">
        <v>-26</v>
      </c>
      <c r="K67" s="116">
        <v>-34.210526315789473</v>
      </c>
    </row>
    <row r="68" spans="1:11" ht="14.1" customHeight="1" x14ac:dyDescent="0.2">
      <c r="A68" s="306" t="s">
        <v>302</v>
      </c>
      <c r="B68" s="307" t="s">
        <v>303</v>
      </c>
      <c r="C68" s="308"/>
      <c r="D68" s="113">
        <v>0.50505050505050508</v>
      </c>
      <c r="E68" s="115">
        <v>17</v>
      </c>
      <c r="F68" s="114">
        <v>28</v>
      </c>
      <c r="G68" s="114">
        <v>26</v>
      </c>
      <c r="H68" s="114">
        <v>19</v>
      </c>
      <c r="I68" s="140">
        <v>14</v>
      </c>
      <c r="J68" s="115">
        <v>3</v>
      </c>
      <c r="K68" s="116">
        <v>21.428571428571427</v>
      </c>
    </row>
    <row r="69" spans="1:11" ht="14.1" customHeight="1" x14ac:dyDescent="0.2">
      <c r="A69" s="306">
        <v>83</v>
      </c>
      <c r="B69" s="307" t="s">
        <v>304</v>
      </c>
      <c r="C69" s="308"/>
      <c r="D69" s="113">
        <v>10.903149138443256</v>
      </c>
      <c r="E69" s="115">
        <v>367</v>
      </c>
      <c r="F69" s="114">
        <v>103</v>
      </c>
      <c r="G69" s="114">
        <v>246</v>
      </c>
      <c r="H69" s="114">
        <v>109</v>
      </c>
      <c r="I69" s="140">
        <v>136</v>
      </c>
      <c r="J69" s="115">
        <v>231</v>
      </c>
      <c r="K69" s="116">
        <v>169.85294117647058</v>
      </c>
    </row>
    <row r="70" spans="1:11" ht="14.1" customHeight="1" x14ac:dyDescent="0.2">
      <c r="A70" s="306" t="s">
        <v>305</v>
      </c>
      <c r="B70" s="307" t="s">
        <v>306</v>
      </c>
      <c r="C70" s="308"/>
      <c r="D70" s="113">
        <v>9.1206179441473552</v>
      </c>
      <c r="E70" s="115">
        <v>307</v>
      </c>
      <c r="F70" s="114">
        <v>76</v>
      </c>
      <c r="G70" s="114">
        <v>212</v>
      </c>
      <c r="H70" s="114">
        <v>83</v>
      </c>
      <c r="I70" s="140">
        <v>113</v>
      </c>
      <c r="J70" s="115">
        <v>194</v>
      </c>
      <c r="K70" s="116">
        <v>171.68141592920355</v>
      </c>
    </row>
    <row r="71" spans="1:11" ht="14.1" customHeight="1" x14ac:dyDescent="0.2">
      <c r="A71" s="306"/>
      <c r="B71" s="307" t="s">
        <v>307</v>
      </c>
      <c r="C71" s="308"/>
      <c r="D71" s="113">
        <v>8.0510992275698161</v>
      </c>
      <c r="E71" s="115">
        <v>271</v>
      </c>
      <c r="F71" s="114">
        <v>58</v>
      </c>
      <c r="G71" s="114">
        <v>178</v>
      </c>
      <c r="H71" s="114">
        <v>56</v>
      </c>
      <c r="I71" s="140">
        <v>84</v>
      </c>
      <c r="J71" s="115">
        <v>187</v>
      </c>
      <c r="K71" s="116">
        <v>222.61904761904762</v>
      </c>
    </row>
    <row r="72" spans="1:11" ht="14.1" customHeight="1" x14ac:dyDescent="0.2">
      <c r="A72" s="306">
        <v>84</v>
      </c>
      <c r="B72" s="307" t="s">
        <v>308</v>
      </c>
      <c r="C72" s="308"/>
      <c r="D72" s="113">
        <v>1.8716577540106951</v>
      </c>
      <c r="E72" s="115">
        <v>63</v>
      </c>
      <c r="F72" s="114">
        <v>43</v>
      </c>
      <c r="G72" s="114">
        <v>95</v>
      </c>
      <c r="H72" s="114">
        <v>76</v>
      </c>
      <c r="I72" s="140">
        <v>54</v>
      </c>
      <c r="J72" s="115">
        <v>9</v>
      </c>
      <c r="K72" s="116">
        <v>16.666666666666668</v>
      </c>
    </row>
    <row r="73" spans="1:11" ht="14.1" customHeight="1" x14ac:dyDescent="0.2">
      <c r="A73" s="306" t="s">
        <v>309</v>
      </c>
      <c r="B73" s="307" t="s">
        <v>310</v>
      </c>
      <c r="C73" s="308"/>
      <c r="D73" s="113">
        <v>0.83184789067142006</v>
      </c>
      <c r="E73" s="115">
        <v>28</v>
      </c>
      <c r="F73" s="114">
        <v>22</v>
      </c>
      <c r="G73" s="114">
        <v>51</v>
      </c>
      <c r="H73" s="114">
        <v>50</v>
      </c>
      <c r="I73" s="140">
        <v>32</v>
      </c>
      <c r="J73" s="115">
        <v>-4</v>
      </c>
      <c r="K73" s="116">
        <v>-12.5</v>
      </c>
    </row>
    <row r="74" spans="1:11" ht="14.1" customHeight="1" x14ac:dyDescent="0.2">
      <c r="A74" s="306" t="s">
        <v>311</v>
      </c>
      <c r="B74" s="307" t="s">
        <v>312</v>
      </c>
      <c r="C74" s="308"/>
      <c r="D74" s="113">
        <v>0.41592394533571003</v>
      </c>
      <c r="E74" s="115">
        <v>14</v>
      </c>
      <c r="F74" s="114">
        <v>7</v>
      </c>
      <c r="G74" s="114">
        <v>16</v>
      </c>
      <c r="H74" s="114">
        <v>12</v>
      </c>
      <c r="I74" s="140">
        <v>5</v>
      </c>
      <c r="J74" s="115">
        <v>9</v>
      </c>
      <c r="K74" s="116">
        <v>180</v>
      </c>
    </row>
    <row r="75" spans="1:11" ht="14.1" customHeight="1" x14ac:dyDescent="0.2">
      <c r="A75" s="306" t="s">
        <v>313</v>
      </c>
      <c r="B75" s="307" t="s">
        <v>314</v>
      </c>
      <c r="C75" s="308"/>
      <c r="D75" s="113" t="s">
        <v>513</v>
      </c>
      <c r="E75" s="115" t="s">
        <v>513</v>
      </c>
      <c r="F75" s="114">
        <v>0</v>
      </c>
      <c r="G75" s="114">
        <v>7</v>
      </c>
      <c r="H75" s="114">
        <v>5</v>
      </c>
      <c r="I75" s="140">
        <v>4</v>
      </c>
      <c r="J75" s="115" t="s">
        <v>513</v>
      </c>
      <c r="K75" s="116" t="s">
        <v>513</v>
      </c>
    </row>
    <row r="76" spans="1:11" ht="14.1" customHeight="1" x14ac:dyDescent="0.2">
      <c r="A76" s="306">
        <v>91</v>
      </c>
      <c r="B76" s="307" t="s">
        <v>315</v>
      </c>
      <c r="C76" s="308"/>
      <c r="D76" s="113">
        <v>0.14854426619132502</v>
      </c>
      <c r="E76" s="115">
        <v>5</v>
      </c>
      <c r="F76" s="114">
        <v>5</v>
      </c>
      <c r="G76" s="114">
        <v>6</v>
      </c>
      <c r="H76" s="114" t="s">
        <v>513</v>
      </c>
      <c r="I76" s="140" t="s">
        <v>513</v>
      </c>
      <c r="J76" s="115" t="s">
        <v>513</v>
      </c>
      <c r="K76" s="116" t="s">
        <v>513</v>
      </c>
    </row>
    <row r="77" spans="1:11" ht="14.1" customHeight="1" x14ac:dyDescent="0.2">
      <c r="A77" s="306">
        <v>92</v>
      </c>
      <c r="B77" s="307" t="s">
        <v>316</v>
      </c>
      <c r="C77" s="308"/>
      <c r="D77" s="113">
        <v>0.32679738562091504</v>
      </c>
      <c r="E77" s="115">
        <v>11</v>
      </c>
      <c r="F77" s="114">
        <v>8</v>
      </c>
      <c r="G77" s="114">
        <v>11</v>
      </c>
      <c r="H77" s="114">
        <v>10</v>
      </c>
      <c r="I77" s="140">
        <v>9</v>
      </c>
      <c r="J77" s="115">
        <v>2</v>
      </c>
      <c r="K77" s="116">
        <v>22.222222222222221</v>
      </c>
    </row>
    <row r="78" spans="1:11" ht="14.1" customHeight="1" x14ac:dyDescent="0.2">
      <c r="A78" s="306">
        <v>93</v>
      </c>
      <c r="B78" s="307" t="s">
        <v>317</v>
      </c>
      <c r="C78" s="308"/>
      <c r="D78" s="113">
        <v>0.23767082590612001</v>
      </c>
      <c r="E78" s="115">
        <v>8</v>
      </c>
      <c r="F78" s="114">
        <v>0</v>
      </c>
      <c r="G78" s="114" t="s">
        <v>513</v>
      </c>
      <c r="H78" s="114">
        <v>5</v>
      </c>
      <c r="I78" s="140">
        <v>7</v>
      </c>
      <c r="J78" s="115">
        <v>1</v>
      </c>
      <c r="K78" s="116">
        <v>14.285714285714286</v>
      </c>
    </row>
    <row r="79" spans="1:11" ht="14.1" customHeight="1" x14ac:dyDescent="0.2">
      <c r="A79" s="306">
        <v>94</v>
      </c>
      <c r="B79" s="307" t="s">
        <v>318</v>
      </c>
      <c r="C79" s="308"/>
      <c r="D79" s="113">
        <v>0.23767082590612001</v>
      </c>
      <c r="E79" s="115">
        <v>8</v>
      </c>
      <c r="F79" s="114">
        <v>6</v>
      </c>
      <c r="G79" s="114">
        <v>8</v>
      </c>
      <c r="H79" s="114">
        <v>7</v>
      </c>
      <c r="I79" s="140">
        <v>4</v>
      </c>
      <c r="J79" s="115">
        <v>4</v>
      </c>
      <c r="K79" s="116">
        <v>100</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0.14854426619132502</v>
      </c>
      <c r="E81" s="143">
        <v>5</v>
      </c>
      <c r="F81" s="144">
        <v>9</v>
      </c>
      <c r="G81" s="144">
        <v>8</v>
      </c>
      <c r="H81" s="144">
        <v>10</v>
      </c>
      <c r="I81" s="145">
        <v>6</v>
      </c>
      <c r="J81" s="143">
        <v>-1</v>
      </c>
      <c r="K81" s="146">
        <v>-16.666666666666668</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32605</v>
      </c>
      <c r="C10" s="114">
        <v>19029</v>
      </c>
      <c r="D10" s="114">
        <v>13576</v>
      </c>
      <c r="E10" s="114">
        <v>26385</v>
      </c>
      <c r="F10" s="114">
        <v>5759</v>
      </c>
      <c r="G10" s="114">
        <v>4988</v>
      </c>
      <c r="H10" s="114">
        <v>8179</v>
      </c>
      <c r="I10" s="115">
        <v>13390</v>
      </c>
      <c r="J10" s="114">
        <v>9906</v>
      </c>
      <c r="K10" s="114">
        <v>3484</v>
      </c>
      <c r="L10" s="423">
        <v>2373</v>
      </c>
      <c r="M10" s="424">
        <v>2418</v>
      </c>
    </row>
    <row r="11" spans="1:13" ht="11.1" customHeight="1" x14ac:dyDescent="0.2">
      <c r="A11" s="422" t="s">
        <v>387</v>
      </c>
      <c r="B11" s="115">
        <v>32803</v>
      </c>
      <c r="C11" s="114">
        <v>19290</v>
      </c>
      <c r="D11" s="114">
        <v>13513</v>
      </c>
      <c r="E11" s="114">
        <v>26537</v>
      </c>
      <c r="F11" s="114">
        <v>5811</v>
      </c>
      <c r="G11" s="114">
        <v>4827</v>
      </c>
      <c r="H11" s="114">
        <v>8399</v>
      </c>
      <c r="I11" s="115">
        <v>13658</v>
      </c>
      <c r="J11" s="114">
        <v>10061</v>
      </c>
      <c r="K11" s="114">
        <v>3597</v>
      </c>
      <c r="L11" s="423">
        <v>2199</v>
      </c>
      <c r="M11" s="424">
        <v>2066</v>
      </c>
    </row>
    <row r="12" spans="1:13" ht="11.1" customHeight="1" x14ac:dyDescent="0.2">
      <c r="A12" s="422" t="s">
        <v>388</v>
      </c>
      <c r="B12" s="115">
        <v>33598</v>
      </c>
      <c r="C12" s="114">
        <v>19787</v>
      </c>
      <c r="D12" s="114">
        <v>13811</v>
      </c>
      <c r="E12" s="114">
        <v>27181</v>
      </c>
      <c r="F12" s="114">
        <v>5963</v>
      </c>
      <c r="G12" s="114">
        <v>5306</v>
      </c>
      <c r="H12" s="114">
        <v>8591</v>
      </c>
      <c r="I12" s="115">
        <v>13924</v>
      </c>
      <c r="J12" s="114">
        <v>10217</v>
      </c>
      <c r="K12" s="114">
        <v>3707</v>
      </c>
      <c r="L12" s="423">
        <v>3469</v>
      </c>
      <c r="M12" s="424">
        <v>2789</v>
      </c>
    </row>
    <row r="13" spans="1:13" s="110" customFormat="1" ht="11.1" customHeight="1" x14ac:dyDescent="0.2">
      <c r="A13" s="422" t="s">
        <v>389</v>
      </c>
      <c r="B13" s="115">
        <v>33359</v>
      </c>
      <c r="C13" s="114">
        <v>19525</v>
      </c>
      <c r="D13" s="114">
        <v>13834</v>
      </c>
      <c r="E13" s="114">
        <v>26924</v>
      </c>
      <c r="F13" s="114">
        <v>5975</v>
      </c>
      <c r="G13" s="114">
        <v>5135</v>
      </c>
      <c r="H13" s="114">
        <v>8680</v>
      </c>
      <c r="I13" s="115">
        <v>13791</v>
      </c>
      <c r="J13" s="114">
        <v>10113</v>
      </c>
      <c r="K13" s="114">
        <v>3678</v>
      </c>
      <c r="L13" s="423">
        <v>1811</v>
      </c>
      <c r="M13" s="424">
        <v>2150</v>
      </c>
    </row>
    <row r="14" spans="1:13" ht="15" customHeight="1" x14ac:dyDescent="0.2">
      <c r="A14" s="422" t="s">
        <v>390</v>
      </c>
      <c r="B14" s="115">
        <v>33702</v>
      </c>
      <c r="C14" s="114">
        <v>19710</v>
      </c>
      <c r="D14" s="114">
        <v>13992</v>
      </c>
      <c r="E14" s="114">
        <v>26104</v>
      </c>
      <c r="F14" s="114">
        <v>7176</v>
      </c>
      <c r="G14" s="114">
        <v>5119</v>
      </c>
      <c r="H14" s="114">
        <v>8885</v>
      </c>
      <c r="I14" s="115">
        <v>13737</v>
      </c>
      <c r="J14" s="114">
        <v>10043</v>
      </c>
      <c r="K14" s="114">
        <v>3694</v>
      </c>
      <c r="L14" s="423">
        <v>2750</v>
      </c>
      <c r="M14" s="424">
        <v>2429</v>
      </c>
    </row>
    <row r="15" spans="1:13" ht="11.1" customHeight="1" x14ac:dyDescent="0.2">
      <c r="A15" s="422" t="s">
        <v>387</v>
      </c>
      <c r="B15" s="115">
        <v>33825</v>
      </c>
      <c r="C15" s="114">
        <v>19888</v>
      </c>
      <c r="D15" s="114">
        <v>13937</v>
      </c>
      <c r="E15" s="114">
        <v>26014</v>
      </c>
      <c r="F15" s="114">
        <v>7398</v>
      </c>
      <c r="G15" s="114">
        <v>4912</v>
      </c>
      <c r="H15" s="114">
        <v>9080</v>
      </c>
      <c r="I15" s="115">
        <v>14049</v>
      </c>
      <c r="J15" s="114">
        <v>10270</v>
      </c>
      <c r="K15" s="114">
        <v>3779</v>
      </c>
      <c r="L15" s="423">
        <v>2401</v>
      </c>
      <c r="M15" s="424">
        <v>2304</v>
      </c>
    </row>
    <row r="16" spans="1:13" ht="11.1" customHeight="1" x14ac:dyDescent="0.2">
      <c r="A16" s="422" t="s">
        <v>388</v>
      </c>
      <c r="B16" s="115">
        <v>34559</v>
      </c>
      <c r="C16" s="114">
        <v>20208</v>
      </c>
      <c r="D16" s="114">
        <v>14351</v>
      </c>
      <c r="E16" s="114">
        <v>26555</v>
      </c>
      <c r="F16" s="114">
        <v>7574</v>
      </c>
      <c r="G16" s="114">
        <v>5468</v>
      </c>
      <c r="H16" s="114">
        <v>9186</v>
      </c>
      <c r="I16" s="115">
        <v>14149</v>
      </c>
      <c r="J16" s="114">
        <v>10167</v>
      </c>
      <c r="K16" s="114">
        <v>3982</v>
      </c>
      <c r="L16" s="423">
        <v>3723</v>
      </c>
      <c r="M16" s="424">
        <v>2914</v>
      </c>
    </row>
    <row r="17" spans="1:13" s="110" customFormat="1" ht="11.1" customHeight="1" x14ac:dyDescent="0.2">
      <c r="A17" s="422" t="s">
        <v>389</v>
      </c>
      <c r="B17" s="115">
        <v>34228</v>
      </c>
      <c r="C17" s="114">
        <v>19863</v>
      </c>
      <c r="D17" s="114">
        <v>14365</v>
      </c>
      <c r="E17" s="114">
        <v>26670</v>
      </c>
      <c r="F17" s="114">
        <v>7547</v>
      </c>
      <c r="G17" s="114">
        <v>5247</v>
      </c>
      <c r="H17" s="114">
        <v>9286</v>
      </c>
      <c r="I17" s="115">
        <v>14042</v>
      </c>
      <c r="J17" s="114">
        <v>10123</v>
      </c>
      <c r="K17" s="114">
        <v>3919</v>
      </c>
      <c r="L17" s="423">
        <v>1866</v>
      </c>
      <c r="M17" s="424">
        <v>2159</v>
      </c>
    </row>
    <row r="18" spans="1:13" ht="15" customHeight="1" x14ac:dyDescent="0.2">
      <c r="A18" s="422" t="s">
        <v>391</v>
      </c>
      <c r="B18" s="115">
        <v>34029</v>
      </c>
      <c r="C18" s="114">
        <v>19778</v>
      </c>
      <c r="D18" s="114">
        <v>14251</v>
      </c>
      <c r="E18" s="114">
        <v>26283</v>
      </c>
      <c r="F18" s="114">
        <v>7724</v>
      </c>
      <c r="G18" s="114">
        <v>5085</v>
      </c>
      <c r="H18" s="114">
        <v>9344</v>
      </c>
      <c r="I18" s="115">
        <v>14055</v>
      </c>
      <c r="J18" s="114">
        <v>10156</v>
      </c>
      <c r="K18" s="114">
        <v>3899</v>
      </c>
      <c r="L18" s="423">
        <v>2418</v>
      </c>
      <c r="M18" s="424">
        <v>2612</v>
      </c>
    </row>
    <row r="19" spans="1:13" ht="11.1" customHeight="1" x14ac:dyDescent="0.2">
      <c r="A19" s="422" t="s">
        <v>387</v>
      </c>
      <c r="B19" s="115">
        <v>34068</v>
      </c>
      <c r="C19" s="114">
        <v>19871</v>
      </c>
      <c r="D19" s="114">
        <v>14197</v>
      </c>
      <c r="E19" s="114">
        <v>26251</v>
      </c>
      <c r="F19" s="114">
        <v>7792</v>
      </c>
      <c r="G19" s="114">
        <v>4853</v>
      </c>
      <c r="H19" s="114">
        <v>9562</v>
      </c>
      <c r="I19" s="115">
        <v>14207</v>
      </c>
      <c r="J19" s="114">
        <v>10256</v>
      </c>
      <c r="K19" s="114">
        <v>3951</v>
      </c>
      <c r="L19" s="423">
        <v>2017</v>
      </c>
      <c r="M19" s="424">
        <v>2057</v>
      </c>
    </row>
    <row r="20" spans="1:13" ht="11.1" customHeight="1" x14ac:dyDescent="0.2">
      <c r="A20" s="422" t="s">
        <v>388</v>
      </c>
      <c r="B20" s="115">
        <v>34813</v>
      </c>
      <c r="C20" s="114">
        <v>20258</v>
      </c>
      <c r="D20" s="114">
        <v>14555</v>
      </c>
      <c r="E20" s="114">
        <v>26845</v>
      </c>
      <c r="F20" s="114">
        <v>7934</v>
      </c>
      <c r="G20" s="114">
        <v>5358</v>
      </c>
      <c r="H20" s="114">
        <v>9713</v>
      </c>
      <c r="I20" s="115">
        <v>14332</v>
      </c>
      <c r="J20" s="114">
        <v>10230</v>
      </c>
      <c r="K20" s="114">
        <v>4102</v>
      </c>
      <c r="L20" s="423">
        <v>3347</v>
      </c>
      <c r="M20" s="424">
        <v>2699</v>
      </c>
    </row>
    <row r="21" spans="1:13" s="110" customFormat="1" ht="11.1" customHeight="1" x14ac:dyDescent="0.2">
      <c r="A21" s="422" t="s">
        <v>389</v>
      </c>
      <c r="B21" s="115">
        <v>34438</v>
      </c>
      <c r="C21" s="114">
        <v>19868</v>
      </c>
      <c r="D21" s="114">
        <v>14570</v>
      </c>
      <c r="E21" s="114">
        <v>26573</v>
      </c>
      <c r="F21" s="114">
        <v>7856</v>
      </c>
      <c r="G21" s="114">
        <v>5110</v>
      </c>
      <c r="H21" s="114">
        <v>9807</v>
      </c>
      <c r="I21" s="115">
        <v>14142</v>
      </c>
      <c r="J21" s="114">
        <v>10069</v>
      </c>
      <c r="K21" s="114">
        <v>4073</v>
      </c>
      <c r="L21" s="423">
        <v>1585</v>
      </c>
      <c r="M21" s="424">
        <v>2014</v>
      </c>
    </row>
    <row r="22" spans="1:13" ht="15" customHeight="1" x14ac:dyDescent="0.2">
      <c r="A22" s="422" t="s">
        <v>392</v>
      </c>
      <c r="B22" s="115">
        <v>34368</v>
      </c>
      <c r="C22" s="114">
        <v>19811</v>
      </c>
      <c r="D22" s="114">
        <v>14557</v>
      </c>
      <c r="E22" s="114">
        <v>26467</v>
      </c>
      <c r="F22" s="114">
        <v>7845</v>
      </c>
      <c r="G22" s="114">
        <v>4955</v>
      </c>
      <c r="H22" s="114">
        <v>9918</v>
      </c>
      <c r="I22" s="115">
        <v>13934</v>
      </c>
      <c r="J22" s="114">
        <v>9959</v>
      </c>
      <c r="K22" s="114">
        <v>3975</v>
      </c>
      <c r="L22" s="423">
        <v>2408</v>
      </c>
      <c r="M22" s="424">
        <v>2469</v>
      </c>
    </row>
    <row r="23" spans="1:13" ht="11.1" customHeight="1" x14ac:dyDescent="0.2">
      <c r="A23" s="422" t="s">
        <v>387</v>
      </c>
      <c r="B23" s="115">
        <v>34395</v>
      </c>
      <c r="C23" s="114">
        <v>19971</v>
      </c>
      <c r="D23" s="114">
        <v>14424</v>
      </c>
      <c r="E23" s="114">
        <v>26435</v>
      </c>
      <c r="F23" s="114">
        <v>7904</v>
      </c>
      <c r="G23" s="114">
        <v>4759</v>
      </c>
      <c r="H23" s="114">
        <v>10126</v>
      </c>
      <c r="I23" s="115">
        <v>13963</v>
      </c>
      <c r="J23" s="114">
        <v>9970</v>
      </c>
      <c r="K23" s="114">
        <v>3993</v>
      </c>
      <c r="L23" s="423">
        <v>2056</v>
      </c>
      <c r="M23" s="424">
        <v>2089</v>
      </c>
    </row>
    <row r="24" spans="1:13" ht="11.1" customHeight="1" x14ac:dyDescent="0.2">
      <c r="A24" s="422" t="s">
        <v>388</v>
      </c>
      <c r="B24" s="115">
        <v>35035</v>
      </c>
      <c r="C24" s="114">
        <v>20350</v>
      </c>
      <c r="D24" s="114">
        <v>14685</v>
      </c>
      <c r="E24" s="114">
        <v>26617</v>
      </c>
      <c r="F24" s="114">
        <v>7921</v>
      </c>
      <c r="G24" s="114">
        <v>5257</v>
      </c>
      <c r="H24" s="114">
        <v>10252</v>
      </c>
      <c r="I24" s="115">
        <v>13986</v>
      </c>
      <c r="J24" s="114">
        <v>9878</v>
      </c>
      <c r="K24" s="114">
        <v>4108</v>
      </c>
      <c r="L24" s="423">
        <v>3337</v>
      </c>
      <c r="M24" s="424">
        <v>2867</v>
      </c>
    </row>
    <row r="25" spans="1:13" s="110" customFormat="1" ht="11.1" customHeight="1" x14ac:dyDescent="0.2">
      <c r="A25" s="422" t="s">
        <v>389</v>
      </c>
      <c r="B25" s="115">
        <v>34680</v>
      </c>
      <c r="C25" s="114">
        <v>20008</v>
      </c>
      <c r="D25" s="114">
        <v>14672</v>
      </c>
      <c r="E25" s="114">
        <v>26228</v>
      </c>
      <c r="F25" s="114">
        <v>7951</v>
      </c>
      <c r="G25" s="114">
        <v>5020</v>
      </c>
      <c r="H25" s="114">
        <v>10328</v>
      </c>
      <c r="I25" s="115">
        <v>13887</v>
      </c>
      <c r="J25" s="114">
        <v>9850</v>
      </c>
      <c r="K25" s="114">
        <v>4037</v>
      </c>
      <c r="L25" s="423">
        <v>1804</v>
      </c>
      <c r="M25" s="424">
        <v>2157</v>
      </c>
    </row>
    <row r="26" spans="1:13" ht="15" customHeight="1" x14ac:dyDescent="0.2">
      <c r="A26" s="422" t="s">
        <v>393</v>
      </c>
      <c r="B26" s="115">
        <v>34758</v>
      </c>
      <c r="C26" s="114">
        <v>20046</v>
      </c>
      <c r="D26" s="114">
        <v>14712</v>
      </c>
      <c r="E26" s="114">
        <v>26190</v>
      </c>
      <c r="F26" s="114">
        <v>8075</v>
      </c>
      <c r="G26" s="114">
        <v>4901</v>
      </c>
      <c r="H26" s="114">
        <v>10454</v>
      </c>
      <c r="I26" s="115">
        <v>13792</v>
      </c>
      <c r="J26" s="114">
        <v>9787</v>
      </c>
      <c r="K26" s="114">
        <v>4005</v>
      </c>
      <c r="L26" s="423">
        <v>2526</v>
      </c>
      <c r="M26" s="424">
        <v>2422</v>
      </c>
    </row>
    <row r="27" spans="1:13" ht="11.1" customHeight="1" x14ac:dyDescent="0.2">
      <c r="A27" s="422" t="s">
        <v>387</v>
      </c>
      <c r="B27" s="115">
        <v>34969</v>
      </c>
      <c r="C27" s="114">
        <v>20198</v>
      </c>
      <c r="D27" s="114">
        <v>14771</v>
      </c>
      <c r="E27" s="114">
        <v>26270</v>
      </c>
      <c r="F27" s="114">
        <v>8197</v>
      </c>
      <c r="G27" s="114">
        <v>4809</v>
      </c>
      <c r="H27" s="114">
        <v>10664</v>
      </c>
      <c r="I27" s="115">
        <v>14007</v>
      </c>
      <c r="J27" s="114">
        <v>9893</v>
      </c>
      <c r="K27" s="114">
        <v>4114</v>
      </c>
      <c r="L27" s="423">
        <v>2154</v>
      </c>
      <c r="M27" s="424">
        <v>1972</v>
      </c>
    </row>
    <row r="28" spans="1:13" ht="11.1" customHeight="1" x14ac:dyDescent="0.2">
      <c r="A28" s="422" t="s">
        <v>388</v>
      </c>
      <c r="B28" s="115">
        <v>35511</v>
      </c>
      <c r="C28" s="114">
        <v>20438</v>
      </c>
      <c r="D28" s="114">
        <v>15073</v>
      </c>
      <c r="E28" s="114">
        <v>27236</v>
      </c>
      <c r="F28" s="114">
        <v>8220</v>
      </c>
      <c r="G28" s="114">
        <v>5263</v>
      </c>
      <c r="H28" s="114">
        <v>10738</v>
      </c>
      <c r="I28" s="115">
        <v>14057</v>
      </c>
      <c r="J28" s="114">
        <v>9833</v>
      </c>
      <c r="K28" s="114">
        <v>4224</v>
      </c>
      <c r="L28" s="423">
        <v>3381</v>
      </c>
      <c r="M28" s="424">
        <v>2877</v>
      </c>
    </row>
    <row r="29" spans="1:13" s="110" customFormat="1" ht="11.1" customHeight="1" x14ac:dyDescent="0.2">
      <c r="A29" s="422" t="s">
        <v>389</v>
      </c>
      <c r="B29" s="115">
        <v>35137</v>
      </c>
      <c r="C29" s="114">
        <v>20070</v>
      </c>
      <c r="D29" s="114">
        <v>15067</v>
      </c>
      <c r="E29" s="114">
        <v>26857</v>
      </c>
      <c r="F29" s="114">
        <v>8263</v>
      </c>
      <c r="G29" s="114">
        <v>4981</v>
      </c>
      <c r="H29" s="114">
        <v>10814</v>
      </c>
      <c r="I29" s="115">
        <v>13911</v>
      </c>
      <c r="J29" s="114">
        <v>9807</v>
      </c>
      <c r="K29" s="114">
        <v>4104</v>
      </c>
      <c r="L29" s="423">
        <v>1602</v>
      </c>
      <c r="M29" s="424">
        <v>1995</v>
      </c>
    </row>
    <row r="30" spans="1:13" ht="15" customHeight="1" x14ac:dyDescent="0.2">
      <c r="A30" s="422" t="s">
        <v>394</v>
      </c>
      <c r="B30" s="115">
        <v>35298</v>
      </c>
      <c r="C30" s="114">
        <v>20043</v>
      </c>
      <c r="D30" s="114">
        <v>15255</v>
      </c>
      <c r="E30" s="114">
        <v>26791</v>
      </c>
      <c r="F30" s="114">
        <v>8492</v>
      </c>
      <c r="G30" s="114">
        <v>4860</v>
      </c>
      <c r="H30" s="114">
        <v>10955</v>
      </c>
      <c r="I30" s="115">
        <v>13412</v>
      </c>
      <c r="J30" s="114">
        <v>9429</v>
      </c>
      <c r="K30" s="114">
        <v>3983</v>
      </c>
      <c r="L30" s="423">
        <v>2795</v>
      </c>
      <c r="M30" s="424">
        <v>2573</v>
      </c>
    </row>
    <row r="31" spans="1:13" ht="11.1" customHeight="1" x14ac:dyDescent="0.2">
      <c r="A31" s="422" t="s">
        <v>387</v>
      </c>
      <c r="B31" s="115">
        <v>35396</v>
      </c>
      <c r="C31" s="114">
        <v>20196</v>
      </c>
      <c r="D31" s="114">
        <v>15200</v>
      </c>
      <c r="E31" s="114">
        <v>26785</v>
      </c>
      <c r="F31" s="114">
        <v>8597</v>
      </c>
      <c r="G31" s="114">
        <v>4701</v>
      </c>
      <c r="H31" s="114">
        <v>11084</v>
      </c>
      <c r="I31" s="115">
        <v>13446</v>
      </c>
      <c r="J31" s="114">
        <v>9435</v>
      </c>
      <c r="K31" s="114">
        <v>4011</v>
      </c>
      <c r="L31" s="423">
        <v>2442</v>
      </c>
      <c r="M31" s="424">
        <v>2423</v>
      </c>
    </row>
    <row r="32" spans="1:13" ht="11.1" customHeight="1" x14ac:dyDescent="0.2">
      <c r="A32" s="422" t="s">
        <v>388</v>
      </c>
      <c r="B32" s="115">
        <v>36230</v>
      </c>
      <c r="C32" s="114">
        <v>20632</v>
      </c>
      <c r="D32" s="114">
        <v>15598</v>
      </c>
      <c r="E32" s="114">
        <v>27411</v>
      </c>
      <c r="F32" s="114">
        <v>8810</v>
      </c>
      <c r="G32" s="114">
        <v>5061</v>
      </c>
      <c r="H32" s="114">
        <v>11314</v>
      </c>
      <c r="I32" s="115">
        <v>13456</v>
      </c>
      <c r="J32" s="114">
        <v>9298</v>
      </c>
      <c r="K32" s="114">
        <v>4158</v>
      </c>
      <c r="L32" s="423">
        <v>3478</v>
      </c>
      <c r="M32" s="424">
        <v>2880</v>
      </c>
    </row>
    <row r="33" spans="1:13" s="110" customFormat="1" ht="11.1" customHeight="1" x14ac:dyDescent="0.2">
      <c r="A33" s="422" t="s">
        <v>389</v>
      </c>
      <c r="B33" s="115">
        <v>35983</v>
      </c>
      <c r="C33" s="114">
        <v>20460</v>
      </c>
      <c r="D33" s="114">
        <v>15523</v>
      </c>
      <c r="E33" s="114">
        <v>27152</v>
      </c>
      <c r="F33" s="114">
        <v>8824</v>
      </c>
      <c r="G33" s="114">
        <v>4829</v>
      </c>
      <c r="H33" s="114">
        <v>11346</v>
      </c>
      <c r="I33" s="115">
        <v>13422</v>
      </c>
      <c r="J33" s="114">
        <v>9321</v>
      </c>
      <c r="K33" s="114">
        <v>4101</v>
      </c>
      <c r="L33" s="423">
        <v>1820</v>
      </c>
      <c r="M33" s="424">
        <v>2068</v>
      </c>
    </row>
    <row r="34" spans="1:13" ht="15" customHeight="1" x14ac:dyDescent="0.2">
      <c r="A34" s="422" t="s">
        <v>395</v>
      </c>
      <c r="B34" s="115">
        <v>36131</v>
      </c>
      <c r="C34" s="114">
        <v>20571</v>
      </c>
      <c r="D34" s="114">
        <v>15560</v>
      </c>
      <c r="E34" s="114">
        <v>27210</v>
      </c>
      <c r="F34" s="114">
        <v>8917</v>
      </c>
      <c r="G34" s="114">
        <v>4760</v>
      </c>
      <c r="H34" s="114">
        <v>11505</v>
      </c>
      <c r="I34" s="115">
        <v>13381</v>
      </c>
      <c r="J34" s="114">
        <v>9275</v>
      </c>
      <c r="K34" s="114">
        <v>4106</v>
      </c>
      <c r="L34" s="423">
        <v>2845</v>
      </c>
      <c r="M34" s="424">
        <v>2727</v>
      </c>
    </row>
    <row r="35" spans="1:13" ht="11.1" customHeight="1" x14ac:dyDescent="0.2">
      <c r="A35" s="422" t="s">
        <v>387</v>
      </c>
      <c r="B35" s="115">
        <v>36269</v>
      </c>
      <c r="C35" s="114">
        <v>20695</v>
      </c>
      <c r="D35" s="114">
        <v>15574</v>
      </c>
      <c r="E35" s="114">
        <v>27230</v>
      </c>
      <c r="F35" s="114">
        <v>9037</v>
      </c>
      <c r="G35" s="114">
        <v>4580</v>
      </c>
      <c r="H35" s="114">
        <v>11753</v>
      </c>
      <c r="I35" s="115">
        <v>13423</v>
      </c>
      <c r="J35" s="114">
        <v>9242</v>
      </c>
      <c r="K35" s="114">
        <v>4181</v>
      </c>
      <c r="L35" s="423">
        <v>2296</v>
      </c>
      <c r="M35" s="424">
        <v>2203</v>
      </c>
    </row>
    <row r="36" spans="1:13" ht="11.1" customHeight="1" x14ac:dyDescent="0.2">
      <c r="A36" s="422" t="s">
        <v>388</v>
      </c>
      <c r="B36" s="115">
        <v>37085</v>
      </c>
      <c r="C36" s="114">
        <v>21127</v>
      </c>
      <c r="D36" s="114">
        <v>15958</v>
      </c>
      <c r="E36" s="114">
        <v>27891</v>
      </c>
      <c r="F36" s="114">
        <v>9194</v>
      </c>
      <c r="G36" s="114">
        <v>5031</v>
      </c>
      <c r="H36" s="114">
        <v>11991</v>
      </c>
      <c r="I36" s="115">
        <v>13478</v>
      </c>
      <c r="J36" s="114">
        <v>9115</v>
      </c>
      <c r="K36" s="114">
        <v>4363</v>
      </c>
      <c r="L36" s="423">
        <v>3553</v>
      </c>
      <c r="M36" s="424">
        <v>2849</v>
      </c>
    </row>
    <row r="37" spans="1:13" s="110" customFormat="1" ht="11.1" customHeight="1" x14ac:dyDescent="0.2">
      <c r="A37" s="422" t="s">
        <v>389</v>
      </c>
      <c r="B37" s="115">
        <v>36784</v>
      </c>
      <c r="C37" s="114">
        <v>20954</v>
      </c>
      <c r="D37" s="114">
        <v>15830</v>
      </c>
      <c r="E37" s="114">
        <v>27600</v>
      </c>
      <c r="F37" s="114">
        <v>9184</v>
      </c>
      <c r="G37" s="114">
        <v>4843</v>
      </c>
      <c r="H37" s="114">
        <v>12026</v>
      </c>
      <c r="I37" s="115">
        <v>13767</v>
      </c>
      <c r="J37" s="114">
        <v>9303</v>
      </c>
      <c r="K37" s="114">
        <v>4464</v>
      </c>
      <c r="L37" s="423">
        <v>1873</v>
      </c>
      <c r="M37" s="424">
        <v>2140</v>
      </c>
    </row>
    <row r="38" spans="1:13" ht="15" customHeight="1" x14ac:dyDescent="0.2">
      <c r="A38" s="425" t="s">
        <v>396</v>
      </c>
      <c r="B38" s="115">
        <v>37048</v>
      </c>
      <c r="C38" s="114">
        <v>21146</v>
      </c>
      <c r="D38" s="114">
        <v>15902</v>
      </c>
      <c r="E38" s="114">
        <v>27764</v>
      </c>
      <c r="F38" s="114">
        <v>9284</v>
      </c>
      <c r="G38" s="114">
        <v>4725</v>
      </c>
      <c r="H38" s="114">
        <v>12161</v>
      </c>
      <c r="I38" s="115">
        <v>14155</v>
      </c>
      <c r="J38" s="114">
        <v>9551</v>
      </c>
      <c r="K38" s="114">
        <v>4604</v>
      </c>
      <c r="L38" s="423">
        <v>3196</v>
      </c>
      <c r="M38" s="424">
        <v>2967</v>
      </c>
    </row>
    <row r="39" spans="1:13" ht="11.1" customHeight="1" x14ac:dyDescent="0.2">
      <c r="A39" s="422" t="s">
        <v>387</v>
      </c>
      <c r="B39" s="115">
        <v>37112</v>
      </c>
      <c r="C39" s="114">
        <v>21255</v>
      </c>
      <c r="D39" s="114">
        <v>15857</v>
      </c>
      <c r="E39" s="114">
        <v>27672</v>
      </c>
      <c r="F39" s="114">
        <v>9440</v>
      </c>
      <c r="G39" s="114">
        <v>4542</v>
      </c>
      <c r="H39" s="114">
        <v>12330</v>
      </c>
      <c r="I39" s="115">
        <v>14227</v>
      </c>
      <c r="J39" s="114">
        <v>9601</v>
      </c>
      <c r="K39" s="114">
        <v>4626</v>
      </c>
      <c r="L39" s="423">
        <v>2527</v>
      </c>
      <c r="M39" s="424">
        <v>2376</v>
      </c>
    </row>
    <row r="40" spans="1:13" ht="11.1" customHeight="1" x14ac:dyDescent="0.2">
      <c r="A40" s="425" t="s">
        <v>388</v>
      </c>
      <c r="B40" s="115">
        <v>38058</v>
      </c>
      <c r="C40" s="114">
        <v>21796</v>
      </c>
      <c r="D40" s="114">
        <v>16262</v>
      </c>
      <c r="E40" s="114">
        <v>28463</v>
      </c>
      <c r="F40" s="114">
        <v>9595</v>
      </c>
      <c r="G40" s="114">
        <v>5058</v>
      </c>
      <c r="H40" s="114">
        <v>12525</v>
      </c>
      <c r="I40" s="115">
        <v>14309</v>
      </c>
      <c r="J40" s="114">
        <v>9478</v>
      </c>
      <c r="K40" s="114">
        <v>4831</v>
      </c>
      <c r="L40" s="423">
        <v>3927</v>
      </c>
      <c r="M40" s="424">
        <v>3175</v>
      </c>
    </row>
    <row r="41" spans="1:13" s="110" customFormat="1" ht="11.1" customHeight="1" x14ac:dyDescent="0.2">
      <c r="A41" s="422" t="s">
        <v>389</v>
      </c>
      <c r="B41" s="115">
        <v>38016</v>
      </c>
      <c r="C41" s="114">
        <v>21696</v>
      </c>
      <c r="D41" s="114">
        <v>16320</v>
      </c>
      <c r="E41" s="114">
        <v>28335</v>
      </c>
      <c r="F41" s="114">
        <v>9681</v>
      </c>
      <c r="G41" s="114">
        <v>4910</v>
      </c>
      <c r="H41" s="114">
        <v>12686</v>
      </c>
      <c r="I41" s="115">
        <v>14217</v>
      </c>
      <c r="J41" s="114">
        <v>9420</v>
      </c>
      <c r="K41" s="114">
        <v>4797</v>
      </c>
      <c r="L41" s="423">
        <v>2085</v>
      </c>
      <c r="M41" s="424">
        <v>2153</v>
      </c>
    </row>
    <row r="42" spans="1:13" ht="15" customHeight="1" x14ac:dyDescent="0.2">
      <c r="A42" s="422" t="s">
        <v>397</v>
      </c>
      <c r="B42" s="115">
        <v>38164</v>
      </c>
      <c r="C42" s="114">
        <v>21777</v>
      </c>
      <c r="D42" s="114">
        <v>16387</v>
      </c>
      <c r="E42" s="114">
        <v>28352</v>
      </c>
      <c r="F42" s="114">
        <v>9812</v>
      </c>
      <c r="G42" s="114">
        <v>4734</v>
      </c>
      <c r="H42" s="114">
        <v>12810</v>
      </c>
      <c r="I42" s="115">
        <v>14087</v>
      </c>
      <c r="J42" s="114">
        <v>9337</v>
      </c>
      <c r="K42" s="114">
        <v>4750</v>
      </c>
      <c r="L42" s="423">
        <v>2994</v>
      </c>
      <c r="M42" s="424">
        <v>2910</v>
      </c>
    </row>
    <row r="43" spans="1:13" ht="11.1" customHeight="1" x14ac:dyDescent="0.2">
      <c r="A43" s="422" t="s">
        <v>387</v>
      </c>
      <c r="B43" s="115">
        <v>38448</v>
      </c>
      <c r="C43" s="114">
        <v>22026</v>
      </c>
      <c r="D43" s="114">
        <v>16422</v>
      </c>
      <c r="E43" s="114">
        <v>28548</v>
      </c>
      <c r="F43" s="114">
        <v>9900</v>
      </c>
      <c r="G43" s="114">
        <v>4594</v>
      </c>
      <c r="H43" s="114">
        <v>12988</v>
      </c>
      <c r="I43" s="115">
        <v>14130</v>
      </c>
      <c r="J43" s="114">
        <v>9322</v>
      </c>
      <c r="K43" s="114">
        <v>4808</v>
      </c>
      <c r="L43" s="423">
        <v>2873</v>
      </c>
      <c r="M43" s="424">
        <v>2633</v>
      </c>
    </row>
    <row r="44" spans="1:13" ht="11.1" customHeight="1" x14ac:dyDescent="0.2">
      <c r="A44" s="422" t="s">
        <v>388</v>
      </c>
      <c r="B44" s="115">
        <v>39344</v>
      </c>
      <c r="C44" s="114">
        <v>22564</v>
      </c>
      <c r="D44" s="114">
        <v>16780</v>
      </c>
      <c r="E44" s="114">
        <v>29276</v>
      </c>
      <c r="F44" s="114">
        <v>10068</v>
      </c>
      <c r="G44" s="114">
        <v>5116</v>
      </c>
      <c r="H44" s="114">
        <v>13175</v>
      </c>
      <c r="I44" s="115">
        <v>13984</v>
      </c>
      <c r="J44" s="114">
        <v>9021</v>
      </c>
      <c r="K44" s="114">
        <v>4963</v>
      </c>
      <c r="L44" s="423">
        <v>4152</v>
      </c>
      <c r="M44" s="424">
        <v>3360</v>
      </c>
    </row>
    <row r="45" spans="1:13" s="110" customFormat="1" ht="11.1" customHeight="1" x14ac:dyDescent="0.2">
      <c r="A45" s="422" t="s">
        <v>389</v>
      </c>
      <c r="B45" s="115">
        <v>39272</v>
      </c>
      <c r="C45" s="114">
        <v>22476</v>
      </c>
      <c r="D45" s="114">
        <v>16796</v>
      </c>
      <c r="E45" s="114">
        <v>29154</v>
      </c>
      <c r="F45" s="114">
        <v>10118</v>
      </c>
      <c r="G45" s="114">
        <v>4942</v>
      </c>
      <c r="H45" s="114">
        <v>13312</v>
      </c>
      <c r="I45" s="115">
        <v>13883</v>
      </c>
      <c r="J45" s="114">
        <v>9012</v>
      </c>
      <c r="K45" s="114">
        <v>4871</v>
      </c>
      <c r="L45" s="423">
        <v>2249</v>
      </c>
      <c r="M45" s="424">
        <v>2360</v>
      </c>
    </row>
    <row r="46" spans="1:13" ht="15" customHeight="1" x14ac:dyDescent="0.2">
      <c r="A46" s="422" t="s">
        <v>398</v>
      </c>
      <c r="B46" s="115">
        <v>39225</v>
      </c>
      <c r="C46" s="114">
        <v>22541</v>
      </c>
      <c r="D46" s="114">
        <v>16684</v>
      </c>
      <c r="E46" s="114">
        <v>29059</v>
      </c>
      <c r="F46" s="114">
        <v>10166</v>
      </c>
      <c r="G46" s="114">
        <v>4778</v>
      </c>
      <c r="H46" s="114">
        <v>13357</v>
      </c>
      <c r="I46" s="115">
        <v>13672</v>
      </c>
      <c r="J46" s="114">
        <v>8829</v>
      </c>
      <c r="K46" s="114">
        <v>4843</v>
      </c>
      <c r="L46" s="423">
        <v>2878</v>
      </c>
      <c r="M46" s="424">
        <v>2880</v>
      </c>
    </row>
    <row r="47" spans="1:13" ht="11.1" customHeight="1" x14ac:dyDescent="0.2">
      <c r="A47" s="422" t="s">
        <v>387</v>
      </c>
      <c r="B47" s="115">
        <v>38977</v>
      </c>
      <c r="C47" s="114">
        <v>22400</v>
      </c>
      <c r="D47" s="114">
        <v>16577</v>
      </c>
      <c r="E47" s="114">
        <v>28760</v>
      </c>
      <c r="F47" s="114">
        <v>10217</v>
      </c>
      <c r="G47" s="114">
        <v>4563</v>
      </c>
      <c r="H47" s="114">
        <v>13391</v>
      </c>
      <c r="I47" s="115">
        <v>13684</v>
      </c>
      <c r="J47" s="114">
        <v>8748</v>
      </c>
      <c r="K47" s="114">
        <v>4936</v>
      </c>
      <c r="L47" s="423">
        <v>2562</v>
      </c>
      <c r="M47" s="424">
        <v>2735</v>
      </c>
    </row>
    <row r="48" spans="1:13" ht="11.1" customHeight="1" x14ac:dyDescent="0.2">
      <c r="A48" s="422" t="s">
        <v>388</v>
      </c>
      <c r="B48" s="115">
        <v>39539</v>
      </c>
      <c r="C48" s="114">
        <v>22677</v>
      </c>
      <c r="D48" s="114">
        <v>16862</v>
      </c>
      <c r="E48" s="114">
        <v>29304</v>
      </c>
      <c r="F48" s="114">
        <v>10235</v>
      </c>
      <c r="G48" s="114">
        <v>4972</v>
      </c>
      <c r="H48" s="114">
        <v>13507</v>
      </c>
      <c r="I48" s="115">
        <v>13631</v>
      </c>
      <c r="J48" s="114">
        <v>8601</v>
      </c>
      <c r="K48" s="114">
        <v>5030</v>
      </c>
      <c r="L48" s="423">
        <v>3614</v>
      </c>
      <c r="M48" s="424">
        <v>3045</v>
      </c>
    </row>
    <row r="49" spans="1:17" s="110" customFormat="1" ht="11.1" customHeight="1" x14ac:dyDescent="0.2">
      <c r="A49" s="422" t="s">
        <v>389</v>
      </c>
      <c r="B49" s="115">
        <v>39097</v>
      </c>
      <c r="C49" s="114">
        <v>22338</v>
      </c>
      <c r="D49" s="114">
        <v>16759</v>
      </c>
      <c r="E49" s="114">
        <v>28832</v>
      </c>
      <c r="F49" s="114">
        <v>10265</v>
      </c>
      <c r="G49" s="114">
        <v>4744</v>
      </c>
      <c r="H49" s="114">
        <v>13500</v>
      </c>
      <c r="I49" s="115">
        <v>13525</v>
      </c>
      <c r="J49" s="114">
        <v>8560</v>
      </c>
      <c r="K49" s="114">
        <v>4965</v>
      </c>
      <c r="L49" s="423">
        <v>2006</v>
      </c>
      <c r="M49" s="424">
        <v>2464</v>
      </c>
    </row>
    <row r="50" spans="1:17" ht="15" customHeight="1" x14ac:dyDescent="0.2">
      <c r="A50" s="422" t="s">
        <v>399</v>
      </c>
      <c r="B50" s="143">
        <v>38785</v>
      </c>
      <c r="C50" s="144">
        <v>22022</v>
      </c>
      <c r="D50" s="144">
        <v>16763</v>
      </c>
      <c r="E50" s="144">
        <v>28418</v>
      </c>
      <c r="F50" s="144">
        <v>10367</v>
      </c>
      <c r="G50" s="144">
        <v>4507</v>
      </c>
      <c r="H50" s="144">
        <v>13593</v>
      </c>
      <c r="I50" s="143">
        <v>13164</v>
      </c>
      <c r="J50" s="144">
        <v>8388</v>
      </c>
      <c r="K50" s="144">
        <v>4776</v>
      </c>
      <c r="L50" s="426">
        <v>3087</v>
      </c>
      <c r="M50" s="427">
        <v>3366</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-1.1217335882727852</v>
      </c>
      <c r="C6" s="480">
        <f>'Tabelle 3.3'!J11</f>
        <v>-3.7156231714452899</v>
      </c>
      <c r="D6" s="481">
        <f t="shared" ref="D6:E9" si="0">IF(OR(AND(B6&gt;=-50,B6&lt;=50),ISNUMBER(B6)=FALSE),B6,"")</f>
        <v>-1.1217335882727852</v>
      </c>
      <c r="E6" s="481">
        <f t="shared" si="0"/>
        <v>-3.7156231714452899</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0.73912918896366064</v>
      </c>
      <c r="C7" s="480">
        <f>'Tabelle 3.1'!J23</f>
        <v>-3.2711552602853353</v>
      </c>
      <c r="D7" s="481">
        <f t="shared" si="0"/>
        <v>0.73912918896366064</v>
      </c>
      <c r="E7" s="481">
        <f>IF(OR(AND(C7&gt;=-50,C7&lt;=50),ISNUMBER(C7)=FALSE),C7,"")</f>
        <v>-3.2711552602853353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-1.1217335882727852</v>
      </c>
      <c r="C14" s="480">
        <f>'Tabelle 3.3'!J11</f>
        <v>-3.7156231714452899</v>
      </c>
      <c r="D14" s="481">
        <f>IF(OR(AND(B14&gt;=-50,B14&lt;=50),ISNUMBER(B14)=FALSE),B14,"")</f>
        <v>-1.1217335882727852</v>
      </c>
      <c r="E14" s="481">
        <f>IF(OR(AND(C14&gt;=-50,C14&lt;=50),ISNUMBER(C14)=FALSE),C14,"")</f>
        <v>-3.7156231714452899</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3.9215686274509802</v>
      </c>
      <c r="C15" s="480">
        <f>'Tabelle 3.3'!J12</f>
        <v>6.5088757396449708</v>
      </c>
      <c r="D15" s="481">
        <f t="shared" ref="D15:E45" si="3">IF(OR(AND(B15&gt;=-50,B15&lt;=50),ISNUMBER(B15)=FALSE),B15,"")</f>
        <v>3.9215686274509802</v>
      </c>
      <c r="E15" s="481">
        <f t="shared" si="3"/>
        <v>6.5088757396449708</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2.3809523809523809</v>
      </c>
      <c r="C16" s="480">
        <f>'Tabelle 3.3'!J13</f>
        <v>0</v>
      </c>
      <c r="D16" s="481">
        <f t="shared" si="3"/>
        <v>2.3809523809523809</v>
      </c>
      <c r="E16" s="481">
        <f t="shared" si="3"/>
        <v>0</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-4.5257060101375819</v>
      </c>
      <c r="C17" s="480">
        <f>'Tabelle 3.3'!J14</f>
        <v>-9.8474341192787787</v>
      </c>
      <c r="D17" s="481">
        <f t="shared" si="3"/>
        <v>-4.5257060101375819</v>
      </c>
      <c r="E17" s="481">
        <f t="shared" si="3"/>
        <v>-9.8474341192787787</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-0.73421439060205584</v>
      </c>
      <c r="C18" s="480">
        <f>'Tabelle 3.3'!J15</f>
        <v>-9.8326359832635983</v>
      </c>
      <c r="D18" s="481">
        <f t="shared" si="3"/>
        <v>-0.73421439060205584</v>
      </c>
      <c r="E18" s="481">
        <f t="shared" si="3"/>
        <v>-9.8326359832635983</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-5.3638181343997218</v>
      </c>
      <c r="C19" s="480">
        <f>'Tabelle 3.3'!J16</f>
        <v>-10.299769408147579</v>
      </c>
      <c r="D19" s="481">
        <f t="shared" si="3"/>
        <v>-5.3638181343997218</v>
      </c>
      <c r="E19" s="481">
        <f t="shared" si="3"/>
        <v>-10.299769408147579</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-0.18450184501845018</v>
      </c>
      <c r="C20" s="480">
        <f>'Tabelle 3.3'!J17</f>
        <v>-8.3333333333333339</v>
      </c>
      <c r="D20" s="481">
        <f t="shared" si="3"/>
        <v>-0.18450184501845018</v>
      </c>
      <c r="E20" s="481">
        <f t="shared" si="3"/>
        <v>-8.3333333333333339</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4.0822991508817763</v>
      </c>
      <c r="C21" s="480">
        <f>'Tabelle 3.3'!J18</f>
        <v>0.12578616352201258</v>
      </c>
      <c r="D21" s="481">
        <f t="shared" si="3"/>
        <v>4.0822991508817763</v>
      </c>
      <c r="E21" s="481">
        <f t="shared" si="3"/>
        <v>0.12578616352201258</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1.6685627607129314</v>
      </c>
      <c r="C22" s="480">
        <f>'Tabelle 3.3'!J19</f>
        <v>-5.3995680345572357</v>
      </c>
      <c r="D22" s="481">
        <f t="shared" si="3"/>
        <v>1.6685627607129314</v>
      </c>
      <c r="E22" s="481">
        <f t="shared" si="3"/>
        <v>-5.3995680345572357</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-13.738019169329073</v>
      </c>
      <c r="C23" s="480">
        <f>'Tabelle 3.3'!J20</f>
        <v>-0.24110910186859555</v>
      </c>
      <c r="D23" s="481">
        <f t="shared" si="3"/>
        <v>-13.738019169329073</v>
      </c>
      <c r="E23" s="481">
        <f t="shared" si="3"/>
        <v>-0.24110910186859555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-1.7496635262449529</v>
      </c>
      <c r="C24" s="480">
        <f>'Tabelle 3.3'!J21</f>
        <v>-11.230907457322552</v>
      </c>
      <c r="D24" s="481">
        <f t="shared" si="3"/>
        <v>-1.7496635262449529</v>
      </c>
      <c r="E24" s="481">
        <f t="shared" si="3"/>
        <v>-11.230907457322552</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16.176470588235293</v>
      </c>
      <c r="C25" s="480">
        <f>'Tabelle 3.3'!J22</f>
        <v>12.5</v>
      </c>
      <c r="D25" s="481">
        <f t="shared" si="3"/>
        <v>16.176470588235293</v>
      </c>
      <c r="E25" s="481">
        <f t="shared" si="3"/>
        <v>12.5</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-2.3659305993690851</v>
      </c>
      <c r="C26" s="480">
        <f>'Tabelle 3.3'!J23</f>
        <v>1.2195121951219512</v>
      </c>
      <c r="D26" s="481">
        <f t="shared" si="3"/>
        <v>-2.3659305993690851</v>
      </c>
      <c r="E26" s="481">
        <f t="shared" si="3"/>
        <v>1.2195121951219512</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3.8316582914572863</v>
      </c>
      <c r="C27" s="480">
        <f>'Tabelle 3.3'!J24</f>
        <v>-2.9077117572692792</v>
      </c>
      <c r="D27" s="481">
        <f t="shared" si="3"/>
        <v>3.8316582914572863</v>
      </c>
      <c r="E27" s="481">
        <f t="shared" si="3"/>
        <v>-2.9077117572692792</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1.7441860465116279</v>
      </c>
      <c r="C28" s="480">
        <f>'Tabelle 3.3'!J25</f>
        <v>-11.627906976744185</v>
      </c>
      <c r="D28" s="481">
        <f t="shared" si="3"/>
        <v>1.7441860465116279</v>
      </c>
      <c r="E28" s="481">
        <f t="shared" si="3"/>
        <v>-11.627906976744185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-22.869955156950674</v>
      </c>
      <c r="C29" s="480">
        <f>'Tabelle 3.3'!J26</f>
        <v>-6.9444444444444446</v>
      </c>
      <c r="D29" s="481">
        <f t="shared" si="3"/>
        <v>-22.869955156950674</v>
      </c>
      <c r="E29" s="481">
        <f t="shared" si="3"/>
        <v>-6.9444444444444446</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1.9413092550790068</v>
      </c>
      <c r="C30" s="480">
        <f>'Tabelle 3.3'!J27</f>
        <v>9.3023255813953494</v>
      </c>
      <c r="D30" s="481">
        <f t="shared" si="3"/>
        <v>1.9413092550790068</v>
      </c>
      <c r="E30" s="481">
        <f t="shared" si="3"/>
        <v>9.3023255813953494</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9.3117408906882595</v>
      </c>
      <c r="C31" s="480">
        <f>'Tabelle 3.3'!J28</f>
        <v>11.731843575418994</v>
      </c>
      <c r="D31" s="481">
        <f t="shared" si="3"/>
        <v>9.3117408906882595</v>
      </c>
      <c r="E31" s="481">
        <f t="shared" si="3"/>
        <v>11.731843575418994</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2.5444264943457191</v>
      </c>
      <c r="C32" s="480">
        <f>'Tabelle 3.3'!J29</f>
        <v>1.9505851755526658</v>
      </c>
      <c r="D32" s="481">
        <f t="shared" si="3"/>
        <v>2.5444264943457191</v>
      </c>
      <c r="E32" s="481">
        <f t="shared" si="3"/>
        <v>1.9505851755526658</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2.3100100435219284</v>
      </c>
      <c r="C33" s="480">
        <f>'Tabelle 3.3'!J30</f>
        <v>5.8</v>
      </c>
      <c r="D33" s="481">
        <f t="shared" si="3"/>
        <v>2.3100100435219284</v>
      </c>
      <c r="E33" s="481">
        <f t="shared" si="3"/>
        <v>5.8</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0.55970149253731338</v>
      </c>
      <c r="C34" s="480">
        <f>'Tabelle 3.3'!J31</f>
        <v>-1.971830985915493</v>
      </c>
      <c r="D34" s="481">
        <f t="shared" si="3"/>
        <v>0.55970149253731338</v>
      </c>
      <c r="E34" s="481">
        <f t="shared" si="3"/>
        <v>-1.971830985915493</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3.9215686274509802</v>
      </c>
      <c r="C37" s="480">
        <f>'Tabelle 3.3'!J34</f>
        <v>6.5088757396449708</v>
      </c>
      <c r="D37" s="481">
        <f t="shared" si="3"/>
        <v>3.9215686274509802</v>
      </c>
      <c r="E37" s="481">
        <f t="shared" si="3"/>
        <v>6.5088757396449708</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-2.8463768115942027</v>
      </c>
      <c r="C38" s="480">
        <f>'Tabelle 3.3'!J35</f>
        <v>-6.9508196721311473</v>
      </c>
      <c r="D38" s="481">
        <f t="shared" si="3"/>
        <v>-2.8463768115942027</v>
      </c>
      <c r="E38" s="481">
        <f t="shared" si="3"/>
        <v>-6.9508196721311473</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0.197510449680768</v>
      </c>
      <c r="C39" s="480">
        <f>'Tabelle 3.3'!J36</f>
        <v>-2.9369558978283745</v>
      </c>
      <c r="D39" s="481">
        <f t="shared" si="3"/>
        <v>0.197510449680768</v>
      </c>
      <c r="E39" s="481">
        <f t="shared" si="3"/>
        <v>-2.9369558978283745</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0.197510449680768</v>
      </c>
      <c r="C45" s="480">
        <f>'Tabelle 3.3'!J36</f>
        <v>-2.9369558978283745</v>
      </c>
      <c r="D45" s="481">
        <f t="shared" si="3"/>
        <v>0.197510449680768</v>
      </c>
      <c r="E45" s="481">
        <f t="shared" si="3"/>
        <v>-2.9369558978283745</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34758</v>
      </c>
      <c r="C51" s="487">
        <v>9787</v>
      </c>
      <c r="D51" s="487">
        <v>4005</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34969</v>
      </c>
      <c r="C52" s="487">
        <v>9893</v>
      </c>
      <c r="D52" s="487">
        <v>4114</v>
      </c>
      <c r="E52" s="488">
        <f t="shared" ref="E52:G70" si="11">IF($A$51=37802,IF(COUNTBLANK(B$51:B$70)&gt;0,#N/A,B52/B$51*100),IF(COUNTBLANK(B$51:B$75)&gt;0,#N/A,B52/B$51*100))</f>
        <v>100.60705449105242</v>
      </c>
      <c r="F52" s="488">
        <f t="shared" si="11"/>
        <v>101.08306937774599</v>
      </c>
      <c r="G52" s="488">
        <f t="shared" si="11"/>
        <v>102.72159800249688</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35511</v>
      </c>
      <c r="C53" s="487">
        <v>9833</v>
      </c>
      <c r="D53" s="487">
        <v>4224</v>
      </c>
      <c r="E53" s="488">
        <f t="shared" si="11"/>
        <v>102.16640773347143</v>
      </c>
      <c r="F53" s="488">
        <f t="shared" si="11"/>
        <v>100.4700112393992</v>
      </c>
      <c r="G53" s="488">
        <f t="shared" si="11"/>
        <v>105.46816479400749</v>
      </c>
      <c r="H53" s="489">
        <f>IF(ISERROR(L53)=TRUE,IF(MONTH(A53)=MONTH(MAX(A$51:A$75)),A53,""),"")</f>
        <v>41883</v>
      </c>
      <c r="I53" s="488">
        <f t="shared" si="12"/>
        <v>102.16640773347143</v>
      </c>
      <c r="J53" s="488">
        <f t="shared" si="10"/>
        <v>100.4700112393992</v>
      </c>
      <c r="K53" s="488">
        <f t="shared" si="10"/>
        <v>105.46816479400749</v>
      </c>
      <c r="L53" s="488" t="e">
        <f t="shared" si="13"/>
        <v>#N/A</v>
      </c>
    </row>
    <row r="54" spans="1:14" ht="15" customHeight="1" x14ac:dyDescent="0.2">
      <c r="A54" s="490" t="s">
        <v>462</v>
      </c>
      <c r="B54" s="487">
        <v>35137</v>
      </c>
      <c r="C54" s="487">
        <v>9807</v>
      </c>
      <c r="D54" s="487">
        <v>4104</v>
      </c>
      <c r="E54" s="488">
        <f t="shared" si="11"/>
        <v>101.09039645549227</v>
      </c>
      <c r="F54" s="488">
        <f t="shared" si="11"/>
        <v>100.20435271278225</v>
      </c>
      <c r="G54" s="488">
        <f t="shared" si="11"/>
        <v>102.47191011235954</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35298</v>
      </c>
      <c r="C55" s="487">
        <v>9429</v>
      </c>
      <c r="D55" s="487">
        <v>3983</v>
      </c>
      <c r="E55" s="488">
        <f t="shared" si="11"/>
        <v>101.55359917141378</v>
      </c>
      <c r="F55" s="488">
        <f t="shared" si="11"/>
        <v>96.342086441197509</v>
      </c>
      <c r="G55" s="488">
        <f t="shared" si="11"/>
        <v>99.450686641697885</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35396</v>
      </c>
      <c r="C56" s="487">
        <v>9435</v>
      </c>
      <c r="D56" s="487">
        <v>4011</v>
      </c>
      <c r="E56" s="488">
        <f t="shared" si="11"/>
        <v>101.83554865067035</v>
      </c>
      <c r="F56" s="488">
        <f t="shared" si="11"/>
        <v>96.403392255032188</v>
      </c>
      <c r="G56" s="488">
        <f t="shared" si="11"/>
        <v>100.14981273408239</v>
      </c>
      <c r="H56" s="489" t="str">
        <f t="shared" si="14"/>
        <v/>
      </c>
      <c r="I56" s="488" t="str">
        <f t="shared" si="12"/>
        <v/>
      </c>
      <c r="J56" s="488" t="str">
        <f t="shared" si="10"/>
        <v/>
      </c>
      <c r="K56" s="488" t="str">
        <f t="shared" si="10"/>
        <v/>
      </c>
      <c r="L56" s="488" t="e">
        <f t="shared" si="13"/>
        <v>#N/A</v>
      </c>
    </row>
    <row r="57" spans="1:14" ht="15" customHeight="1" x14ac:dyDescent="0.2">
      <c r="A57" s="490">
        <v>42248</v>
      </c>
      <c r="B57" s="487">
        <v>36230</v>
      </c>
      <c r="C57" s="487">
        <v>9298</v>
      </c>
      <c r="D57" s="487">
        <v>4158</v>
      </c>
      <c r="E57" s="488">
        <f t="shared" si="11"/>
        <v>104.23499625985384</v>
      </c>
      <c r="F57" s="488">
        <f t="shared" si="11"/>
        <v>95.003576172473686</v>
      </c>
      <c r="G57" s="488">
        <f t="shared" si="11"/>
        <v>103.82022471910113</v>
      </c>
      <c r="H57" s="489">
        <f t="shared" si="14"/>
        <v>42248</v>
      </c>
      <c r="I57" s="488">
        <f t="shared" si="12"/>
        <v>104.23499625985384</v>
      </c>
      <c r="J57" s="488">
        <f t="shared" si="10"/>
        <v>95.003576172473686</v>
      </c>
      <c r="K57" s="488">
        <f t="shared" si="10"/>
        <v>103.82022471910113</v>
      </c>
      <c r="L57" s="488" t="e">
        <f t="shared" si="13"/>
        <v>#N/A</v>
      </c>
    </row>
    <row r="58" spans="1:14" ht="15" customHeight="1" x14ac:dyDescent="0.2">
      <c r="A58" s="490" t="s">
        <v>465</v>
      </c>
      <c r="B58" s="487">
        <v>35983</v>
      </c>
      <c r="C58" s="487">
        <v>9321</v>
      </c>
      <c r="D58" s="487">
        <v>4101</v>
      </c>
      <c r="E58" s="488">
        <f t="shared" si="11"/>
        <v>103.52436849070719</v>
      </c>
      <c r="F58" s="488">
        <f t="shared" si="11"/>
        <v>95.238581792173292</v>
      </c>
      <c r="G58" s="488">
        <f t="shared" si="11"/>
        <v>102.39700374531834</v>
      </c>
      <c r="H58" s="489" t="str">
        <f t="shared" si="14"/>
        <v/>
      </c>
      <c r="I58" s="488" t="str">
        <f t="shared" si="12"/>
        <v/>
      </c>
      <c r="J58" s="488" t="str">
        <f t="shared" si="10"/>
        <v/>
      </c>
      <c r="K58" s="488" t="str">
        <f t="shared" si="10"/>
        <v/>
      </c>
      <c r="L58" s="488" t="e">
        <f t="shared" si="13"/>
        <v>#N/A</v>
      </c>
    </row>
    <row r="59" spans="1:14" ht="15" customHeight="1" x14ac:dyDescent="0.2">
      <c r="A59" s="490" t="s">
        <v>466</v>
      </c>
      <c r="B59" s="487">
        <v>36131</v>
      </c>
      <c r="C59" s="487">
        <v>9275</v>
      </c>
      <c r="D59" s="487">
        <v>4106</v>
      </c>
      <c r="E59" s="488">
        <f t="shared" si="11"/>
        <v>103.95016974509466</v>
      </c>
      <c r="F59" s="488">
        <f t="shared" si="11"/>
        <v>94.768570552774094</v>
      </c>
      <c r="G59" s="488">
        <f t="shared" si="11"/>
        <v>102.52184769038702</v>
      </c>
      <c r="H59" s="489" t="str">
        <f t="shared" si="14"/>
        <v/>
      </c>
      <c r="I59" s="488" t="str">
        <f t="shared" si="12"/>
        <v/>
      </c>
      <c r="J59" s="488" t="str">
        <f t="shared" si="10"/>
        <v/>
      </c>
      <c r="K59" s="488" t="str">
        <f t="shared" si="10"/>
        <v/>
      </c>
      <c r="L59" s="488" t="e">
        <f t="shared" si="13"/>
        <v>#N/A</v>
      </c>
    </row>
    <row r="60" spans="1:14" ht="15" customHeight="1" x14ac:dyDescent="0.2">
      <c r="A60" s="490" t="s">
        <v>467</v>
      </c>
      <c r="B60" s="487">
        <v>36269</v>
      </c>
      <c r="C60" s="487">
        <v>9242</v>
      </c>
      <c r="D60" s="487">
        <v>4181</v>
      </c>
      <c r="E60" s="488">
        <f t="shared" si="11"/>
        <v>104.34720064445595</v>
      </c>
      <c r="F60" s="488">
        <f t="shared" si="11"/>
        <v>94.431388576683347</v>
      </c>
      <c r="G60" s="488">
        <f t="shared" si="11"/>
        <v>104.39450686641698</v>
      </c>
      <c r="H60" s="489" t="str">
        <f t="shared" si="14"/>
        <v/>
      </c>
      <c r="I60" s="488" t="str">
        <f t="shared" si="12"/>
        <v/>
      </c>
      <c r="J60" s="488" t="str">
        <f t="shared" si="10"/>
        <v/>
      </c>
      <c r="K60" s="488" t="str">
        <f t="shared" si="10"/>
        <v/>
      </c>
      <c r="L60" s="488" t="e">
        <f t="shared" si="13"/>
        <v>#N/A</v>
      </c>
    </row>
    <row r="61" spans="1:14" ht="15" customHeight="1" x14ac:dyDescent="0.2">
      <c r="A61" s="490">
        <v>42614</v>
      </c>
      <c r="B61" s="487">
        <v>37085</v>
      </c>
      <c r="C61" s="487">
        <v>9115</v>
      </c>
      <c r="D61" s="487">
        <v>4363</v>
      </c>
      <c r="E61" s="488">
        <f t="shared" si="11"/>
        <v>106.69486161459231</v>
      </c>
      <c r="F61" s="488">
        <f t="shared" si="11"/>
        <v>93.133748850516</v>
      </c>
      <c r="G61" s="488">
        <f t="shared" si="11"/>
        <v>108.93882646691635</v>
      </c>
      <c r="H61" s="489">
        <f t="shared" si="14"/>
        <v>42614</v>
      </c>
      <c r="I61" s="488">
        <f t="shared" si="12"/>
        <v>106.69486161459231</v>
      </c>
      <c r="J61" s="488">
        <f t="shared" si="10"/>
        <v>93.133748850516</v>
      </c>
      <c r="K61" s="488">
        <f t="shared" si="10"/>
        <v>108.93882646691635</v>
      </c>
      <c r="L61" s="488" t="e">
        <f t="shared" si="13"/>
        <v>#N/A</v>
      </c>
    </row>
    <row r="62" spans="1:14" ht="15" customHeight="1" x14ac:dyDescent="0.2">
      <c r="A62" s="490" t="s">
        <v>468</v>
      </c>
      <c r="B62" s="487">
        <v>36784</v>
      </c>
      <c r="C62" s="487">
        <v>9303</v>
      </c>
      <c r="D62" s="487">
        <v>4464</v>
      </c>
      <c r="E62" s="488">
        <f t="shared" si="11"/>
        <v>105.82887392830426</v>
      </c>
      <c r="F62" s="488">
        <f t="shared" si="11"/>
        <v>95.054664350669256</v>
      </c>
      <c r="G62" s="488">
        <f t="shared" si="11"/>
        <v>111.46067415730336</v>
      </c>
      <c r="H62" s="489" t="str">
        <f t="shared" si="14"/>
        <v/>
      </c>
      <c r="I62" s="488" t="str">
        <f t="shared" si="12"/>
        <v/>
      </c>
      <c r="J62" s="488" t="str">
        <f t="shared" si="10"/>
        <v/>
      </c>
      <c r="K62" s="488" t="str">
        <f t="shared" si="10"/>
        <v/>
      </c>
      <c r="L62" s="488" t="e">
        <f t="shared" si="13"/>
        <v>#N/A</v>
      </c>
    </row>
    <row r="63" spans="1:14" ht="15" customHeight="1" x14ac:dyDescent="0.2">
      <c r="A63" s="490" t="s">
        <v>469</v>
      </c>
      <c r="B63" s="487">
        <v>37048</v>
      </c>
      <c r="C63" s="487">
        <v>9551</v>
      </c>
      <c r="D63" s="487">
        <v>4604</v>
      </c>
      <c r="E63" s="488">
        <f t="shared" si="11"/>
        <v>106.58841130099546</v>
      </c>
      <c r="F63" s="488">
        <f t="shared" si="11"/>
        <v>97.5886379891693</v>
      </c>
      <c r="G63" s="488">
        <f t="shared" si="11"/>
        <v>114.95630461922597</v>
      </c>
      <c r="H63" s="489" t="str">
        <f t="shared" si="14"/>
        <v/>
      </c>
      <c r="I63" s="488" t="str">
        <f t="shared" si="12"/>
        <v/>
      </c>
      <c r="J63" s="488" t="str">
        <f t="shared" si="10"/>
        <v/>
      </c>
      <c r="K63" s="488" t="str">
        <f t="shared" si="10"/>
        <v/>
      </c>
      <c r="L63" s="488" t="e">
        <f t="shared" si="13"/>
        <v>#N/A</v>
      </c>
    </row>
    <row r="64" spans="1:14" ht="15" customHeight="1" x14ac:dyDescent="0.2">
      <c r="A64" s="490" t="s">
        <v>470</v>
      </c>
      <c r="B64" s="487">
        <v>37112</v>
      </c>
      <c r="C64" s="487">
        <v>9601</v>
      </c>
      <c r="D64" s="487">
        <v>4626</v>
      </c>
      <c r="E64" s="488">
        <f t="shared" si="11"/>
        <v>106.77254157316301</v>
      </c>
      <c r="F64" s="488">
        <f t="shared" si="11"/>
        <v>98.09951977112496</v>
      </c>
      <c r="G64" s="488">
        <f t="shared" si="11"/>
        <v>115.50561797752809</v>
      </c>
      <c r="H64" s="489" t="str">
        <f t="shared" si="14"/>
        <v/>
      </c>
      <c r="I64" s="488" t="str">
        <f t="shared" si="12"/>
        <v/>
      </c>
      <c r="J64" s="488" t="str">
        <f t="shared" si="10"/>
        <v/>
      </c>
      <c r="K64" s="488" t="str">
        <f t="shared" si="10"/>
        <v/>
      </c>
      <c r="L64" s="488" t="e">
        <f t="shared" si="13"/>
        <v>#N/A</v>
      </c>
    </row>
    <row r="65" spans="1:12" ht="15" customHeight="1" x14ac:dyDescent="0.2">
      <c r="A65" s="490">
        <v>42979</v>
      </c>
      <c r="B65" s="487">
        <v>38058</v>
      </c>
      <c r="C65" s="487">
        <v>9478</v>
      </c>
      <c r="D65" s="487">
        <v>4831</v>
      </c>
      <c r="E65" s="488">
        <f t="shared" si="11"/>
        <v>109.49421715863974</v>
      </c>
      <c r="F65" s="488">
        <f t="shared" si="11"/>
        <v>96.842750587514047</v>
      </c>
      <c r="G65" s="488">
        <f t="shared" si="11"/>
        <v>120.62421972534332</v>
      </c>
      <c r="H65" s="489">
        <f t="shared" si="14"/>
        <v>42979</v>
      </c>
      <c r="I65" s="488">
        <f t="shared" si="12"/>
        <v>109.49421715863974</v>
      </c>
      <c r="J65" s="488">
        <f t="shared" si="10"/>
        <v>96.842750587514047</v>
      </c>
      <c r="K65" s="488">
        <f t="shared" si="10"/>
        <v>120.62421972534332</v>
      </c>
      <c r="L65" s="488" t="e">
        <f t="shared" si="13"/>
        <v>#N/A</v>
      </c>
    </row>
    <row r="66" spans="1:12" ht="15" customHeight="1" x14ac:dyDescent="0.2">
      <c r="A66" s="490" t="s">
        <v>471</v>
      </c>
      <c r="B66" s="487">
        <v>38016</v>
      </c>
      <c r="C66" s="487">
        <v>9420</v>
      </c>
      <c r="D66" s="487">
        <v>4797</v>
      </c>
      <c r="E66" s="488">
        <f t="shared" si="11"/>
        <v>109.37338166752977</v>
      </c>
      <c r="F66" s="488">
        <f t="shared" si="11"/>
        <v>96.250127720445491</v>
      </c>
      <c r="G66" s="488">
        <f t="shared" si="11"/>
        <v>119.77528089887642</v>
      </c>
      <c r="H66" s="489" t="str">
        <f t="shared" si="14"/>
        <v/>
      </c>
      <c r="I66" s="488" t="str">
        <f t="shared" si="12"/>
        <v/>
      </c>
      <c r="J66" s="488" t="str">
        <f t="shared" si="10"/>
        <v/>
      </c>
      <c r="K66" s="488" t="str">
        <f t="shared" si="10"/>
        <v/>
      </c>
      <c r="L66" s="488" t="e">
        <f t="shared" si="13"/>
        <v>#N/A</v>
      </c>
    </row>
    <row r="67" spans="1:12" ht="15" customHeight="1" x14ac:dyDescent="0.2">
      <c r="A67" s="490" t="s">
        <v>472</v>
      </c>
      <c r="B67" s="487">
        <v>38164</v>
      </c>
      <c r="C67" s="487">
        <v>9337</v>
      </c>
      <c r="D67" s="487">
        <v>4750</v>
      </c>
      <c r="E67" s="488">
        <f t="shared" si="11"/>
        <v>109.79918292191726</v>
      </c>
      <c r="F67" s="488">
        <f t="shared" si="11"/>
        <v>95.402063962399097</v>
      </c>
      <c r="G67" s="488">
        <f t="shared" si="11"/>
        <v>118.60174781523096</v>
      </c>
      <c r="H67" s="489" t="str">
        <f t="shared" si="14"/>
        <v/>
      </c>
      <c r="I67" s="488" t="str">
        <f t="shared" si="12"/>
        <v/>
      </c>
      <c r="J67" s="488" t="str">
        <f t="shared" si="12"/>
        <v/>
      </c>
      <c r="K67" s="488" t="str">
        <f t="shared" si="12"/>
        <v/>
      </c>
      <c r="L67" s="488" t="e">
        <f t="shared" si="13"/>
        <v>#N/A</v>
      </c>
    </row>
    <row r="68" spans="1:12" ht="15" customHeight="1" x14ac:dyDescent="0.2">
      <c r="A68" s="490" t="s">
        <v>473</v>
      </c>
      <c r="B68" s="487">
        <v>38448</v>
      </c>
      <c r="C68" s="487">
        <v>9322</v>
      </c>
      <c r="D68" s="487">
        <v>4808</v>
      </c>
      <c r="E68" s="488">
        <f t="shared" si="11"/>
        <v>110.6162610046608</v>
      </c>
      <c r="F68" s="488">
        <f t="shared" si="11"/>
        <v>95.248799427812401</v>
      </c>
      <c r="G68" s="488">
        <f t="shared" si="11"/>
        <v>120.04993757802747</v>
      </c>
      <c r="H68" s="489" t="str">
        <f t="shared" si="14"/>
        <v/>
      </c>
      <c r="I68" s="488" t="str">
        <f t="shared" si="12"/>
        <v/>
      </c>
      <c r="J68" s="488" t="str">
        <f t="shared" si="12"/>
        <v/>
      </c>
      <c r="K68" s="488" t="str">
        <f t="shared" si="12"/>
        <v/>
      </c>
      <c r="L68" s="488" t="e">
        <f t="shared" si="13"/>
        <v>#N/A</v>
      </c>
    </row>
    <row r="69" spans="1:12" ht="15" customHeight="1" x14ac:dyDescent="0.2">
      <c r="A69" s="490">
        <v>43344</v>
      </c>
      <c r="B69" s="487">
        <v>39344</v>
      </c>
      <c r="C69" s="487">
        <v>9021</v>
      </c>
      <c r="D69" s="487">
        <v>4963</v>
      </c>
      <c r="E69" s="488">
        <f t="shared" si="11"/>
        <v>113.19408481500662</v>
      </c>
      <c r="F69" s="488">
        <f t="shared" si="11"/>
        <v>92.173291100439357</v>
      </c>
      <c r="G69" s="488">
        <f t="shared" si="11"/>
        <v>123.92009987515607</v>
      </c>
      <c r="H69" s="489">
        <f t="shared" si="14"/>
        <v>43344</v>
      </c>
      <c r="I69" s="488">
        <f t="shared" si="12"/>
        <v>113.19408481500662</v>
      </c>
      <c r="J69" s="488">
        <f t="shared" si="12"/>
        <v>92.173291100439357</v>
      </c>
      <c r="K69" s="488">
        <f t="shared" si="12"/>
        <v>123.92009987515607</v>
      </c>
      <c r="L69" s="488" t="e">
        <f t="shared" si="13"/>
        <v>#N/A</v>
      </c>
    </row>
    <row r="70" spans="1:12" ht="15" customHeight="1" x14ac:dyDescent="0.2">
      <c r="A70" s="490" t="s">
        <v>474</v>
      </c>
      <c r="B70" s="487">
        <v>39272</v>
      </c>
      <c r="C70" s="487">
        <v>9012</v>
      </c>
      <c r="D70" s="487">
        <v>4871</v>
      </c>
      <c r="E70" s="488">
        <f t="shared" si="11"/>
        <v>112.98693825881811</v>
      </c>
      <c r="F70" s="488">
        <f t="shared" si="11"/>
        <v>92.081332379687339</v>
      </c>
      <c r="G70" s="488">
        <f t="shared" si="11"/>
        <v>121.62297128589263</v>
      </c>
      <c r="H70" s="489" t="str">
        <f t="shared" si="14"/>
        <v/>
      </c>
      <c r="I70" s="488" t="str">
        <f t="shared" si="12"/>
        <v/>
      </c>
      <c r="J70" s="488" t="str">
        <f t="shared" si="12"/>
        <v/>
      </c>
      <c r="K70" s="488" t="str">
        <f t="shared" si="12"/>
        <v/>
      </c>
      <c r="L70" s="488" t="e">
        <f t="shared" si="13"/>
        <v>#N/A</v>
      </c>
    </row>
    <row r="71" spans="1:12" ht="15" customHeight="1" x14ac:dyDescent="0.2">
      <c r="A71" s="490" t="s">
        <v>475</v>
      </c>
      <c r="B71" s="487">
        <v>39225</v>
      </c>
      <c r="C71" s="487">
        <v>8829</v>
      </c>
      <c r="D71" s="487">
        <v>4843</v>
      </c>
      <c r="E71" s="491">
        <f t="shared" ref="E71:G75" si="15">IF($A$51=37802,IF(COUNTBLANK(B$51:B$70)&gt;0,#N/A,IF(ISBLANK(B71)=FALSE,B71/B$51*100,#N/A)),IF(COUNTBLANK(B$51:B$75)&gt;0,#N/A,B71/B$51*100))</f>
        <v>112.85171759019505</v>
      </c>
      <c r="F71" s="491">
        <f t="shared" si="15"/>
        <v>90.211505057729653</v>
      </c>
      <c r="G71" s="491">
        <f t="shared" si="15"/>
        <v>120.92384519350811</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38977</v>
      </c>
      <c r="C72" s="487">
        <v>8748</v>
      </c>
      <c r="D72" s="487">
        <v>4936</v>
      </c>
      <c r="E72" s="491">
        <f t="shared" si="15"/>
        <v>112.13821278554576</v>
      </c>
      <c r="F72" s="491">
        <f t="shared" si="15"/>
        <v>89.38387657096149</v>
      </c>
      <c r="G72" s="491">
        <f t="shared" si="15"/>
        <v>123.24594257178528</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39539</v>
      </c>
      <c r="C73" s="487">
        <v>8601</v>
      </c>
      <c r="D73" s="487">
        <v>5030</v>
      </c>
      <c r="E73" s="491">
        <f t="shared" si="15"/>
        <v>113.75510673801715</v>
      </c>
      <c r="F73" s="491">
        <f t="shared" si="15"/>
        <v>87.881884132011862</v>
      </c>
      <c r="G73" s="491">
        <f t="shared" si="15"/>
        <v>125.59300873907615</v>
      </c>
      <c r="H73" s="492">
        <f>IF(A$51=37802,IF(ISERROR(L73)=TRUE,IF(ISBLANK(A73)=FALSE,IF(MONTH(A73)=MONTH(MAX(A$51:A$75)),A73,""),""),""),IF(ISERROR(L73)=TRUE,IF(MONTH(A73)=MONTH(MAX(A$51:A$75)),A73,""),""))</f>
        <v>43709</v>
      </c>
      <c r="I73" s="488">
        <f t="shared" si="12"/>
        <v>113.75510673801715</v>
      </c>
      <c r="J73" s="488">
        <f t="shared" si="12"/>
        <v>87.881884132011862</v>
      </c>
      <c r="K73" s="488">
        <f t="shared" si="12"/>
        <v>125.59300873907615</v>
      </c>
      <c r="L73" s="488" t="e">
        <f t="shared" si="13"/>
        <v>#N/A</v>
      </c>
    </row>
    <row r="74" spans="1:12" ht="15" customHeight="1" x14ac:dyDescent="0.2">
      <c r="A74" s="490" t="s">
        <v>477</v>
      </c>
      <c r="B74" s="487">
        <v>39097</v>
      </c>
      <c r="C74" s="487">
        <v>8560</v>
      </c>
      <c r="D74" s="487">
        <v>4965</v>
      </c>
      <c r="E74" s="491">
        <f t="shared" si="15"/>
        <v>112.48345704585994</v>
      </c>
      <c r="F74" s="491">
        <f t="shared" si="15"/>
        <v>87.462961070808205</v>
      </c>
      <c r="G74" s="491">
        <f t="shared" si="15"/>
        <v>123.97003745318351</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38785</v>
      </c>
      <c r="C75" s="493">
        <v>8388</v>
      </c>
      <c r="D75" s="493">
        <v>4776</v>
      </c>
      <c r="E75" s="491">
        <f t="shared" si="15"/>
        <v>111.5858219690431</v>
      </c>
      <c r="F75" s="491">
        <f t="shared" si="15"/>
        <v>85.705527740880754</v>
      </c>
      <c r="G75" s="491">
        <f t="shared" si="15"/>
        <v>119.25093632958801</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113.75510673801715</v>
      </c>
      <c r="J77" s="488">
        <f>IF(J75&lt;&gt;"",J75,IF(J74&lt;&gt;"",J74,IF(J73&lt;&gt;"",J73,IF(J72&lt;&gt;"",J72,IF(J71&lt;&gt;"",J71,IF(J70&lt;&gt;"",J70,""))))))</f>
        <v>87.881884132011862</v>
      </c>
      <c r="K77" s="488">
        <f>IF(K75&lt;&gt;"",K75,IF(K74&lt;&gt;"",K74,IF(K73&lt;&gt;"",K73,IF(K72&lt;&gt;"",K72,IF(K71&lt;&gt;"",K71,IF(K70&lt;&gt;"",K70,""))))))</f>
        <v>125.59300873907615</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+13,8%</v>
      </c>
      <c r="J79" s="488" t="str">
        <f>"GeB - ausschließlich: "&amp;IF(J77&gt;100,"+","")&amp;TEXT(J77-100,"0,0")&amp;"%"</f>
        <v>GeB - ausschließlich: -12,1%</v>
      </c>
      <c r="K79" s="488" t="str">
        <f>"GeB - im Nebenjob: "&amp;IF(K77&gt;100,"+","")&amp;TEXT(K77-100,"0,0")&amp;"%"</f>
        <v>GeB - im Nebenjob: +25,6%</v>
      </c>
    </row>
    <row r="81" spans="9:9" ht="15" customHeight="1" x14ac:dyDescent="0.2">
      <c r="I81" s="488" t="str">
        <f>IF(ISERROR(HLOOKUP(1,I$78:K$79,2,FALSE)),"",HLOOKUP(1,I$78:K$79,2,FALSE))</f>
        <v>GeB - im Nebenjob: +25,6%</v>
      </c>
    </row>
    <row r="82" spans="9:9" ht="15" customHeight="1" x14ac:dyDescent="0.2">
      <c r="I82" s="488" t="str">
        <f>IF(ISERROR(HLOOKUP(2,I$78:K$79,2,FALSE)),"",HLOOKUP(2,I$78:K$79,2,FALSE))</f>
        <v>SvB: +13,8%</v>
      </c>
    </row>
    <row r="83" spans="9:9" ht="15" customHeight="1" x14ac:dyDescent="0.2">
      <c r="I83" s="488" t="str">
        <f>IF(ISERROR(HLOOKUP(3,I$78:K$79,2,FALSE)),"",HLOOKUP(3,I$78:K$79,2,FALSE))</f>
        <v>GeB - ausschließlich: -12,1%</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38785</v>
      </c>
      <c r="E12" s="114">
        <v>39097</v>
      </c>
      <c r="F12" s="114">
        <v>39539</v>
      </c>
      <c r="G12" s="114">
        <v>38977</v>
      </c>
      <c r="H12" s="114">
        <v>39225</v>
      </c>
      <c r="I12" s="115">
        <v>-440</v>
      </c>
      <c r="J12" s="116">
        <v>-1.1217335882727852</v>
      </c>
      <c r="N12" s="117"/>
    </row>
    <row r="13" spans="1:15" s="110" customFormat="1" ht="13.5" customHeight="1" x14ac:dyDescent="0.2">
      <c r="A13" s="118" t="s">
        <v>105</v>
      </c>
      <c r="B13" s="119" t="s">
        <v>106</v>
      </c>
      <c r="C13" s="113">
        <v>56.779682867087793</v>
      </c>
      <c r="D13" s="114">
        <v>22022</v>
      </c>
      <c r="E13" s="114">
        <v>22338</v>
      </c>
      <c r="F13" s="114">
        <v>22677</v>
      </c>
      <c r="G13" s="114">
        <v>22400</v>
      </c>
      <c r="H13" s="114">
        <v>22541</v>
      </c>
      <c r="I13" s="115">
        <v>-519</v>
      </c>
      <c r="J13" s="116">
        <v>-2.3024710527483254</v>
      </c>
    </row>
    <row r="14" spans="1:15" s="110" customFormat="1" ht="13.5" customHeight="1" x14ac:dyDescent="0.2">
      <c r="A14" s="120"/>
      <c r="B14" s="119" t="s">
        <v>107</v>
      </c>
      <c r="C14" s="113">
        <v>43.220317132912207</v>
      </c>
      <c r="D14" s="114">
        <v>16763</v>
      </c>
      <c r="E14" s="114">
        <v>16759</v>
      </c>
      <c r="F14" s="114">
        <v>16862</v>
      </c>
      <c r="G14" s="114">
        <v>16577</v>
      </c>
      <c r="H14" s="114">
        <v>16684</v>
      </c>
      <c r="I14" s="115">
        <v>79</v>
      </c>
      <c r="J14" s="116">
        <v>0.4735075521457684</v>
      </c>
    </row>
    <row r="15" spans="1:15" s="110" customFormat="1" ht="13.5" customHeight="1" x14ac:dyDescent="0.2">
      <c r="A15" s="118" t="s">
        <v>105</v>
      </c>
      <c r="B15" s="121" t="s">
        <v>108</v>
      </c>
      <c r="C15" s="113">
        <v>11.620471831893774</v>
      </c>
      <c r="D15" s="114">
        <v>4507</v>
      </c>
      <c r="E15" s="114">
        <v>4744</v>
      </c>
      <c r="F15" s="114">
        <v>4972</v>
      </c>
      <c r="G15" s="114">
        <v>4563</v>
      </c>
      <c r="H15" s="114">
        <v>4778</v>
      </c>
      <c r="I15" s="115">
        <v>-271</v>
      </c>
      <c r="J15" s="116">
        <v>-5.6718292172457092</v>
      </c>
    </row>
    <row r="16" spans="1:15" s="110" customFormat="1" ht="13.5" customHeight="1" x14ac:dyDescent="0.2">
      <c r="A16" s="118"/>
      <c r="B16" s="121" t="s">
        <v>109</v>
      </c>
      <c r="C16" s="113">
        <v>65.620729663529715</v>
      </c>
      <c r="D16" s="114">
        <v>25451</v>
      </c>
      <c r="E16" s="114">
        <v>25646</v>
      </c>
      <c r="F16" s="114">
        <v>25893</v>
      </c>
      <c r="G16" s="114">
        <v>25893</v>
      </c>
      <c r="H16" s="114">
        <v>26045</v>
      </c>
      <c r="I16" s="115">
        <v>-594</v>
      </c>
      <c r="J16" s="116">
        <v>-2.2806680744864658</v>
      </c>
    </row>
    <row r="17" spans="1:10" s="110" customFormat="1" ht="13.5" customHeight="1" x14ac:dyDescent="0.2">
      <c r="A17" s="118"/>
      <c r="B17" s="121" t="s">
        <v>110</v>
      </c>
      <c r="C17" s="113">
        <v>21.193760474410212</v>
      </c>
      <c r="D17" s="114">
        <v>8220</v>
      </c>
      <c r="E17" s="114">
        <v>8090</v>
      </c>
      <c r="F17" s="114">
        <v>8063</v>
      </c>
      <c r="G17" s="114">
        <v>7923</v>
      </c>
      <c r="H17" s="114">
        <v>7803</v>
      </c>
      <c r="I17" s="115">
        <v>417</v>
      </c>
      <c r="J17" s="116">
        <v>5.3440984236831985</v>
      </c>
    </row>
    <row r="18" spans="1:10" s="110" customFormat="1" ht="13.5" customHeight="1" x14ac:dyDescent="0.2">
      <c r="A18" s="120"/>
      <c r="B18" s="121" t="s">
        <v>111</v>
      </c>
      <c r="C18" s="113">
        <v>1.5650380301663014</v>
      </c>
      <c r="D18" s="114">
        <v>607</v>
      </c>
      <c r="E18" s="114">
        <v>617</v>
      </c>
      <c r="F18" s="114">
        <v>611</v>
      </c>
      <c r="G18" s="114">
        <v>598</v>
      </c>
      <c r="H18" s="114">
        <v>599</v>
      </c>
      <c r="I18" s="115">
        <v>8</v>
      </c>
      <c r="J18" s="116">
        <v>1.335559265442404</v>
      </c>
    </row>
    <row r="19" spans="1:10" s="110" customFormat="1" ht="13.5" customHeight="1" x14ac:dyDescent="0.2">
      <c r="A19" s="120"/>
      <c r="B19" s="121" t="s">
        <v>112</v>
      </c>
      <c r="C19" s="113">
        <v>0.32486786128657985</v>
      </c>
      <c r="D19" s="114">
        <v>126</v>
      </c>
      <c r="E19" s="114">
        <v>123</v>
      </c>
      <c r="F19" s="114">
        <v>126</v>
      </c>
      <c r="G19" s="114">
        <v>104</v>
      </c>
      <c r="H19" s="114">
        <v>104</v>
      </c>
      <c r="I19" s="115">
        <v>22</v>
      </c>
      <c r="J19" s="116">
        <v>21.153846153846153</v>
      </c>
    </row>
    <row r="20" spans="1:10" s="110" customFormat="1" ht="13.5" customHeight="1" x14ac:dyDescent="0.2">
      <c r="A20" s="118" t="s">
        <v>113</v>
      </c>
      <c r="B20" s="122" t="s">
        <v>114</v>
      </c>
      <c r="C20" s="113">
        <v>73.270594301920852</v>
      </c>
      <c r="D20" s="114">
        <v>28418</v>
      </c>
      <c r="E20" s="114">
        <v>28832</v>
      </c>
      <c r="F20" s="114">
        <v>29304</v>
      </c>
      <c r="G20" s="114">
        <v>28760</v>
      </c>
      <c r="H20" s="114">
        <v>29059</v>
      </c>
      <c r="I20" s="115">
        <v>-641</v>
      </c>
      <c r="J20" s="116">
        <v>-2.2058570494511165</v>
      </c>
    </row>
    <row r="21" spans="1:10" s="110" customFormat="1" ht="13.5" customHeight="1" x14ac:dyDescent="0.2">
      <c r="A21" s="120"/>
      <c r="B21" s="122" t="s">
        <v>115</v>
      </c>
      <c r="C21" s="113">
        <v>26.729405698079155</v>
      </c>
      <c r="D21" s="114">
        <v>10367</v>
      </c>
      <c r="E21" s="114">
        <v>10265</v>
      </c>
      <c r="F21" s="114">
        <v>10235</v>
      </c>
      <c r="G21" s="114">
        <v>10217</v>
      </c>
      <c r="H21" s="114">
        <v>10166</v>
      </c>
      <c r="I21" s="115">
        <v>201</v>
      </c>
      <c r="J21" s="116">
        <v>1.9771788313987801</v>
      </c>
    </row>
    <row r="22" spans="1:10" s="110" customFormat="1" ht="13.5" customHeight="1" x14ac:dyDescent="0.2">
      <c r="A22" s="118" t="s">
        <v>113</v>
      </c>
      <c r="B22" s="122" t="s">
        <v>116</v>
      </c>
      <c r="C22" s="113">
        <v>92.164496583730823</v>
      </c>
      <c r="D22" s="114">
        <v>35746</v>
      </c>
      <c r="E22" s="114">
        <v>36046</v>
      </c>
      <c r="F22" s="114">
        <v>36406</v>
      </c>
      <c r="G22" s="114">
        <v>35885</v>
      </c>
      <c r="H22" s="114">
        <v>36083</v>
      </c>
      <c r="I22" s="115">
        <v>-337</v>
      </c>
      <c r="J22" s="116">
        <v>-0.93395781947177337</v>
      </c>
    </row>
    <row r="23" spans="1:10" s="110" customFormat="1" ht="13.5" customHeight="1" x14ac:dyDescent="0.2">
      <c r="A23" s="123"/>
      <c r="B23" s="124" t="s">
        <v>117</v>
      </c>
      <c r="C23" s="125">
        <v>7.8251901508315074</v>
      </c>
      <c r="D23" s="114">
        <v>3035</v>
      </c>
      <c r="E23" s="114">
        <v>3045</v>
      </c>
      <c r="F23" s="114">
        <v>3128</v>
      </c>
      <c r="G23" s="114">
        <v>3089</v>
      </c>
      <c r="H23" s="114">
        <v>3138</v>
      </c>
      <c r="I23" s="115">
        <v>-103</v>
      </c>
      <c r="J23" s="116">
        <v>-3.2823454429572978</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13164</v>
      </c>
      <c r="E26" s="114">
        <v>13525</v>
      </c>
      <c r="F26" s="114">
        <v>13631</v>
      </c>
      <c r="G26" s="114">
        <v>13684</v>
      </c>
      <c r="H26" s="140">
        <v>13672</v>
      </c>
      <c r="I26" s="115">
        <v>-508</v>
      </c>
      <c r="J26" s="116">
        <v>-3.7156231714452899</v>
      </c>
    </row>
    <row r="27" spans="1:10" s="110" customFormat="1" ht="13.5" customHeight="1" x14ac:dyDescent="0.2">
      <c r="A27" s="118" t="s">
        <v>105</v>
      </c>
      <c r="B27" s="119" t="s">
        <v>106</v>
      </c>
      <c r="C27" s="113">
        <v>39.767547857793986</v>
      </c>
      <c r="D27" s="115">
        <v>5235</v>
      </c>
      <c r="E27" s="114">
        <v>5317</v>
      </c>
      <c r="F27" s="114">
        <v>5393</v>
      </c>
      <c r="G27" s="114">
        <v>5374</v>
      </c>
      <c r="H27" s="140">
        <v>5310</v>
      </c>
      <c r="I27" s="115">
        <v>-75</v>
      </c>
      <c r="J27" s="116">
        <v>-1.4124293785310735</v>
      </c>
    </row>
    <row r="28" spans="1:10" s="110" customFormat="1" ht="13.5" customHeight="1" x14ac:dyDescent="0.2">
      <c r="A28" s="120"/>
      <c r="B28" s="119" t="s">
        <v>107</v>
      </c>
      <c r="C28" s="113">
        <v>60.232452142206014</v>
      </c>
      <c r="D28" s="115">
        <v>7929</v>
      </c>
      <c r="E28" s="114">
        <v>8208</v>
      </c>
      <c r="F28" s="114">
        <v>8238</v>
      </c>
      <c r="G28" s="114">
        <v>8310</v>
      </c>
      <c r="H28" s="140">
        <v>8362</v>
      </c>
      <c r="I28" s="115">
        <v>-433</v>
      </c>
      <c r="J28" s="116">
        <v>-5.1781870365941165</v>
      </c>
    </row>
    <row r="29" spans="1:10" s="110" customFormat="1" ht="13.5" customHeight="1" x14ac:dyDescent="0.2">
      <c r="A29" s="118" t="s">
        <v>105</v>
      </c>
      <c r="B29" s="121" t="s">
        <v>108</v>
      </c>
      <c r="C29" s="113">
        <v>14.820723184442418</v>
      </c>
      <c r="D29" s="115">
        <v>1951</v>
      </c>
      <c r="E29" s="114">
        <v>1974</v>
      </c>
      <c r="F29" s="114">
        <v>2016</v>
      </c>
      <c r="G29" s="114">
        <v>2081</v>
      </c>
      <c r="H29" s="140">
        <v>2050</v>
      </c>
      <c r="I29" s="115">
        <v>-99</v>
      </c>
      <c r="J29" s="116">
        <v>-4.8292682926829267</v>
      </c>
    </row>
    <row r="30" spans="1:10" s="110" customFormat="1" ht="13.5" customHeight="1" x14ac:dyDescent="0.2">
      <c r="A30" s="118"/>
      <c r="B30" s="121" t="s">
        <v>109</v>
      </c>
      <c r="C30" s="113">
        <v>47.379216043755697</v>
      </c>
      <c r="D30" s="115">
        <v>6237</v>
      </c>
      <c r="E30" s="114">
        <v>6510</v>
      </c>
      <c r="F30" s="114">
        <v>6606</v>
      </c>
      <c r="G30" s="114">
        <v>6614</v>
      </c>
      <c r="H30" s="140">
        <v>6628</v>
      </c>
      <c r="I30" s="115">
        <v>-391</v>
      </c>
      <c r="J30" s="116">
        <v>-5.8992154496077251</v>
      </c>
    </row>
    <row r="31" spans="1:10" s="110" customFormat="1" ht="13.5" customHeight="1" x14ac:dyDescent="0.2">
      <c r="A31" s="118"/>
      <c r="B31" s="121" t="s">
        <v>110</v>
      </c>
      <c r="C31" s="113">
        <v>21.163780006077179</v>
      </c>
      <c r="D31" s="115">
        <v>2786</v>
      </c>
      <c r="E31" s="114">
        <v>2804</v>
      </c>
      <c r="F31" s="114">
        <v>2799</v>
      </c>
      <c r="G31" s="114">
        <v>2773</v>
      </c>
      <c r="H31" s="140">
        <v>2781</v>
      </c>
      <c r="I31" s="115">
        <v>5</v>
      </c>
      <c r="J31" s="116">
        <v>0.17979144192736426</v>
      </c>
    </row>
    <row r="32" spans="1:10" s="110" customFormat="1" ht="13.5" customHeight="1" x14ac:dyDescent="0.2">
      <c r="A32" s="120"/>
      <c r="B32" s="121" t="s">
        <v>111</v>
      </c>
      <c r="C32" s="113">
        <v>16.636280765724702</v>
      </c>
      <c r="D32" s="115">
        <v>2190</v>
      </c>
      <c r="E32" s="114">
        <v>2237</v>
      </c>
      <c r="F32" s="114">
        <v>2210</v>
      </c>
      <c r="G32" s="114">
        <v>2216</v>
      </c>
      <c r="H32" s="140">
        <v>2213</v>
      </c>
      <c r="I32" s="115">
        <v>-23</v>
      </c>
      <c r="J32" s="116">
        <v>-1.0393131495707184</v>
      </c>
    </row>
    <row r="33" spans="1:10" s="110" customFormat="1" ht="13.5" customHeight="1" x14ac:dyDescent="0.2">
      <c r="A33" s="120"/>
      <c r="B33" s="121" t="s">
        <v>112</v>
      </c>
      <c r="C33" s="113">
        <v>1.4661197204497114</v>
      </c>
      <c r="D33" s="115">
        <v>193</v>
      </c>
      <c r="E33" s="114">
        <v>198</v>
      </c>
      <c r="F33" s="114">
        <v>211</v>
      </c>
      <c r="G33" s="114">
        <v>194</v>
      </c>
      <c r="H33" s="140">
        <v>220</v>
      </c>
      <c r="I33" s="115">
        <v>-27</v>
      </c>
      <c r="J33" s="116">
        <v>-12.272727272727273</v>
      </c>
    </row>
    <row r="34" spans="1:10" s="110" customFormat="1" ht="13.5" customHeight="1" x14ac:dyDescent="0.2">
      <c r="A34" s="118" t="s">
        <v>113</v>
      </c>
      <c r="B34" s="122" t="s">
        <v>116</v>
      </c>
      <c r="C34" s="113">
        <v>93.824065633546041</v>
      </c>
      <c r="D34" s="115">
        <v>12351</v>
      </c>
      <c r="E34" s="114">
        <v>12680</v>
      </c>
      <c r="F34" s="114">
        <v>12787</v>
      </c>
      <c r="G34" s="114">
        <v>12879</v>
      </c>
      <c r="H34" s="140">
        <v>12853</v>
      </c>
      <c r="I34" s="115">
        <v>-502</v>
      </c>
      <c r="J34" s="116">
        <v>-3.9057029487279236</v>
      </c>
    </row>
    <row r="35" spans="1:10" s="110" customFormat="1" ht="13.5" customHeight="1" x14ac:dyDescent="0.2">
      <c r="A35" s="118"/>
      <c r="B35" s="119" t="s">
        <v>117</v>
      </c>
      <c r="C35" s="113">
        <v>6.0847766636280767</v>
      </c>
      <c r="D35" s="115">
        <v>801</v>
      </c>
      <c r="E35" s="114">
        <v>835</v>
      </c>
      <c r="F35" s="114">
        <v>832</v>
      </c>
      <c r="G35" s="114">
        <v>797</v>
      </c>
      <c r="H35" s="140">
        <v>810</v>
      </c>
      <c r="I35" s="115">
        <v>-9</v>
      </c>
      <c r="J35" s="116">
        <v>-1.1111111111111112</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8388</v>
      </c>
      <c r="E37" s="114">
        <v>8560</v>
      </c>
      <c r="F37" s="114">
        <v>8601</v>
      </c>
      <c r="G37" s="114">
        <v>8748</v>
      </c>
      <c r="H37" s="140">
        <v>8829</v>
      </c>
      <c r="I37" s="115">
        <v>-441</v>
      </c>
      <c r="J37" s="116">
        <v>-4.9949031600407743</v>
      </c>
    </row>
    <row r="38" spans="1:10" s="110" customFormat="1" ht="13.5" customHeight="1" x14ac:dyDescent="0.2">
      <c r="A38" s="118" t="s">
        <v>105</v>
      </c>
      <c r="B38" s="119" t="s">
        <v>106</v>
      </c>
      <c r="C38" s="113">
        <v>34.310920362422507</v>
      </c>
      <c r="D38" s="115">
        <v>2878</v>
      </c>
      <c r="E38" s="114">
        <v>2883</v>
      </c>
      <c r="F38" s="114">
        <v>2915</v>
      </c>
      <c r="G38" s="114">
        <v>2954</v>
      </c>
      <c r="H38" s="140">
        <v>2946</v>
      </c>
      <c r="I38" s="115">
        <v>-68</v>
      </c>
      <c r="J38" s="116">
        <v>-2.3082145281737949</v>
      </c>
    </row>
    <row r="39" spans="1:10" s="110" customFormat="1" ht="13.5" customHeight="1" x14ac:dyDescent="0.2">
      <c r="A39" s="120"/>
      <c r="B39" s="119" t="s">
        <v>107</v>
      </c>
      <c r="C39" s="113">
        <v>65.689079637577493</v>
      </c>
      <c r="D39" s="115">
        <v>5510</v>
      </c>
      <c r="E39" s="114">
        <v>5677</v>
      </c>
      <c r="F39" s="114">
        <v>5686</v>
      </c>
      <c r="G39" s="114">
        <v>5794</v>
      </c>
      <c r="H39" s="140">
        <v>5883</v>
      </c>
      <c r="I39" s="115">
        <v>-373</v>
      </c>
      <c r="J39" s="116">
        <v>-6.3403025667176607</v>
      </c>
    </row>
    <row r="40" spans="1:10" s="110" customFormat="1" ht="13.5" customHeight="1" x14ac:dyDescent="0.2">
      <c r="A40" s="118" t="s">
        <v>105</v>
      </c>
      <c r="B40" s="121" t="s">
        <v>108</v>
      </c>
      <c r="C40" s="113">
        <v>16.821649976156415</v>
      </c>
      <c r="D40" s="115">
        <v>1411</v>
      </c>
      <c r="E40" s="114">
        <v>1384</v>
      </c>
      <c r="F40" s="114">
        <v>1380</v>
      </c>
      <c r="G40" s="114">
        <v>1502</v>
      </c>
      <c r="H40" s="140">
        <v>1465</v>
      </c>
      <c r="I40" s="115">
        <v>-54</v>
      </c>
      <c r="J40" s="116">
        <v>-3.6860068259385668</v>
      </c>
    </row>
    <row r="41" spans="1:10" s="110" customFormat="1" ht="13.5" customHeight="1" x14ac:dyDescent="0.2">
      <c r="A41" s="118"/>
      <c r="B41" s="121" t="s">
        <v>109</v>
      </c>
      <c r="C41" s="113">
        <v>35.86075345731998</v>
      </c>
      <c r="D41" s="115">
        <v>3008</v>
      </c>
      <c r="E41" s="114">
        <v>3137</v>
      </c>
      <c r="F41" s="114">
        <v>3198</v>
      </c>
      <c r="G41" s="114">
        <v>3218</v>
      </c>
      <c r="H41" s="140">
        <v>3306</v>
      </c>
      <c r="I41" s="115">
        <v>-298</v>
      </c>
      <c r="J41" s="116">
        <v>-9.0139140955837878</v>
      </c>
    </row>
    <row r="42" spans="1:10" s="110" customFormat="1" ht="13.5" customHeight="1" x14ac:dyDescent="0.2">
      <c r="A42" s="118"/>
      <c r="B42" s="121" t="s">
        <v>110</v>
      </c>
      <c r="C42" s="113">
        <v>21.924177396280399</v>
      </c>
      <c r="D42" s="115">
        <v>1839</v>
      </c>
      <c r="E42" s="114">
        <v>1859</v>
      </c>
      <c r="F42" s="114">
        <v>1865</v>
      </c>
      <c r="G42" s="114">
        <v>1867</v>
      </c>
      <c r="H42" s="140">
        <v>1903</v>
      </c>
      <c r="I42" s="115">
        <v>-64</v>
      </c>
      <c r="J42" s="116">
        <v>-3.3631108775617444</v>
      </c>
    </row>
    <row r="43" spans="1:10" s="110" customFormat="1" ht="13.5" customHeight="1" x14ac:dyDescent="0.2">
      <c r="A43" s="120"/>
      <c r="B43" s="121" t="s">
        <v>111</v>
      </c>
      <c r="C43" s="113">
        <v>25.393419170243206</v>
      </c>
      <c r="D43" s="115">
        <v>2130</v>
      </c>
      <c r="E43" s="114">
        <v>2180</v>
      </c>
      <c r="F43" s="114">
        <v>2158</v>
      </c>
      <c r="G43" s="114">
        <v>2161</v>
      </c>
      <c r="H43" s="140">
        <v>2155</v>
      </c>
      <c r="I43" s="115">
        <v>-25</v>
      </c>
      <c r="J43" s="116">
        <v>-1.160092807424594</v>
      </c>
    </row>
    <row r="44" spans="1:10" s="110" customFormat="1" ht="13.5" customHeight="1" x14ac:dyDescent="0.2">
      <c r="A44" s="120"/>
      <c r="B44" s="121" t="s">
        <v>112</v>
      </c>
      <c r="C44" s="113">
        <v>2.1101573676680974</v>
      </c>
      <c r="D44" s="115">
        <v>177</v>
      </c>
      <c r="E44" s="114">
        <v>184</v>
      </c>
      <c r="F44" s="114">
        <v>200</v>
      </c>
      <c r="G44" s="114">
        <v>188</v>
      </c>
      <c r="H44" s="140">
        <v>212</v>
      </c>
      <c r="I44" s="115">
        <v>-35</v>
      </c>
      <c r="J44" s="116">
        <v>-16.509433962264151</v>
      </c>
    </row>
    <row r="45" spans="1:10" s="110" customFormat="1" ht="13.5" customHeight="1" x14ac:dyDescent="0.2">
      <c r="A45" s="118" t="s">
        <v>113</v>
      </c>
      <c r="B45" s="122" t="s">
        <v>116</v>
      </c>
      <c r="C45" s="113">
        <v>93.38340486409156</v>
      </c>
      <c r="D45" s="115">
        <v>7833</v>
      </c>
      <c r="E45" s="114">
        <v>7968</v>
      </c>
      <c r="F45" s="114">
        <v>7998</v>
      </c>
      <c r="G45" s="114">
        <v>8183</v>
      </c>
      <c r="H45" s="140">
        <v>8227</v>
      </c>
      <c r="I45" s="115">
        <v>-394</v>
      </c>
      <c r="J45" s="116">
        <v>-4.7891090312386044</v>
      </c>
    </row>
    <row r="46" spans="1:10" s="110" customFormat="1" ht="13.5" customHeight="1" x14ac:dyDescent="0.2">
      <c r="A46" s="118"/>
      <c r="B46" s="119" t="s">
        <v>117</v>
      </c>
      <c r="C46" s="113">
        <v>6.473533619456366</v>
      </c>
      <c r="D46" s="115">
        <v>543</v>
      </c>
      <c r="E46" s="114">
        <v>582</v>
      </c>
      <c r="F46" s="114">
        <v>591</v>
      </c>
      <c r="G46" s="114">
        <v>557</v>
      </c>
      <c r="H46" s="140">
        <v>593</v>
      </c>
      <c r="I46" s="115">
        <v>-50</v>
      </c>
      <c r="J46" s="116">
        <v>-8.4317032040472171</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4776</v>
      </c>
      <c r="E48" s="114">
        <v>4965</v>
      </c>
      <c r="F48" s="114">
        <v>5030</v>
      </c>
      <c r="G48" s="114">
        <v>4936</v>
      </c>
      <c r="H48" s="140">
        <v>4843</v>
      </c>
      <c r="I48" s="115">
        <v>-67</v>
      </c>
      <c r="J48" s="116">
        <v>-1.3834400165186869</v>
      </c>
    </row>
    <row r="49" spans="1:12" s="110" customFormat="1" ht="13.5" customHeight="1" x14ac:dyDescent="0.2">
      <c r="A49" s="118" t="s">
        <v>105</v>
      </c>
      <c r="B49" s="119" t="s">
        <v>106</v>
      </c>
      <c r="C49" s="113">
        <v>49.350921273031823</v>
      </c>
      <c r="D49" s="115">
        <v>2357</v>
      </c>
      <c r="E49" s="114">
        <v>2434</v>
      </c>
      <c r="F49" s="114">
        <v>2478</v>
      </c>
      <c r="G49" s="114">
        <v>2420</v>
      </c>
      <c r="H49" s="140">
        <v>2364</v>
      </c>
      <c r="I49" s="115">
        <v>-7</v>
      </c>
      <c r="J49" s="116">
        <v>-0.29610829103214892</v>
      </c>
    </row>
    <row r="50" spans="1:12" s="110" customFormat="1" ht="13.5" customHeight="1" x14ac:dyDescent="0.2">
      <c r="A50" s="120"/>
      <c r="B50" s="119" t="s">
        <v>107</v>
      </c>
      <c r="C50" s="113">
        <v>50.649078726968177</v>
      </c>
      <c r="D50" s="115">
        <v>2419</v>
      </c>
      <c r="E50" s="114">
        <v>2531</v>
      </c>
      <c r="F50" s="114">
        <v>2552</v>
      </c>
      <c r="G50" s="114">
        <v>2516</v>
      </c>
      <c r="H50" s="140">
        <v>2479</v>
      </c>
      <c r="I50" s="115">
        <v>-60</v>
      </c>
      <c r="J50" s="116">
        <v>-2.4203307785397339</v>
      </c>
    </row>
    <row r="51" spans="1:12" s="110" customFormat="1" ht="13.5" customHeight="1" x14ac:dyDescent="0.2">
      <c r="A51" s="118" t="s">
        <v>105</v>
      </c>
      <c r="B51" s="121" t="s">
        <v>108</v>
      </c>
      <c r="C51" s="113">
        <v>11.306532663316583</v>
      </c>
      <c r="D51" s="115">
        <v>540</v>
      </c>
      <c r="E51" s="114">
        <v>590</v>
      </c>
      <c r="F51" s="114">
        <v>636</v>
      </c>
      <c r="G51" s="114">
        <v>579</v>
      </c>
      <c r="H51" s="140">
        <v>585</v>
      </c>
      <c r="I51" s="115">
        <v>-45</v>
      </c>
      <c r="J51" s="116">
        <v>-7.6923076923076925</v>
      </c>
    </row>
    <row r="52" spans="1:12" s="110" customFormat="1" ht="13.5" customHeight="1" x14ac:dyDescent="0.2">
      <c r="A52" s="118"/>
      <c r="B52" s="121" t="s">
        <v>109</v>
      </c>
      <c r="C52" s="113">
        <v>67.608877721943045</v>
      </c>
      <c r="D52" s="115">
        <v>3229</v>
      </c>
      <c r="E52" s="114">
        <v>3373</v>
      </c>
      <c r="F52" s="114">
        <v>3408</v>
      </c>
      <c r="G52" s="114">
        <v>3396</v>
      </c>
      <c r="H52" s="140">
        <v>3322</v>
      </c>
      <c r="I52" s="115">
        <v>-93</v>
      </c>
      <c r="J52" s="116">
        <v>-2.7995183624322699</v>
      </c>
    </row>
    <row r="53" spans="1:12" s="110" customFormat="1" ht="13.5" customHeight="1" x14ac:dyDescent="0.2">
      <c r="A53" s="118"/>
      <c r="B53" s="121" t="s">
        <v>110</v>
      </c>
      <c r="C53" s="113">
        <v>19.828308207705192</v>
      </c>
      <c r="D53" s="115">
        <v>947</v>
      </c>
      <c r="E53" s="114">
        <v>945</v>
      </c>
      <c r="F53" s="114">
        <v>934</v>
      </c>
      <c r="G53" s="114">
        <v>906</v>
      </c>
      <c r="H53" s="140">
        <v>878</v>
      </c>
      <c r="I53" s="115">
        <v>69</v>
      </c>
      <c r="J53" s="116">
        <v>7.8587699316628701</v>
      </c>
    </row>
    <row r="54" spans="1:12" s="110" customFormat="1" ht="13.5" customHeight="1" x14ac:dyDescent="0.2">
      <c r="A54" s="120"/>
      <c r="B54" s="121" t="s">
        <v>111</v>
      </c>
      <c r="C54" s="113">
        <v>1.256281407035176</v>
      </c>
      <c r="D54" s="115">
        <v>60</v>
      </c>
      <c r="E54" s="114">
        <v>57</v>
      </c>
      <c r="F54" s="114">
        <v>52</v>
      </c>
      <c r="G54" s="114">
        <v>55</v>
      </c>
      <c r="H54" s="140">
        <v>58</v>
      </c>
      <c r="I54" s="115">
        <v>2</v>
      </c>
      <c r="J54" s="116">
        <v>3.4482758620689653</v>
      </c>
    </row>
    <row r="55" spans="1:12" s="110" customFormat="1" ht="13.5" customHeight="1" x14ac:dyDescent="0.2">
      <c r="A55" s="120"/>
      <c r="B55" s="121" t="s">
        <v>112</v>
      </c>
      <c r="C55" s="113">
        <v>0.33500837520938026</v>
      </c>
      <c r="D55" s="115">
        <v>16</v>
      </c>
      <c r="E55" s="114">
        <v>14</v>
      </c>
      <c r="F55" s="114">
        <v>11</v>
      </c>
      <c r="G55" s="114">
        <v>6</v>
      </c>
      <c r="H55" s="140">
        <v>8</v>
      </c>
      <c r="I55" s="115">
        <v>8</v>
      </c>
      <c r="J55" s="116">
        <v>100</v>
      </c>
    </row>
    <row r="56" spans="1:12" s="110" customFormat="1" ht="13.5" customHeight="1" x14ac:dyDescent="0.2">
      <c r="A56" s="118" t="s">
        <v>113</v>
      </c>
      <c r="B56" s="122" t="s">
        <v>116</v>
      </c>
      <c r="C56" s="113">
        <v>94.597989949748737</v>
      </c>
      <c r="D56" s="115">
        <v>4518</v>
      </c>
      <c r="E56" s="114">
        <v>4712</v>
      </c>
      <c r="F56" s="114">
        <v>4789</v>
      </c>
      <c r="G56" s="114">
        <v>4696</v>
      </c>
      <c r="H56" s="140">
        <v>4626</v>
      </c>
      <c r="I56" s="115">
        <v>-108</v>
      </c>
      <c r="J56" s="116">
        <v>-2.3346303501945527</v>
      </c>
    </row>
    <row r="57" spans="1:12" s="110" customFormat="1" ht="13.5" customHeight="1" x14ac:dyDescent="0.2">
      <c r="A57" s="142"/>
      <c r="B57" s="124" t="s">
        <v>117</v>
      </c>
      <c r="C57" s="125">
        <v>5.4020100502512562</v>
      </c>
      <c r="D57" s="143">
        <v>258</v>
      </c>
      <c r="E57" s="144">
        <v>253</v>
      </c>
      <c r="F57" s="144">
        <v>241</v>
      </c>
      <c r="G57" s="144">
        <v>240</v>
      </c>
      <c r="H57" s="145">
        <v>217</v>
      </c>
      <c r="I57" s="143">
        <v>41</v>
      </c>
      <c r="J57" s="146">
        <v>18.894009216589861</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38785</v>
      </c>
      <c r="E12" s="236">
        <v>39097</v>
      </c>
      <c r="F12" s="114">
        <v>39539</v>
      </c>
      <c r="G12" s="114">
        <v>38977</v>
      </c>
      <c r="H12" s="140">
        <v>39225</v>
      </c>
      <c r="I12" s="115">
        <v>-440</v>
      </c>
      <c r="J12" s="116">
        <v>-1.1217335882727852</v>
      </c>
    </row>
    <row r="13" spans="1:15" s="110" customFormat="1" ht="12" customHeight="1" x14ac:dyDescent="0.2">
      <c r="A13" s="118" t="s">
        <v>105</v>
      </c>
      <c r="B13" s="119" t="s">
        <v>106</v>
      </c>
      <c r="C13" s="113">
        <v>56.779682867087793</v>
      </c>
      <c r="D13" s="115">
        <v>22022</v>
      </c>
      <c r="E13" s="114">
        <v>22338</v>
      </c>
      <c r="F13" s="114">
        <v>22677</v>
      </c>
      <c r="G13" s="114">
        <v>22400</v>
      </c>
      <c r="H13" s="140">
        <v>22541</v>
      </c>
      <c r="I13" s="115">
        <v>-519</v>
      </c>
      <c r="J13" s="116">
        <v>-2.3024710527483254</v>
      </c>
    </row>
    <row r="14" spans="1:15" s="110" customFormat="1" ht="12" customHeight="1" x14ac:dyDescent="0.2">
      <c r="A14" s="118"/>
      <c r="B14" s="119" t="s">
        <v>107</v>
      </c>
      <c r="C14" s="113">
        <v>43.220317132912207</v>
      </c>
      <c r="D14" s="115">
        <v>16763</v>
      </c>
      <c r="E14" s="114">
        <v>16759</v>
      </c>
      <c r="F14" s="114">
        <v>16862</v>
      </c>
      <c r="G14" s="114">
        <v>16577</v>
      </c>
      <c r="H14" s="140">
        <v>16684</v>
      </c>
      <c r="I14" s="115">
        <v>79</v>
      </c>
      <c r="J14" s="116">
        <v>0.4735075521457684</v>
      </c>
    </row>
    <row r="15" spans="1:15" s="110" customFormat="1" ht="12" customHeight="1" x14ac:dyDescent="0.2">
      <c r="A15" s="118" t="s">
        <v>105</v>
      </c>
      <c r="B15" s="121" t="s">
        <v>108</v>
      </c>
      <c r="C15" s="113">
        <v>11.620471831893774</v>
      </c>
      <c r="D15" s="115">
        <v>4507</v>
      </c>
      <c r="E15" s="114">
        <v>4744</v>
      </c>
      <c r="F15" s="114">
        <v>4972</v>
      </c>
      <c r="G15" s="114">
        <v>4563</v>
      </c>
      <c r="H15" s="140">
        <v>4778</v>
      </c>
      <c r="I15" s="115">
        <v>-271</v>
      </c>
      <c r="J15" s="116">
        <v>-5.6718292172457092</v>
      </c>
    </row>
    <row r="16" spans="1:15" s="110" customFormat="1" ht="12" customHeight="1" x14ac:dyDescent="0.2">
      <c r="A16" s="118"/>
      <c r="B16" s="121" t="s">
        <v>109</v>
      </c>
      <c r="C16" s="113">
        <v>65.620729663529715</v>
      </c>
      <c r="D16" s="115">
        <v>25451</v>
      </c>
      <c r="E16" s="114">
        <v>25646</v>
      </c>
      <c r="F16" s="114">
        <v>25893</v>
      </c>
      <c r="G16" s="114">
        <v>25893</v>
      </c>
      <c r="H16" s="140">
        <v>26045</v>
      </c>
      <c r="I16" s="115">
        <v>-594</v>
      </c>
      <c r="J16" s="116">
        <v>-2.2806680744864658</v>
      </c>
    </row>
    <row r="17" spans="1:10" s="110" customFormat="1" ht="12" customHeight="1" x14ac:dyDescent="0.2">
      <c r="A17" s="118"/>
      <c r="B17" s="121" t="s">
        <v>110</v>
      </c>
      <c r="C17" s="113">
        <v>21.193760474410212</v>
      </c>
      <c r="D17" s="115">
        <v>8220</v>
      </c>
      <c r="E17" s="114">
        <v>8090</v>
      </c>
      <c r="F17" s="114">
        <v>8063</v>
      </c>
      <c r="G17" s="114">
        <v>7923</v>
      </c>
      <c r="H17" s="140">
        <v>7803</v>
      </c>
      <c r="I17" s="115">
        <v>417</v>
      </c>
      <c r="J17" s="116">
        <v>5.3440984236831985</v>
      </c>
    </row>
    <row r="18" spans="1:10" s="110" customFormat="1" ht="12" customHeight="1" x14ac:dyDescent="0.2">
      <c r="A18" s="120"/>
      <c r="B18" s="121" t="s">
        <v>111</v>
      </c>
      <c r="C18" s="113">
        <v>1.5650380301663014</v>
      </c>
      <c r="D18" s="115">
        <v>607</v>
      </c>
      <c r="E18" s="114">
        <v>617</v>
      </c>
      <c r="F18" s="114">
        <v>611</v>
      </c>
      <c r="G18" s="114">
        <v>598</v>
      </c>
      <c r="H18" s="140">
        <v>599</v>
      </c>
      <c r="I18" s="115">
        <v>8</v>
      </c>
      <c r="J18" s="116">
        <v>1.335559265442404</v>
      </c>
    </row>
    <row r="19" spans="1:10" s="110" customFormat="1" ht="12" customHeight="1" x14ac:dyDescent="0.2">
      <c r="A19" s="120"/>
      <c r="B19" s="121" t="s">
        <v>112</v>
      </c>
      <c r="C19" s="113">
        <v>0.32486786128657985</v>
      </c>
      <c r="D19" s="115">
        <v>126</v>
      </c>
      <c r="E19" s="114">
        <v>123</v>
      </c>
      <c r="F19" s="114">
        <v>126</v>
      </c>
      <c r="G19" s="114">
        <v>104</v>
      </c>
      <c r="H19" s="140">
        <v>104</v>
      </c>
      <c r="I19" s="115">
        <v>22</v>
      </c>
      <c r="J19" s="116">
        <v>21.153846153846153</v>
      </c>
    </row>
    <row r="20" spans="1:10" s="110" customFormat="1" ht="12" customHeight="1" x14ac:dyDescent="0.2">
      <c r="A20" s="118" t="s">
        <v>113</v>
      </c>
      <c r="B20" s="119" t="s">
        <v>181</v>
      </c>
      <c r="C20" s="113">
        <v>73.270594301920852</v>
      </c>
      <c r="D20" s="115">
        <v>28418</v>
      </c>
      <c r="E20" s="114">
        <v>28832</v>
      </c>
      <c r="F20" s="114">
        <v>29304</v>
      </c>
      <c r="G20" s="114">
        <v>28760</v>
      </c>
      <c r="H20" s="140">
        <v>29059</v>
      </c>
      <c r="I20" s="115">
        <v>-641</v>
      </c>
      <c r="J20" s="116">
        <v>-2.2058570494511165</v>
      </c>
    </row>
    <row r="21" spans="1:10" s="110" customFormat="1" ht="12" customHeight="1" x14ac:dyDescent="0.2">
      <c r="A21" s="118"/>
      <c r="B21" s="119" t="s">
        <v>182</v>
      </c>
      <c r="C21" s="113">
        <v>26.729405698079155</v>
      </c>
      <c r="D21" s="115">
        <v>10367</v>
      </c>
      <c r="E21" s="114">
        <v>10265</v>
      </c>
      <c r="F21" s="114">
        <v>10235</v>
      </c>
      <c r="G21" s="114">
        <v>10217</v>
      </c>
      <c r="H21" s="140">
        <v>10166</v>
      </c>
      <c r="I21" s="115">
        <v>201</v>
      </c>
      <c r="J21" s="116">
        <v>1.9771788313987801</v>
      </c>
    </row>
    <row r="22" spans="1:10" s="110" customFormat="1" ht="12" customHeight="1" x14ac:dyDescent="0.2">
      <c r="A22" s="118" t="s">
        <v>113</v>
      </c>
      <c r="B22" s="119" t="s">
        <v>116</v>
      </c>
      <c r="C22" s="113">
        <v>92.164496583730823</v>
      </c>
      <c r="D22" s="115">
        <v>35746</v>
      </c>
      <c r="E22" s="114">
        <v>36046</v>
      </c>
      <c r="F22" s="114">
        <v>36406</v>
      </c>
      <c r="G22" s="114">
        <v>35885</v>
      </c>
      <c r="H22" s="140">
        <v>36083</v>
      </c>
      <c r="I22" s="115">
        <v>-337</v>
      </c>
      <c r="J22" s="116">
        <v>-0.93395781947177337</v>
      </c>
    </row>
    <row r="23" spans="1:10" s="110" customFormat="1" ht="12" customHeight="1" x14ac:dyDescent="0.2">
      <c r="A23" s="118"/>
      <c r="B23" s="119" t="s">
        <v>117</v>
      </c>
      <c r="C23" s="113">
        <v>7.8251901508315074</v>
      </c>
      <c r="D23" s="115">
        <v>3035</v>
      </c>
      <c r="E23" s="114">
        <v>3045</v>
      </c>
      <c r="F23" s="114">
        <v>3128</v>
      </c>
      <c r="G23" s="114">
        <v>3089</v>
      </c>
      <c r="H23" s="140">
        <v>3138</v>
      </c>
      <c r="I23" s="115">
        <v>-103</v>
      </c>
      <c r="J23" s="116">
        <v>-3.2823454429572978</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1441449</v>
      </c>
      <c r="E25" s="236">
        <v>1446650</v>
      </c>
      <c r="F25" s="236">
        <v>1462132</v>
      </c>
      <c r="G25" s="236">
        <v>1435337</v>
      </c>
      <c r="H25" s="241">
        <v>1430873</v>
      </c>
      <c r="I25" s="235">
        <v>10576</v>
      </c>
      <c r="J25" s="116">
        <v>0.73912918896366064</v>
      </c>
    </row>
    <row r="26" spans="1:10" s="110" customFormat="1" ht="12" customHeight="1" x14ac:dyDescent="0.2">
      <c r="A26" s="118" t="s">
        <v>105</v>
      </c>
      <c r="B26" s="119" t="s">
        <v>106</v>
      </c>
      <c r="C26" s="113">
        <v>53.286172455633185</v>
      </c>
      <c r="D26" s="115">
        <v>768093</v>
      </c>
      <c r="E26" s="114">
        <v>770050</v>
      </c>
      <c r="F26" s="114">
        <v>783014</v>
      </c>
      <c r="G26" s="114">
        <v>768712</v>
      </c>
      <c r="H26" s="140">
        <v>765019</v>
      </c>
      <c r="I26" s="115">
        <v>3074</v>
      </c>
      <c r="J26" s="116">
        <v>0.401820085514216</v>
      </c>
    </row>
    <row r="27" spans="1:10" s="110" customFormat="1" ht="12" customHeight="1" x14ac:dyDescent="0.2">
      <c r="A27" s="118"/>
      <c r="B27" s="119" t="s">
        <v>107</v>
      </c>
      <c r="C27" s="113">
        <v>46.713827544366815</v>
      </c>
      <c r="D27" s="115">
        <v>673356</v>
      </c>
      <c r="E27" s="114">
        <v>676600</v>
      </c>
      <c r="F27" s="114">
        <v>679118</v>
      </c>
      <c r="G27" s="114">
        <v>666625</v>
      </c>
      <c r="H27" s="140">
        <v>665854</v>
      </c>
      <c r="I27" s="115">
        <v>7502</v>
      </c>
      <c r="J27" s="116">
        <v>1.1266734148927542</v>
      </c>
    </row>
    <row r="28" spans="1:10" s="110" customFormat="1" ht="12" customHeight="1" x14ac:dyDescent="0.2">
      <c r="A28" s="118" t="s">
        <v>105</v>
      </c>
      <c r="B28" s="121" t="s">
        <v>108</v>
      </c>
      <c r="C28" s="113">
        <v>10.893205378754296</v>
      </c>
      <c r="D28" s="115">
        <v>157020</v>
      </c>
      <c r="E28" s="114">
        <v>163368</v>
      </c>
      <c r="F28" s="114">
        <v>168885</v>
      </c>
      <c r="G28" s="114">
        <v>152793</v>
      </c>
      <c r="H28" s="140">
        <v>156772</v>
      </c>
      <c r="I28" s="115">
        <v>248</v>
      </c>
      <c r="J28" s="116">
        <v>0.15819151379072793</v>
      </c>
    </row>
    <row r="29" spans="1:10" s="110" customFormat="1" ht="12" customHeight="1" x14ac:dyDescent="0.2">
      <c r="A29" s="118"/>
      <c r="B29" s="121" t="s">
        <v>109</v>
      </c>
      <c r="C29" s="113">
        <v>66.484835745142561</v>
      </c>
      <c r="D29" s="115">
        <v>958345</v>
      </c>
      <c r="E29" s="114">
        <v>959647</v>
      </c>
      <c r="F29" s="114">
        <v>970564</v>
      </c>
      <c r="G29" s="114">
        <v>964956</v>
      </c>
      <c r="H29" s="140">
        <v>961883</v>
      </c>
      <c r="I29" s="115">
        <v>-3538</v>
      </c>
      <c r="J29" s="116">
        <v>-0.36782020266498111</v>
      </c>
    </row>
    <row r="30" spans="1:10" s="110" customFormat="1" ht="12" customHeight="1" x14ac:dyDescent="0.2">
      <c r="A30" s="118"/>
      <c r="B30" s="121" t="s">
        <v>110</v>
      </c>
      <c r="C30" s="113">
        <v>21.377516651647056</v>
      </c>
      <c r="D30" s="115">
        <v>308146</v>
      </c>
      <c r="E30" s="114">
        <v>305536</v>
      </c>
      <c r="F30" s="114">
        <v>304827</v>
      </c>
      <c r="G30" s="114">
        <v>300283</v>
      </c>
      <c r="H30" s="140">
        <v>295530</v>
      </c>
      <c r="I30" s="115">
        <v>12616</v>
      </c>
      <c r="J30" s="116">
        <v>4.2689405474909483</v>
      </c>
    </row>
    <row r="31" spans="1:10" s="110" customFormat="1" ht="12" customHeight="1" x14ac:dyDescent="0.2">
      <c r="A31" s="120"/>
      <c r="B31" s="121" t="s">
        <v>111</v>
      </c>
      <c r="C31" s="113">
        <v>1.2444422244560855</v>
      </c>
      <c r="D31" s="115">
        <v>17938</v>
      </c>
      <c r="E31" s="114">
        <v>18099</v>
      </c>
      <c r="F31" s="114">
        <v>17856</v>
      </c>
      <c r="G31" s="114">
        <v>17305</v>
      </c>
      <c r="H31" s="140">
        <v>16688</v>
      </c>
      <c r="I31" s="115">
        <v>1250</v>
      </c>
      <c r="J31" s="116">
        <v>7.4904122722914668</v>
      </c>
    </row>
    <row r="32" spans="1:10" s="110" customFormat="1" ht="12" customHeight="1" x14ac:dyDescent="0.2">
      <c r="A32" s="120"/>
      <c r="B32" s="121" t="s">
        <v>112</v>
      </c>
      <c r="C32" s="113">
        <v>0.35027253825837751</v>
      </c>
      <c r="D32" s="115">
        <v>5049</v>
      </c>
      <c r="E32" s="114">
        <v>4922</v>
      </c>
      <c r="F32" s="114">
        <v>5056</v>
      </c>
      <c r="G32" s="114">
        <v>4447</v>
      </c>
      <c r="H32" s="140">
        <v>4195</v>
      </c>
      <c r="I32" s="115">
        <v>854</v>
      </c>
      <c r="J32" s="116">
        <v>20.357568533969012</v>
      </c>
    </row>
    <row r="33" spans="1:10" s="110" customFormat="1" ht="12" customHeight="1" x14ac:dyDescent="0.2">
      <c r="A33" s="118" t="s">
        <v>113</v>
      </c>
      <c r="B33" s="119" t="s">
        <v>181</v>
      </c>
      <c r="C33" s="113">
        <v>70.348794858506963</v>
      </c>
      <c r="D33" s="115">
        <v>1014042</v>
      </c>
      <c r="E33" s="114">
        <v>1018598</v>
      </c>
      <c r="F33" s="114">
        <v>1035340</v>
      </c>
      <c r="G33" s="114">
        <v>1013339</v>
      </c>
      <c r="H33" s="140">
        <v>1013621</v>
      </c>
      <c r="I33" s="115">
        <v>421</v>
      </c>
      <c r="J33" s="116">
        <v>4.1534261819753143E-2</v>
      </c>
    </row>
    <row r="34" spans="1:10" s="110" customFormat="1" ht="12" customHeight="1" x14ac:dyDescent="0.2">
      <c r="A34" s="118"/>
      <c r="B34" s="119" t="s">
        <v>182</v>
      </c>
      <c r="C34" s="113">
        <v>29.65120514149304</v>
      </c>
      <c r="D34" s="115">
        <v>427407</v>
      </c>
      <c r="E34" s="114">
        <v>428052</v>
      </c>
      <c r="F34" s="114">
        <v>426792</v>
      </c>
      <c r="G34" s="114">
        <v>421998</v>
      </c>
      <c r="H34" s="140">
        <v>417252</v>
      </c>
      <c r="I34" s="115">
        <v>10155</v>
      </c>
      <c r="J34" s="116">
        <v>2.4337810244168989</v>
      </c>
    </row>
    <row r="35" spans="1:10" s="110" customFormat="1" ht="12" customHeight="1" x14ac:dyDescent="0.2">
      <c r="A35" s="118" t="s">
        <v>113</v>
      </c>
      <c r="B35" s="119" t="s">
        <v>116</v>
      </c>
      <c r="C35" s="113">
        <v>87.929229546102562</v>
      </c>
      <c r="D35" s="115">
        <v>1267455</v>
      </c>
      <c r="E35" s="114">
        <v>1275867</v>
      </c>
      <c r="F35" s="114">
        <v>1284787</v>
      </c>
      <c r="G35" s="114">
        <v>1264668</v>
      </c>
      <c r="H35" s="140">
        <v>1266591</v>
      </c>
      <c r="I35" s="115">
        <v>864</v>
      </c>
      <c r="J35" s="116">
        <v>6.8214601240653067E-2</v>
      </c>
    </row>
    <row r="36" spans="1:10" s="110" customFormat="1" ht="12" customHeight="1" x14ac:dyDescent="0.2">
      <c r="A36" s="118"/>
      <c r="B36" s="119" t="s">
        <v>117</v>
      </c>
      <c r="C36" s="113">
        <v>12.025885064265195</v>
      </c>
      <c r="D36" s="115">
        <v>173347</v>
      </c>
      <c r="E36" s="114">
        <v>170119</v>
      </c>
      <c r="F36" s="114">
        <v>176683</v>
      </c>
      <c r="G36" s="114">
        <v>170010</v>
      </c>
      <c r="H36" s="140">
        <v>163627</v>
      </c>
      <c r="I36" s="115">
        <v>9720</v>
      </c>
      <c r="J36" s="116">
        <v>5.9403399194509463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50782</v>
      </c>
      <c r="E64" s="236">
        <v>51116</v>
      </c>
      <c r="F64" s="236">
        <v>51621</v>
      </c>
      <c r="G64" s="236">
        <v>50748</v>
      </c>
      <c r="H64" s="140">
        <v>50779</v>
      </c>
      <c r="I64" s="115">
        <v>3</v>
      </c>
      <c r="J64" s="116">
        <v>5.9079540755036528E-3</v>
      </c>
    </row>
    <row r="65" spans="1:12" s="110" customFormat="1" ht="12" customHeight="1" x14ac:dyDescent="0.2">
      <c r="A65" s="118" t="s">
        <v>105</v>
      </c>
      <c r="B65" s="119" t="s">
        <v>106</v>
      </c>
      <c r="C65" s="113">
        <v>56.854791067701157</v>
      </c>
      <c r="D65" s="235">
        <v>28872</v>
      </c>
      <c r="E65" s="236">
        <v>29136</v>
      </c>
      <c r="F65" s="236">
        <v>29514</v>
      </c>
      <c r="G65" s="236">
        <v>29110</v>
      </c>
      <c r="H65" s="140">
        <v>29088</v>
      </c>
      <c r="I65" s="115">
        <v>-216</v>
      </c>
      <c r="J65" s="116">
        <v>-0.74257425742574257</v>
      </c>
    </row>
    <row r="66" spans="1:12" s="110" customFormat="1" ht="12" customHeight="1" x14ac:dyDescent="0.2">
      <c r="A66" s="118"/>
      <c r="B66" s="119" t="s">
        <v>107</v>
      </c>
      <c r="C66" s="113">
        <v>43.145208932298843</v>
      </c>
      <c r="D66" s="235">
        <v>21910</v>
      </c>
      <c r="E66" s="236">
        <v>21980</v>
      </c>
      <c r="F66" s="236">
        <v>22107</v>
      </c>
      <c r="G66" s="236">
        <v>21638</v>
      </c>
      <c r="H66" s="140">
        <v>21691</v>
      </c>
      <c r="I66" s="115">
        <v>219</v>
      </c>
      <c r="J66" s="116">
        <v>1.0096353326264349</v>
      </c>
    </row>
    <row r="67" spans="1:12" s="110" customFormat="1" ht="12" customHeight="1" x14ac:dyDescent="0.2">
      <c r="A67" s="118" t="s">
        <v>105</v>
      </c>
      <c r="B67" s="121" t="s">
        <v>108</v>
      </c>
      <c r="C67" s="113">
        <v>11.718719231223663</v>
      </c>
      <c r="D67" s="235">
        <v>5951</v>
      </c>
      <c r="E67" s="236">
        <v>6199</v>
      </c>
      <c r="F67" s="236">
        <v>6487</v>
      </c>
      <c r="G67" s="236">
        <v>5912</v>
      </c>
      <c r="H67" s="140">
        <v>6114</v>
      </c>
      <c r="I67" s="115">
        <v>-163</v>
      </c>
      <c r="J67" s="116">
        <v>-2.666012430487406</v>
      </c>
    </row>
    <row r="68" spans="1:12" s="110" customFormat="1" ht="12" customHeight="1" x14ac:dyDescent="0.2">
      <c r="A68" s="118"/>
      <c r="B68" s="121" t="s">
        <v>109</v>
      </c>
      <c r="C68" s="113">
        <v>65.387341971564723</v>
      </c>
      <c r="D68" s="235">
        <v>33205</v>
      </c>
      <c r="E68" s="236">
        <v>33383</v>
      </c>
      <c r="F68" s="236">
        <v>33665</v>
      </c>
      <c r="G68" s="236">
        <v>33613</v>
      </c>
      <c r="H68" s="140">
        <v>33598</v>
      </c>
      <c r="I68" s="115">
        <v>-393</v>
      </c>
      <c r="J68" s="116">
        <v>-1.169712482885886</v>
      </c>
    </row>
    <row r="69" spans="1:12" s="110" customFormat="1" ht="12" customHeight="1" x14ac:dyDescent="0.2">
      <c r="A69" s="118"/>
      <c r="B69" s="121" t="s">
        <v>110</v>
      </c>
      <c r="C69" s="113">
        <v>21.594265684691425</v>
      </c>
      <c r="D69" s="235">
        <v>10966</v>
      </c>
      <c r="E69" s="236">
        <v>10854</v>
      </c>
      <c r="F69" s="236">
        <v>10808</v>
      </c>
      <c r="G69" s="236">
        <v>10588</v>
      </c>
      <c r="H69" s="140">
        <v>10419</v>
      </c>
      <c r="I69" s="115">
        <v>547</v>
      </c>
      <c r="J69" s="116">
        <v>5.2500239946252041</v>
      </c>
    </row>
    <row r="70" spans="1:12" s="110" customFormat="1" ht="12" customHeight="1" x14ac:dyDescent="0.2">
      <c r="A70" s="120"/>
      <c r="B70" s="121" t="s">
        <v>111</v>
      </c>
      <c r="C70" s="113">
        <v>1.2996731125201844</v>
      </c>
      <c r="D70" s="235">
        <v>660</v>
      </c>
      <c r="E70" s="236">
        <v>680</v>
      </c>
      <c r="F70" s="236">
        <v>661</v>
      </c>
      <c r="G70" s="236">
        <v>635</v>
      </c>
      <c r="H70" s="140">
        <v>648</v>
      </c>
      <c r="I70" s="115">
        <v>12</v>
      </c>
      <c r="J70" s="116">
        <v>1.8518518518518519</v>
      </c>
    </row>
    <row r="71" spans="1:12" s="110" customFormat="1" ht="12" customHeight="1" x14ac:dyDescent="0.2">
      <c r="A71" s="120"/>
      <c r="B71" s="121" t="s">
        <v>112</v>
      </c>
      <c r="C71" s="113">
        <v>0.34264109330077586</v>
      </c>
      <c r="D71" s="235">
        <v>174</v>
      </c>
      <c r="E71" s="236">
        <v>167</v>
      </c>
      <c r="F71" s="236">
        <v>155</v>
      </c>
      <c r="G71" s="236">
        <v>118</v>
      </c>
      <c r="H71" s="140">
        <v>136</v>
      </c>
      <c r="I71" s="115">
        <v>38</v>
      </c>
      <c r="J71" s="116">
        <v>27.941176470588236</v>
      </c>
    </row>
    <row r="72" spans="1:12" s="110" customFormat="1" ht="12" customHeight="1" x14ac:dyDescent="0.2">
      <c r="A72" s="118" t="s">
        <v>113</v>
      </c>
      <c r="B72" s="119" t="s">
        <v>181</v>
      </c>
      <c r="C72" s="113">
        <v>74.595329053601674</v>
      </c>
      <c r="D72" s="235">
        <v>37881</v>
      </c>
      <c r="E72" s="236">
        <v>38239</v>
      </c>
      <c r="F72" s="236">
        <v>38780</v>
      </c>
      <c r="G72" s="236">
        <v>38039</v>
      </c>
      <c r="H72" s="140">
        <v>38230</v>
      </c>
      <c r="I72" s="115">
        <v>-349</v>
      </c>
      <c r="J72" s="116">
        <v>-0.91289563170285115</v>
      </c>
    </row>
    <row r="73" spans="1:12" s="110" customFormat="1" ht="12" customHeight="1" x14ac:dyDescent="0.2">
      <c r="A73" s="118"/>
      <c r="B73" s="119" t="s">
        <v>182</v>
      </c>
      <c r="C73" s="113">
        <v>25.40467094639833</v>
      </c>
      <c r="D73" s="115">
        <v>12901</v>
      </c>
      <c r="E73" s="114">
        <v>12877</v>
      </c>
      <c r="F73" s="114">
        <v>12841</v>
      </c>
      <c r="G73" s="114">
        <v>12709</v>
      </c>
      <c r="H73" s="140">
        <v>12549</v>
      </c>
      <c r="I73" s="115">
        <v>352</v>
      </c>
      <c r="J73" s="116">
        <v>2.8050043828193481</v>
      </c>
    </row>
    <row r="74" spans="1:12" s="110" customFormat="1" ht="12" customHeight="1" x14ac:dyDescent="0.2">
      <c r="A74" s="118" t="s">
        <v>113</v>
      </c>
      <c r="B74" s="119" t="s">
        <v>116</v>
      </c>
      <c r="C74" s="113">
        <v>92.773029813713521</v>
      </c>
      <c r="D74" s="115">
        <v>47112</v>
      </c>
      <c r="E74" s="114">
        <v>47473</v>
      </c>
      <c r="F74" s="114">
        <v>47919</v>
      </c>
      <c r="G74" s="114">
        <v>47105</v>
      </c>
      <c r="H74" s="140">
        <v>47182</v>
      </c>
      <c r="I74" s="115">
        <v>-70</v>
      </c>
      <c r="J74" s="116">
        <v>-0.14836166334619133</v>
      </c>
    </row>
    <row r="75" spans="1:12" s="110" customFormat="1" ht="12" customHeight="1" x14ac:dyDescent="0.2">
      <c r="A75" s="142"/>
      <c r="B75" s="124" t="s">
        <v>117</v>
      </c>
      <c r="C75" s="125">
        <v>7.2131857744870231</v>
      </c>
      <c r="D75" s="143">
        <v>3663</v>
      </c>
      <c r="E75" s="144">
        <v>3636</v>
      </c>
      <c r="F75" s="144">
        <v>3692</v>
      </c>
      <c r="G75" s="144">
        <v>3632</v>
      </c>
      <c r="H75" s="145">
        <v>3587</v>
      </c>
      <c r="I75" s="143">
        <v>76</v>
      </c>
      <c r="J75" s="146">
        <v>2.1187621968218568</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38785</v>
      </c>
      <c r="G11" s="114">
        <v>39097</v>
      </c>
      <c r="H11" s="114">
        <v>39539</v>
      </c>
      <c r="I11" s="114">
        <v>38977</v>
      </c>
      <c r="J11" s="140">
        <v>39225</v>
      </c>
      <c r="K11" s="114">
        <v>-440</v>
      </c>
      <c r="L11" s="116">
        <v>-1.1217335882727852</v>
      </c>
    </row>
    <row r="12" spans="1:17" s="110" customFormat="1" ht="24.95" customHeight="1" x14ac:dyDescent="0.2">
      <c r="A12" s="604" t="s">
        <v>185</v>
      </c>
      <c r="B12" s="605"/>
      <c r="C12" s="605"/>
      <c r="D12" s="606"/>
      <c r="E12" s="113">
        <v>56.779682867087793</v>
      </c>
      <c r="F12" s="115">
        <v>22022</v>
      </c>
      <c r="G12" s="114">
        <v>22338</v>
      </c>
      <c r="H12" s="114">
        <v>22677</v>
      </c>
      <c r="I12" s="114">
        <v>22400</v>
      </c>
      <c r="J12" s="140">
        <v>22541</v>
      </c>
      <c r="K12" s="114">
        <v>-519</v>
      </c>
      <c r="L12" s="116">
        <v>-2.3024710527483254</v>
      </c>
    </row>
    <row r="13" spans="1:17" s="110" customFormat="1" ht="15" customHeight="1" x14ac:dyDescent="0.2">
      <c r="A13" s="120"/>
      <c r="B13" s="612" t="s">
        <v>107</v>
      </c>
      <c r="C13" s="612"/>
      <c r="E13" s="113">
        <v>43.220317132912207</v>
      </c>
      <c r="F13" s="115">
        <v>16763</v>
      </c>
      <c r="G13" s="114">
        <v>16759</v>
      </c>
      <c r="H13" s="114">
        <v>16862</v>
      </c>
      <c r="I13" s="114">
        <v>16577</v>
      </c>
      <c r="J13" s="140">
        <v>16684</v>
      </c>
      <c r="K13" s="114">
        <v>79</v>
      </c>
      <c r="L13" s="116">
        <v>0.4735075521457684</v>
      </c>
    </row>
    <row r="14" spans="1:17" s="110" customFormat="1" ht="24.95" customHeight="1" x14ac:dyDescent="0.2">
      <c r="A14" s="604" t="s">
        <v>186</v>
      </c>
      <c r="B14" s="605"/>
      <c r="C14" s="605"/>
      <c r="D14" s="606"/>
      <c r="E14" s="113">
        <v>11.620471831893774</v>
      </c>
      <c r="F14" s="115">
        <v>4507</v>
      </c>
      <c r="G14" s="114">
        <v>4744</v>
      </c>
      <c r="H14" s="114">
        <v>4972</v>
      </c>
      <c r="I14" s="114">
        <v>4563</v>
      </c>
      <c r="J14" s="140">
        <v>4778</v>
      </c>
      <c r="K14" s="114">
        <v>-271</v>
      </c>
      <c r="L14" s="116">
        <v>-5.6718292172457092</v>
      </c>
    </row>
    <row r="15" spans="1:17" s="110" customFormat="1" ht="15" customHeight="1" x14ac:dyDescent="0.2">
      <c r="A15" s="120"/>
      <c r="B15" s="119"/>
      <c r="C15" s="258" t="s">
        <v>106</v>
      </c>
      <c r="E15" s="113">
        <v>60.949633902817837</v>
      </c>
      <c r="F15" s="115">
        <v>2747</v>
      </c>
      <c r="G15" s="114">
        <v>2892</v>
      </c>
      <c r="H15" s="114">
        <v>3039</v>
      </c>
      <c r="I15" s="114">
        <v>2817</v>
      </c>
      <c r="J15" s="140">
        <v>2949</v>
      </c>
      <c r="K15" s="114">
        <v>-202</v>
      </c>
      <c r="L15" s="116">
        <v>-6.8497795863004409</v>
      </c>
    </row>
    <row r="16" spans="1:17" s="110" customFormat="1" ht="15" customHeight="1" x14ac:dyDescent="0.2">
      <c r="A16" s="120"/>
      <c r="B16" s="119"/>
      <c r="C16" s="258" t="s">
        <v>107</v>
      </c>
      <c r="E16" s="113">
        <v>39.050366097182163</v>
      </c>
      <c r="F16" s="115">
        <v>1760</v>
      </c>
      <c r="G16" s="114">
        <v>1852</v>
      </c>
      <c r="H16" s="114">
        <v>1933</v>
      </c>
      <c r="I16" s="114">
        <v>1746</v>
      </c>
      <c r="J16" s="140">
        <v>1829</v>
      </c>
      <c r="K16" s="114">
        <v>-69</v>
      </c>
      <c r="L16" s="116">
        <v>-3.7725533078184799</v>
      </c>
    </row>
    <row r="17" spans="1:12" s="110" customFormat="1" ht="15" customHeight="1" x14ac:dyDescent="0.2">
      <c r="A17" s="120"/>
      <c r="B17" s="121" t="s">
        <v>109</v>
      </c>
      <c r="C17" s="258"/>
      <c r="E17" s="113">
        <v>65.620729663529715</v>
      </c>
      <c r="F17" s="115">
        <v>25451</v>
      </c>
      <c r="G17" s="114">
        <v>25646</v>
      </c>
      <c r="H17" s="114">
        <v>25893</v>
      </c>
      <c r="I17" s="114">
        <v>25893</v>
      </c>
      <c r="J17" s="140">
        <v>26045</v>
      </c>
      <c r="K17" s="114">
        <v>-594</v>
      </c>
      <c r="L17" s="116">
        <v>-2.2806680744864658</v>
      </c>
    </row>
    <row r="18" spans="1:12" s="110" customFormat="1" ht="15" customHeight="1" x14ac:dyDescent="0.2">
      <c r="A18" s="120"/>
      <c r="B18" s="119"/>
      <c r="C18" s="258" t="s">
        <v>106</v>
      </c>
      <c r="E18" s="113">
        <v>56.42607363168441</v>
      </c>
      <c r="F18" s="115">
        <v>14361</v>
      </c>
      <c r="G18" s="114">
        <v>14571</v>
      </c>
      <c r="H18" s="114">
        <v>14742</v>
      </c>
      <c r="I18" s="114">
        <v>14757</v>
      </c>
      <c r="J18" s="140">
        <v>14820</v>
      </c>
      <c r="K18" s="114">
        <v>-459</v>
      </c>
      <c r="L18" s="116">
        <v>-3.097165991902834</v>
      </c>
    </row>
    <row r="19" spans="1:12" s="110" customFormat="1" ht="15" customHeight="1" x14ac:dyDescent="0.2">
      <c r="A19" s="120"/>
      <c r="B19" s="119"/>
      <c r="C19" s="258" t="s">
        <v>107</v>
      </c>
      <c r="E19" s="113">
        <v>43.57392636831559</v>
      </c>
      <c r="F19" s="115">
        <v>11090</v>
      </c>
      <c r="G19" s="114">
        <v>11075</v>
      </c>
      <c r="H19" s="114">
        <v>11151</v>
      </c>
      <c r="I19" s="114">
        <v>11136</v>
      </c>
      <c r="J19" s="140">
        <v>11225</v>
      </c>
      <c r="K19" s="114">
        <v>-135</v>
      </c>
      <c r="L19" s="116">
        <v>-1.2026726057906458</v>
      </c>
    </row>
    <row r="20" spans="1:12" s="110" customFormat="1" ht="15" customHeight="1" x14ac:dyDescent="0.2">
      <c r="A20" s="120"/>
      <c r="B20" s="121" t="s">
        <v>110</v>
      </c>
      <c r="C20" s="258"/>
      <c r="E20" s="113">
        <v>21.193760474410212</v>
      </c>
      <c r="F20" s="115">
        <v>8220</v>
      </c>
      <c r="G20" s="114">
        <v>8090</v>
      </c>
      <c r="H20" s="114">
        <v>8063</v>
      </c>
      <c r="I20" s="114">
        <v>7923</v>
      </c>
      <c r="J20" s="140">
        <v>7803</v>
      </c>
      <c r="K20" s="114">
        <v>417</v>
      </c>
      <c r="L20" s="116">
        <v>5.3440984236831985</v>
      </c>
    </row>
    <row r="21" spans="1:12" s="110" customFormat="1" ht="15" customHeight="1" x14ac:dyDescent="0.2">
      <c r="A21" s="120"/>
      <c r="B21" s="119"/>
      <c r="C21" s="258" t="s">
        <v>106</v>
      </c>
      <c r="E21" s="113">
        <v>54.51338199513382</v>
      </c>
      <c r="F21" s="115">
        <v>4481</v>
      </c>
      <c r="G21" s="114">
        <v>4433</v>
      </c>
      <c r="H21" s="114">
        <v>4457</v>
      </c>
      <c r="I21" s="114">
        <v>4395</v>
      </c>
      <c r="J21" s="140">
        <v>4347</v>
      </c>
      <c r="K21" s="114">
        <v>134</v>
      </c>
      <c r="L21" s="116">
        <v>3.0825856912813436</v>
      </c>
    </row>
    <row r="22" spans="1:12" s="110" customFormat="1" ht="15" customHeight="1" x14ac:dyDescent="0.2">
      <c r="A22" s="120"/>
      <c r="B22" s="119"/>
      <c r="C22" s="258" t="s">
        <v>107</v>
      </c>
      <c r="E22" s="113">
        <v>45.48661800486618</v>
      </c>
      <c r="F22" s="115">
        <v>3739</v>
      </c>
      <c r="G22" s="114">
        <v>3657</v>
      </c>
      <c r="H22" s="114">
        <v>3606</v>
      </c>
      <c r="I22" s="114">
        <v>3528</v>
      </c>
      <c r="J22" s="140">
        <v>3456</v>
      </c>
      <c r="K22" s="114">
        <v>283</v>
      </c>
      <c r="L22" s="116">
        <v>8.1886574074074066</v>
      </c>
    </row>
    <row r="23" spans="1:12" s="110" customFormat="1" ht="15" customHeight="1" x14ac:dyDescent="0.2">
      <c r="A23" s="120"/>
      <c r="B23" s="121" t="s">
        <v>111</v>
      </c>
      <c r="C23" s="258"/>
      <c r="E23" s="113">
        <v>1.5650380301663014</v>
      </c>
      <c r="F23" s="115">
        <v>607</v>
      </c>
      <c r="G23" s="114">
        <v>617</v>
      </c>
      <c r="H23" s="114">
        <v>611</v>
      </c>
      <c r="I23" s="114">
        <v>598</v>
      </c>
      <c r="J23" s="140">
        <v>599</v>
      </c>
      <c r="K23" s="114">
        <v>8</v>
      </c>
      <c r="L23" s="116">
        <v>1.335559265442404</v>
      </c>
    </row>
    <row r="24" spans="1:12" s="110" customFormat="1" ht="15" customHeight="1" x14ac:dyDescent="0.2">
      <c r="A24" s="120"/>
      <c r="B24" s="119"/>
      <c r="C24" s="258" t="s">
        <v>106</v>
      </c>
      <c r="E24" s="113">
        <v>71.334431630971991</v>
      </c>
      <c r="F24" s="115">
        <v>433</v>
      </c>
      <c r="G24" s="114">
        <v>442</v>
      </c>
      <c r="H24" s="114">
        <v>439</v>
      </c>
      <c r="I24" s="114">
        <v>431</v>
      </c>
      <c r="J24" s="140">
        <v>425</v>
      </c>
      <c r="K24" s="114">
        <v>8</v>
      </c>
      <c r="L24" s="116">
        <v>1.8823529411764706</v>
      </c>
    </row>
    <row r="25" spans="1:12" s="110" customFormat="1" ht="15" customHeight="1" x14ac:dyDescent="0.2">
      <c r="A25" s="120"/>
      <c r="B25" s="119"/>
      <c r="C25" s="258" t="s">
        <v>107</v>
      </c>
      <c r="E25" s="113">
        <v>28.665568369028005</v>
      </c>
      <c r="F25" s="115">
        <v>174</v>
      </c>
      <c r="G25" s="114">
        <v>175</v>
      </c>
      <c r="H25" s="114">
        <v>172</v>
      </c>
      <c r="I25" s="114">
        <v>167</v>
      </c>
      <c r="J25" s="140">
        <v>174</v>
      </c>
      <c r="K25" s="114">
        <v>0</v>
      </c>
      <c r="L25" s="116">
        <v>0</v>
      </c>
    </row>
    <row r="26" spans="1:12" s="110" customFormat="1" ht="15" customHeight="1" x14ac:dyDescent="0.2">
      <c r="A26" s="120"/>
      <c r="C26" s="121" t="s">
        <v>187</v>
      </c>
      <c r="D26" s="110" t="s">
        <v>188</v>
      </c>
      <c r="E26" s="113">
        <v>0.32486786128657985</v>
      </c>
      <c r="F26" s="115">
        <v>126</v>
      </c>
      <c r="G26" s="114">
        <v>123</v>
      </c>
      <c r="H26" s="114">
        <v>126</v>
      </c>
      <c r="I26" s="114">
        <v>104</v>
      </c>
      <c r="J26" s="140">
        <v>104</v>
      </c>
      <c r="K26" s="114">
        <v>22</v>
      </c>
      <c r="L26" s="116">
        <v>21.153846153846153</v>
      </c>
    </row>
    <row r="27" spans="1:12" s="110" customFormat="1" ht="15" customHeight="1" x14ac:dyDescent="0.2">
      <c r="A27" s="120"/>
      <c r="B27" s="119"/>
      <c r="D27" s="259" t="s">
        <v>106</v>
      </c>
      <c r="E27" s="113">
        <v>63.492063492063494</v>
      </c>
      <c r="F27" s="115">
        <v>80</v>
      </c>
      <c r="G27" s="114">
        <v>81</v>
      </c>
      <c r="H27" s="114">
        <v>82</v>
      </c>
      <c r="I27" s="114">
        <v>71</v>
      </c>
      <c r="J27" s="140">
        <v>60</v>
      </c>
      <c r="K27" s="114">
        <v>20</v>
      </c>
      <c r="L27" s="116">
        <v>33.333333333333336</v>
      </c>
    </row>
    <row r="28" spans="1:12" s="110" customFormat="1" ht="15" customHeight="1" x14ac:dyDescent="0.2">
      <c r="A28" s="120"/>
      <c r="B28" s="119"/>
      <c r="D28" s="259" t="s">
        <v>107</v>
      </c>
      <c r="E28" s="113">
        <v>36.507936507936506</v>
      </c>
      <c r="F28" s="115">
        <v>46</v>
      </c>
      <c r="G28" s="114">
        <v>42</v>
      </c>
      <c r="H28" s="114">
        <v>44</v>
      </c>
      <c r="I28" s="114">
        <v>33</v>
      </c>
      <c r="J28" s="140">
        <v>44</v>
      </c>
      <c r="K28" s="114">
        <v>2</v>
      </c>
      <c r="L28" s="116">
        <v>4.5454545454545459</v>
      </c>
    </row>
    <row r="29" spans="1:12" s="110" customFormat="1" ht="24.95" customHeight="1" x14ac:dyDescent="0.2">
      <c r="A29" s="604" t="s">
        <v>189</v>
      </c>
      <c r="B29" s="605"/>
      <c r="C29" s="605"/>
      <c r="D29" s="606"/>
      <c r="E29" s="113">
        <v>92.164496583730823</v>
      </c>
      <c r="F29" s="115">
        <v>35746</v>
      </c>
      <c r="G29" s="114">
        <v>36046</v>
      </c>
      <c r="H29" s="114">
        <v>36406</v>
      </c>
      <c r="I29" s="114">
        <v>35885</v>
      </c>
      <c r="J29" s="140">
        <v>36083</v>
      </c>
      <c r="K29" s="114">
        <v>-337</v>
      </c>
      <c r="L29" s="116">
        <v>-0.93395781947177337</v>
      </c>
    </row>
    <row r="30" spans="1:12" s="110" customFormat="1" ht="15" customHeight="1" x14ac:dyDescent="0.2">
      <c r="A30" s="120"/>
      <c r="B30" s="119"/>
      <c r="C30" s="258" t="s">
        <v>106</v>
      </c>
      <c r="E30" s="113">
        <v>55.273317294242716</v>
      </c>
      <c r="F30" s="115">
        <v>19758</v>
      </c>
      <c r="G30" s="114">
        <v>20080</v>
      </c>
      <c r="H30" s="114">
        <v>20333</v>
      </c>
      <c r="I30" s="114">
        <v>20079</v>
      </c>
      <c r="J30" s="140">
        <v>20181</v>
      </c>
      <c r="K30" s="114">
        <v>-423</v>
      </c>
      <c r="L30" s="116">
        <v>-2.0960309201724394</v>
      </c>
    </row>
    <row r="31" spans="1:12" s="110" customFormat="1" ht="15" customHeight="1" x14ac:dyDescent="0.2">
      <c r="A31" s="120"/>
      <c r="B31" s="119"/>
      <c r="C31" s="258" t="s">
        <v>107</v>
      </c>
      <c r="E31" s="113">
        <v>44.726682705757284</v>
      </c>
      <c r="F31" s="115">
        <v>15988</v>
      </c>
      <c r="G31" s="114">
        <v>15966</v>
      </c>
      <c r="H31" s="114">
        <v>16073</v>
      </c>
      <c r="I31" s="114">
        <v>15806</v>
      </c>
      <c r="J31" s="140">
        <v>15902</v>
      </c>
      <c r="K31" s="114">
        <v>86</v>
      </c>
      <c r="L31" s="116">
        <v>0.54081247641806063</v>
      </c>
    </row>
    <row r="32" spans="1:12" s="110" customFormat="1" ht="15" customHeight="1" x14ac:dyDescent="0.2">
      <c r="A32" s="120"/>
      <c r="B32" s="119" t="s">
        <v>117</v>
      </c>
      <c r="C32" s="258"/>
      <c r="E32" s="113">
        <v>7.8251901508315074</v>
      </c>
      <c r="F32" s="115">
        <v>3035</v>
      </c>
      <c r="G32" s="114">
        <v>3045</v>
      </c>
      <c r="H32" s="114">
        <v>3128</v>
      </c>
      <c r="I32" s="114">
        <v>3089</v>
      </c>
      <c r="J32" s="140">
        <v>3138</v>
      </c>
      <c r="K32" s="114">
        <v>-103</v>
      </c>
      <c r="L32" s="116">
        <v>-3.2823454429572978</v>
      </c>
    </row>
    <row r="33" spans="1:12" s="110" customFormat="1" ht="15" customHeight="1" x14ac:dyDescent="0.2">
      <c r="A33" s="120"/>
      <c r="B33" s="119"/>
      <c r="C33" s="258" t="s">
        <v>106</v>
      </c>
      <c r="E33" s="113">
        <v>74.530477759472817</v>
      </c>
      <c r="F33" s="115">
        <v>2262</v>
      </c>
      <c r="G33" s="114">
        <v>2255</v>
      </c>
      <c r="H33" s="114">
        <v>2341</v>
      </c>
      <c r="I33" s="114">
        <v>2320</v>
      </c>
      <c r="J33" s="140">
        <v>2359</v>
      </c>
      <c r="K33" s="114">
        <v>-97</v>
      </c>
      <c r="L33" s="116">
        <v>-4.1119118270453585</v>
      </c>
    </row>
    <row r="34" spans="1:12" s="110" customFormat="1" ht="15" customHeight="1" x14ac:dyDescent="0.2">
      <c r="A34" s="120"/>
      <c r="B34" s="119"/>
      <c r="C34" s="258" t="s">
        <v>107</v>
      </c>
      <c r="E34" s="113">
        <v>25.469522240527183</v>
      </c>
      <c r="F34" s="115">
        <v>773</v>
      </c>
      <c r="G34" s="114">
        <v>790</v>
      </c>
      <c r="H34" s="114">
        <v>787</v>
      </c>
      <c r="I34" s="114">
        <v>769</v>
      </c>
      <c r="J34" s="140">
        <v>779</v>
      </c>
      <c r="K34" s="114">
        <v>-6</v>
      </c>
      <c r="L34" s="116">
        <v>-0.77021822849807442</v>
      </c>
    </row>
    <row r="35" spans="1:12" s="110" customFormat="1" ht="24.95" customHeight="1" x14ac:dyDescent="0.2">
      <c r="A35" s="604" t="s">
        <v>190</v>
      </c>
      <c r="B35" s="605"/>
      <c r="C35" s="605"/>
      <c r="D35" s="606"/>
      <c r="E35" s="113">
        <v>73.270594301920852</v>
      </c>
      <c r="F35" s="115">
        <v>28418</v>
      </c>
      <c r="G35" s="114">
        <v>28832</v>
      </c>
      <c r="H35" s="114">
        <v>29304</v>
      </c>
      <c r="I35" s="114">
        <v>28760</v>
      </c>
      <c r="J35" s="140">
        <v>29059</v>
      </c>
      <c r="K35" s="114">
        <v>-641</v>
      </c>
      <c r="L35" s="116">
        <v>-2.2058570494511165</v>
      </c>
    </row>
    <row r="36" spans="1:12" s="110" customFormat="1" ht="15" customHeight="1" x14ac:dyDescent="0.2">
      <c r="A36" s="120"/>
      <c r="B36" s="119"/>
      <c r="C36" s="258" t="s">
        <v>106</v>
      </c>
      <c r="E36" s="113">
        <v>71.919206136955452</v>
      </c>
      <c r="F36" s="115">
        <v>20438</v>
      </c>
      <c r="G36" s="114">
        <v>20784</v>
      </c>
      <c r="H36" s="114">
        <v>21113</v>
      </c>
      <c r="I36" s="114">
        <v>20833</v>
      </c>
      <c r="J36" s="140">
        <v>21006</v>
      </c>
      <c r="K36" s="114">
        <v>-568</v>
      </c>
      <c r="L36" s="116">
        <v>-2.703989336380082</v>
      </c>
    </row>
    <row r="37" spans="1:12" s="110" customFormat="1" ht="15" customHeight="1" x14ac:dyDescent="0.2">
      <c r="A37" s="120"/>
      <c r="B37" s="119"/>
      <c r="C37" s="258" t="s">
        <v>107</v>
      </c>
      <c r="E37" s="113">
        <v>28.080793863044548</v>
      </c>
      <c r="F37" s="115">
        <v>7980</v>
      </c>
      <c r="G37" s="114">
        <v>8048</v>
      </c>
      <c r="H37" s="114">
        <v>8191</v>
      </c>
      <c r="I37" s="114">
        <v>7927</v>
      </c>
      <c r="J37" s="140">
        <v>8053</v>
      </c>
      <c r="K37" s="114">
        <v>-73</v>
      </c>
      <c r="L37" s="116">
        <v>-0.90649447410902773</v>
      </c>
    </row>
    <row r="38" spans="1:12" s="110" customFormat="1" ht="15" customHeight="1" x14ac:dyDescent="0.2">
      <c r="A38" s="120"/>
      <c r="B38" s="119" t="s">
        <v>182</v>
      </c>
      <c r="C38" s="258"/>
      <c r="E38" s="113">
        <v>26.729405698079155</v>
      </c>
      <c r="F38" s="115">
        <v>10367</v>
      </c>
      <c r="G38" s="114">
        <v>10265</v>
      </c>
      <c r="H38" s="114">
        <v>10235</v>
      </c>
      <c r="I38" s="114">
        <v>10217</v>
      </c>
      <c r="J38" s="140">
        <v>10166</v>
      </c>
      <c r="K38" s="114">
        <v>201</v>
      </c>
      <c r="L38" s="116">
        <v>1.9771788313987801</v>
      </c>
    </row>
    <row r="39" spans="1:12" s="110" customFormat="1" ht="15" customHeight="1" x14ac:dyDescent="0.2">
      <c r="A39" s="120"/>
      <c r="B39" s="119"/>
      <c r="C39" s="258" t="s">
        <v>106</v>
      </c>
      <c r="E39" s="113">
        <v>15.279251471013794</v>
      </c>
      <c r="F39" s="115">
        <v>1584</v>
      </c>
      <c r="G39" s="114">
        <v>1554</v>
      </c>
      <c r="H39" s="114">
        <v>1564</v>
      </c>
      <c r="I39" s="114">
        <v>1567</v>
      </c>
      <c r="J39" s="140">
        <v>1535</v>
      </c>
      <c r="K39" s="114">
        <v>49</v>
      </c>
      <c r="L39" s="116">
        <v>3.1921824104234529</v>
      </c>
    </row>
    <row r="40" spans="1:12" s="110" customFormat="1" ht="15" customHeight="1" x14ac:dyDescent="0.2">
      <c r="A40" s="120"/>
      <c r="B40" s="119"/>
      <c r="C40" s="258" t="s">
        <v>107</v>
      </c>
      <c r="E40" s="113">
        <v>84.720748528986206</v>
      </c>
      <c r="F40" s="115">
        <v>8783</v>
      </c>
      <c r="G40" s="114">
        <v>8711</v>
      </c>
      <c r="H40" s="114">
        <v>8671</v>
      </c>
      <c r="I40" s="114">
        <v>8650</v>
      </c>
      <c r="J40" s="140">
        <v>8631</v>
      </c>
      <c r="K40" s="114">
        <v>152</v>
      </c>
      <c r="L40" s="116">
        <v>1.7610937318966515</v>
      </c>
    </row>
    <row r="41" spans="1:12" s="110" customFormat="1" ht="24.75" customHeight="1" x14ac:dyDescent="0.2">
      <c r="A41" s="604" t="s">
        <v>518</v>
      </c>
      <c r="B41" s="605"/>
      <c r="C41" s="605"/>
      <c r="D41" s="606"/>
      <c r="E41" s="113">
        <v>5.3061750676808046</v>
      </c>
      <c r="F41" s="115">
        <v>2058</v>
      </c>
      <c r="G41" s="114">
        <v>2311</v>
      </c>
      <c r="H41" s="114">
        <v>2361</v>
      </c>
      <c r="I41" s="114">
        <v>1792</v>
      </c>
      <c r="J41" s="140">
        <v>2043</v>
      </c>
      <c r="K41" s="114">
        <v>15</v>
      </c>
      <c r="L41" s="116">
        <v>0.73421439060205584</v>
      </c>
    </row>
    <row r="42" spans="1:12" s="110" customFormat="1" ht="15" customHeight="1" x14ac:dyDescent="0.2">
      <c r="A42" s="120"/>
      <c r="B42" s="119"/>
      <c r="C42" s="258" t="s">
        <v>106</v>
      </c>
      <c r="E42" s="113">
        <v>62.390670553935863</v>
      </c>
      <c r="F42" s="115">
        <v>1284</v>
      </c>
      <c r="G42" s="114">
        <v>1479</v>
      </c>
      <c r="H42" s="114">
        <v>1505</v>
      </c>
      <c r="I42" s="114">
        <v>1155</v>
      </c>
      <c r="J42" s="140">
        <v>1284</v>
      </c>
      <c r="K42" s="114">
        <v>0</v>
      </c>
      <c r="L42" s="116">
        <v>0</v>
      </c>
    </row>
    <row r="43" spans="1:12" s="110" customFormat="1" ht="15" customHeight="1" x14ac:dyDescent="0.2">
      <c r="A43" s="123"/>
      <c r="B43" s="124"/>
      <c r="C43" s="260" t="s">
        <v>107</v>
      </c>
      <c r="D43" s="261"/>
      <c r="E43" s="125">
        <v>37.609329446064137</v>
      </c>
      <c r="F43" s="143">
        <v>774</v>
      </c>
      <c r="G43" s="144">
        <v>832</v>
      </c>
      <c r="H43" s="144">
        <v>856</v>
      </c>
      <c r="I43" s="144">
        <v>637</v>
      </c>
      <c r="J43" s="145">
        <v>759</v>
      </c>
      <c r="K43" s="144">
        <v>15</v>
      </c>
      <c r="L43" s="146">
        <v>1.9762845849802371</v>
      </c>
    </row>
    <row r="44" spans="1:12" s="110" customFormat="1" ht="45.75" customHeight="1" x14ac:dyDescent="0.2">
      <c r="A44" s="604" t="s">
        <v>191</v>
      </c>
      <c r="B44" s="605"/>
      <c r="C44" s="605"/>
      <c r="D44" s="606"/>
      <c r="E44" s="113">
        <v>1.3175196596622405</v>
      </c>
      <c r="F44" s="115">
        <v>511</v>
      </c>
      <c r="G44" s="114">
        <v>515</v>
      </c>
      <c r="H44" s="114">
        <v>516</v>
      </c>
      <c r="I44" s="114">
        <v>494</v>
      </c>
      <c r="J44" s="140">
        <v>505</v>
      </c>
      <c r="K44" s="114">
        <v>6</v>
      </c>
      <c r="L44" s="116">
        <v>1.1881188118811881</v>
      </c>
    </row>
    <row r="45" spans="1:12" s="110" customFormat="1" ht="15" customHeight="1" x14ac:dyDescent="0.2">
      <c r="A45" s="120"/>
      <c r="B45" s="119"/>
      <c r="C45" s="258" t="s">
        <v>106</v>
      </c>
      <c r="E45" s="113">
        <v>56.947162426614483</v>
      </c>
      <c r="F45" s="115">
        <v>291</v>
      </c>
      <c r="G45" s="114">
        <v>294</v>
      </c>
      <c r="H45" s="114">
        <v>295</v>
      </c>
      <c r="I45" s="114">
        <v>282</v>
      </c>
      <c r="J45" s="140">
        <v>290</v>
      </c>
      <c r="K45" s="114">
        <v>1</v>
      </c>
      <c r="L45" s="116">
        <v>0.34482758620689657</v>
      </c>
    </row>
    <row r="46" spans="1:12" s="110" customFormat="1" ht="15" customHeight="1" x14ac:dyDescent="0.2">
      <c r="A46" s="123"/>
      <c r="B46" s="124"/>
      <c r="C46" s="260" t="s">
        <v>107</v>
      </c>
      <c r="D46" s="261"/>
      <c r="E46" s="125">
        <v>43.052837573385517</v>
      </c>
      <c r="F46" s="143">
        <v>220</v>
      </c>
      <c r="G46" s="144">
        <v>221</v>
      </c>
      <c r="H46" s="144">
        <v>221</v>
      </c>
      <c r="I46" s="144">
        <v>212</v>
      </c>
      <c r="J46" s="145">
        <v>215</v>
      </c>
      <c r="K46" s="144">
        <v>5</v>
      </c>
      <c r="L46" s="146">
        <v>2.3255813953488373</v>
      </c>
    </row>
    <row r="47" spans="1:12" s="110" customFormat="1" ht="39" customHeight="1" x14ac:dyDescent="0.2">
      <c r="A47" s="604" t="s">
        <v>519</v>
      </c>
      <c r="B47" s="607"/>
      <c r="C47" s="607"/>
      <c r="D47" s="608"/>
      <c r="E47" s="113">
        <v>0.15727729792445533</v>
      </c>
      <c r="F47" s="115">
        <v>61</v>
      </c>
      <c r="G47" s="114">
        <v>65</v>
      </c>
      <c r="H47" s="114">
        <v>60</v>
      </c>
      <c r="I47" s="114">
        <v>71</v>
      </c>
      <c r="J47" s="140">
        <v>73</v>
      </c>
      <c r="K47" s="114">
        <v>-12</v>
      </c>
      <c r="L47" s="116">
        <v>-16.438356164383563</v>
      </c>
    </row>
    <row r="48" spans="1:12" s="110" customFormat="1" ht="15" customHeight="1" x14ac:dyDescent="0.2">
      <c r="A48" s="120"/>
      <c r="B48" s="119"/>
      <c r="C48" s="258" t="s">
        <v>106</v>
      </c>
      <c r="E48" s="113">
        <v>44.26229508196721</v>
      </c>
      <c r="F48" s="115">
        <v>27</v>
      </c>
      <c r="G48" s="114">
        <v>28</v>
      </c>
      <c r="H48" s="114">
        <v>25</v>
      </c>
      <c r="I48" s="114">
        <v>27</v>
      </c>
      <c r="J48" s="140">
        <v>26</v>
      </c>
      <c r="K48" s="114">
        <v>1</v>
      </c>
      <c r="L48" s="116">
        <v>3.8461538461538463</v>
      </c>
    </row>
    <row r="49" spans="1:12" s="110" customFormat="1" ht="15" customHeight="1" x14ac:dyDescent="0.2">
      <c r="A49" s="123"/>
      <c r="B49" s="124"/>
      <c r="C49" s="260" t="s">
        <v>107</v>
      </c>
      <c r="D49" s="261"/>
      <c r="E49" s="125">
        <v>55.73770491803279</v>
      </c>
      <c r="F49" s="143">
        <v>34</v>
      </c>
      <c r="G49" s="144">
        <v>37</v>
      </c>
      <c r="H49" s="144">
        <v>35</v>
      </c>
      <c r="I49" s="144">
        <v>44</v>
      </c>
      <c r="J49" s="145">
        <v>47</v>
      </c>
      <c r="K49" s="144">
        <v>-13</v>
      </c>
      <c r="L49" s="146">
        <v>-27.659574468085108</v>
      </c>
    </row>
    <row r="50" spans="1:12" s="110" customFormat="1" ht="24.95" customHeight="1" x14ac:dyDescent="0.2">
      <c r="A50" s="609" t="s">
        <v>192</v>
      </c>
      <c r="B50" s="610"/>
      <c r="C50" s="610"/>
      <c r="D50" s="611"/>
      <c r="E50" s="262">
        <v>13.971896351682352</v>
      </c>
      <c r="F50" s="263">
        <v>5419</v>
      </c>
      <c r="G50" s="264">
        <v>5747</v>
      </c>
      <c r="H50" s="264">
        <v>5883</v>
      </c>
      <c r="I50" s="264">
        <v>5491</v>
      </c>
      <c r="J50" s="265">
        <v>5578</v>
      </c>
      <c r="K50" s="263">
        <v>-159</v>
      </c>
      <c r="L50" s="266">
        <v>-2.8504840444603801</v>
      </c>
    </row>
    <row r="51" spans="1:12" s="110" customFormat="1" ht="15" customHeight="1" x14ac:dyDescent="0.2">
      <c r="A51" s="120"/>
      <c r="B51" s="119"/>
      <c r="C51" s="258" t="s">
        <v>106</v>
      </c>
      <c r="E51" s="113">
        <v>60.823030079350431</v>
      </c>
      <c r="F51" s="115">
        <v>3296</v>
      </c>
      <c r="G51" s="114">
        <v>3499</v>
      </c>
      <c r="H51" s="114">
        <v>3590</v>
      </c>
      <c r="I51" s="114">
        <v>3383</v>
      </c>
      <c r="J51" s="140">
        <v>3424</v>
      </c>
      <c r="K51" s="114">
        <v>-128</v>
      </c>
      <c r="L51" s="116">
        <v>-3.7383177570093458</v>
      </c>
    </row>
    <row r="52" spans="1:12" s="110" customFormat="1" ht="15" customHeight="1" x14ac:dyDescent="0.2">
      <c r="A52" s="120"/>
      <c r="B52" s="119"/>
      <c r="C52" s="258" t="s">
        <v>107</v>
      </c>
      <c r="E52" s="113">
        <v>39.176969920649569</v>
      </c>
      <c r="F52" s="115">
        <v>2123</v>
      </c>
      <c r="G52" s="114">
        <v>2248</v>
      </c>
      <c r="H52" s="114">
        <v>2293</v>
      </c>
      <c r="I52" s="114">
        <v>2108</v>
      </c>
      <c r="J52" s="140">
        <v>2154</v>
      </c>
      <c r="K52" s="114">
        <v>-31</v>
      </c>
      <c r="L52" s="116">
        <v>-1.4391829155060354</v>
      </c>
    </row>
    <row r="53" spans="1:12" s="110" customFormat="1" ht="15" customHeight="1" x14ac:dyDescent="0.2">
      <c r="A53" s="120"/>
      <c r="B53" s="119"/>
      <c r="C53" s="258" t="s">
        <v>187</v>
      </c>
      <c r="D53" s="110" t="s">
        <v>193</v>
      </c>
      <c r="E53" s="113">
        <v>27.606569477763426</v>
      </c>
      <c r="F53" s="115">
        <v>1496</v>
      </c>
      <c r="G53" s="114">
        <v>1784</v>
      </c>
      <c r="H53" s="114">
        <v>1857</v>
      </c>
      <c r="I53" s="114">
        <v>1377</v>
      </c>
      <c r="J53" s="140">
        <v>1469</v>
      </c>
      <c r="K53" s="114">
        <v>27</v>
      </c>
      <c r="L53" s="116">
        <v>1.8379850238257318</v>
      </c>
    </row>
    <row r="54" spans="1:12" s="110" customFormat="1" ht="15" customHeight="1" x14ac:dyDescent="0.2">
      <c r="A54" s="120"/>
      <c r="B54" s="119"/>
      <c r="D54" s="267" t="s">
        <v>194</v>
      </c>
      <c r="E54" s="113">
        <v>65.441176470588232</v>
      </c>
      <c r="F54" s="115">
        <v>979</v>
      </c>
      <c r="G54" s="114">
        <v>1144</v>
      </c>
      <c r="H54" s="114">
        <v>1197</v>
      </c>
      <c r="I54" s="114">
        <v>924</v>
      </c>
      <c r="J54" s="140">
        <v>977</v>
      </c>
      <c r="K54" s="114">
        <v>2</v>
      </c>
      <c r="L54" s="116">
        <v>0.20470829068577279</v>
      </c>
    </row>
    <row r="55" spans="1:12" s="110" customFormat="1" ht="15" customHeight="1" x14ac:dyDescent="0.2">
      <c r="A55" s="120"/>
      <c r="B55" s="119"/>
      <c r="D55" s="267" t="s">
        <v>195</v>
      </c>
      <c r="E55" s="113">
        <v>34.558823529411768</v>
      </c>
      <c r="F55" s="115">
        <v>517</v>
      </c>
      <c r="G55" s="114">
        <v>640</v>
      </c>
      <c r="H55" s="114">
        <v>660</v>
      </c>
      <c r="I55" s="114">
        <v>453</v>
      </c>
      <c r="J55" s="140">
        <v>492</v>
      </c>
      <c r="K55" s="114">
        <v>25</v>
      </c>
      <c r="L55" s="116">
        <v>5.0813008130081299</v>
      </c>
    </row>
    <row r="56" spans="1:12" s="110" customFormat="1" ht="15" customHeight="1" x14ac:dyDescent="0.2">
      <c r="A56" s="120"/>
      <c r="B56" s="119" t="s">
        <v>196</v>
      </c>
      <c r="C56" s="258"/>
      <c r="E56" s="113">
        <v>70.656181513471708</v>
      </c>
      <c r="F56" s="115">
        <v>27404</v>
      </c>
      <c r="G56" s="114">
        <v>27372</v>
      </c>
      <c r="H56" s="114">
        <v>27610</v>
      </c>
      <c r="I56" s="114">
        <v>27514</v>
      </c>
      <c r="J56" s="140">
        <v>27660</v>
      </c>
      <c r="K56" s="114">
        <v>-256</v>
      </c>
      <c r="L56" s="116">
        <v>-0.92552422270426604</v>
      </c>
    </row>
    <row r="57" spans="1:12" s="110" customFormat="1" ht="15" customHeight="1" x14ac:dyDescent="0.2">
      <c r="A57" s="120"/>
      <c r="B57" s="119"/>
      <c r="C57" s="258" t="s">
        <v>106</v>
      </c>
      <c r="E57" s="113">
        <v>55.692599620493361</v>
      </c>
      <c r="F57" s="115">
        <v>15262</v>
      </c>
      <c r="G57" s="114">
        <v>15357</v>
      </c>
      <c r="H57" s="114">
        <v>15538</v>
      </c>
      <c r="I57" s="114">
        <v>15497</v>
      </c>
      <c r="J57" s="140">
        <v>15577</v>
      </c>
      <c r="K57" s="114">
        <v>-315</v>
      </c>
      <c r="L57" s="116">
        <v>-2.0222122359889583</v>
      </c>
    </row>
    <row r="58" spans="1:12" s="110" customFormat="1" ht="15" customHeight="1" x14ac:dyDescent="0.2">
      <c r="A58" s="120"/>
      <c r="B58" s="119"/>
      <c r="C58" s="258" t="s">
        <v>107</v>
      </c>
      <c r="E58" s="113">
        <v>44.307400379506639</v>
      </c>
      <c r="F58" s="115">
        <v>12142</v>
      </c>
      <c r="G58" s="114">
        <v>12015</v>
      </c>
      <c r="H58" s="114">
        <v>12072</v>
      </c>
      <c r="I58" s="114">
        <v>12017</v>
      </c>
      <c r="J58" s="140">
        <v>12083</v>
      </c>
      <c r="K58" s="114">
        <v>59</v>
      </c>
      <c r="L58" s="116">
        <v>0.48828933211950676</v>
      </c>
    </row>
    <row r="59" spans="1:12" s="110" customFormat="1" ht="15" customHeight="1" x14ac:dyDescent="0.2">
      <c r="A59" s="120"/>
      <c r="B59" s="119"/>
      <c r="C59" s="258" t="s">
        <v>105</v>
      </c>
      <c r="D59" s="110" t="s">
        <v>197</v>
      </c>
      <c r="E59" s="113">
        <v>90.494088454240256</v>
      </c>
      <c r="F59" s="115">
        <v>24799</v>
      </c>
      <c r="G59" s="114">
        <v>24758</v>
      </c>
      <c r="H59" s="114">
        <v>24987</v>
      </c>
      <c r="I59" s="114">
        <v>24924</v>
      </c>
      <c r="J59" s="140">
        <v>25056</v>
      </c>
      <c r="K59" s="114">
        <v>-257</v>
      </c>
      <c r="L59" s="116">
        <v>-1.0257024265644956</v>
      </c>
    </row>
    <row r="60" spans="1:12" s="110" customFormat="1" ht="15" customHeight="1" x14ac:dyDescent="0.2">
      <c r="A60" s="120"/>
      <c r="B60" s="119"/>
      <c r="C60" s="258"/>
      <c r="D60" s="267" t="s">
        <v>198</v>
      </c>
      <c r="E60" s="113">
        <v>53.042461389572161</v>
      </c>
      <c r="F60" s="115">
        <v>13154</v>
      </c>
      <c r="G60" s="114">
        <v>13241</v>
      </c>
      <c r="H60" s="114">
        <v>13427</v>
      </c>
      <c r="I60" s="114">
        <v>13403</v>
      </c>
      <c r="J60" s="140">
        <v>13474</v>
      </c>
      <c r="K60" s="114">
        <v>-320</v>
      </c>
      <c r="L60" s="116">
        <v>-2.3749443372420957</v>
      </c>
    </row>
    <row r="61" spans="1:12" s="110" customFormat="1" ht="15" customHeight="1" x14ac:dyDescent="0.2">
      <c r="A61" s="120"/>
      <c r="B61" s="119"/>
      <c r="C61" s="258"/>
      <c r="D61" s="267" t="s">
        <v>199</v>
      </c>
      <c r="E61" s="113">
        <v>46.957538610427839</v>
      </c>
      <c r="F61" s="115">
        <v>11645</v>
      </c>
      <c r="G61" s="114">
        <v>11517</v>
      </c>
      <c r="H61" s="114">
        <v>11560</v>
      </c>
      <c r="I61" s="114">
        <v>11521</v>
      </c>
      <c r="J61" s="140">
        <v>11582</v>
      </c>
      <c r="K61" s="114">
        <v>63</v>
      </c>
      <c r="L61" s="116">
        <v>0.54394750474874809</v>
      </c>
    </row>
    <row r="62" spans="1:12" s="110" customFormat="1" ht="15" customHeight="1" x14ac:dyDescent="0.2">
      <c r="A62" s="120"/>
      <c r="B62" s="119"/>
      <c r="C62" s="258"/>
      <c r="D62" s="258" t="s">
        <v>200</v>
      </c>
      <c r="E62" s="113">
        <v>9.5059115457597425</v>
      </c>
      <c r="F62" s="115">
        <v>2605</v>
      </c>
      <c r="G62" s="114">
        <v>2614</v>
      </c>
      <c r="H62" s="114">
        <v>2623</v>
      </c>
      <c r="I62" s="114">
        <v>2590</v>
      </c>
      <c r="J62" s="140">
        <v>2604</v>
      </c>
      <c r="K62" s="114">
        <v>1</v>
      </c>
      <c r="L62" s="116">
        <v>3.840245775729647E-2</v>
      </c>
    </row>
    <row r="63" spans="1:12" s="110" customFormat="1" ht="15" customHeight="1" x14ac:dyDescent="0.2">
      <c r="A63" s="120"/>
      <c r="B63" s="119"/>
      <c r="C63" s="258"/>
      <c r="D63" s="267" t="s">
        <v>198</v>
      </c>
      <c r="E63" s="113">
        <v>80.921305182341655</v>
      </c>
      <c r="F63" s="115">
        <v>2108</v>
      </c>
      <c r="G63" s="114">
        <v>2116</v>
      </c>
      <c r="H63" s="114">
        <v>2111</v>
      </c>
      <c r="I63" s="114">
        <v>2094</v>
      </c>
      <c r="J63" s="140">
        <v>2103</v>
      </c>
      <c r="K63" s="114">
        <v>5</v>
      </c>
      <c r="L63" s="116">
        <v>0.23775558725630053</v>
      </c>
    </row>
    <row r="64" spans="1:12" s="110" customFormat="1" ht="15" customHeight="1" x14ac:dyDescent="0.2">
      <c r="A64" s="120"/>
      <c r="B64" s="119"/>
      <c r="C64" s="258"/>
      <c r="D64" s="267" t="s">
        <v>199</v>
      </c>
      <c r="E64" s="113">
        <v>19.078694817658349</v>
      </c>
      <c r="F64" s="115">
        <v>497</v>
      </c>
      <c r="G64" s="114">
        <v>498</v>
      </c>
      <c r="H64" s="114">
        <v>512</v>
      </c>
      <c r="I64" s="114">
        <v>496</v>
      </c>
      <c r="J64" s="140">
        <v>501</v>
      </c>
      <c r="K64" s="114">
        <v>-4</v>
      </c>
      <c r="L64" s="116">
        <v>-0.79840319361277445</v>
      </c>
    </row>
    <row r="65" spans="1:12" s="110" customFormat="1" ht="15" customHeight="1" x14ac:dyDescent="0.2">
      <c r="A65" s="120"/>
      <c r="B65" s="119" t="s">
        <v>201</v>
      </c>
      <c r="C65" s="258"/>
      <c r="E65" s="113">
        <v>8.5161789351553434</v>
      </c>
      <c r="F65" s="115">
        <v>3303</v>
      </c>
      <c r="G65" s="114">
        <v>3260</v>
      </c>
      <c r="H65" s="114">
        <v>3228</v>
      </c>
      <c r="I65" s="114">
        <v>3184</v>
      </c>
      <c r="J65" s="140">
        <v>3158</v>
      </c>
      <c r="K65" s="114">
        <v>145</v>
      </c>
      <c r="L65" s="116">
        <v>4.5915136162127927</v>
      </c>
    </row>
    <row r="66" spans="1:12" s="110" customFormat="1" ht="15" customHeight="1" x14ac:dyDescent="0.2">
      <c r="A66" s="120"/>
      <c r="B66" s="119"/>
      <c r="C66" s="258" t="s">
        <v>106</v>
      </c>
      <c r="E66" s="113">
        <v>57.88676960339086</v>
      </c>
      <c r="F66" s="115">
        <v>1912</v>
      </c>
      <c r="G66" s="114">
        <v>1901</v>
      </c>
      <c r="H66" s="114">
        <v>1882</v>
      </c>
      <c r="I66" s="114">
        <v>1872</v>
      </c>
      <c r="J66" s="140">
        <v>1864</v>
      </c>
      <c r="K66" s="114">
        <v>48</v>
      </c>
      <c r="L66" s="116">
        <v>2.5751072961373391</v>
      </c>
    </row>
    <row r="67" spans="1:12" s="110" customFormat="1" ht="15" customHeight="1" x14ac:dyDescent="0.2">
      <c r="A67" s="120"/>
      <c r="B67" s="119"/>
      <c r="C67" s="258" t="s">
        <v>107</v>
      </c>
      <c r="E67" s="113">
        <v>42.11323039660914</v>
      </c>
      <c r="F67" s="115">
        <v>1391</v>
      </c>
      <c r="G67" s="114">
        <v>1359</v>
      </c>
      <c r="H67" s="114">
        <v>1346</v>
      </c>
      <c r="I67" s="114">
        <v>1312</v>
      </c>
      <c r="J67" s="140">
        <v>1294</v>
      </c>
      <c r="K67" s="114">
        <v>97</v>
      </c>
      <c r="L67" s="116">
        <v>7.4961360123647607</v>
      </c>
    </row>
    <row r="68" spans="1:12" s="110" customFormat="1" ht="15" customHeight="1" x14ac:dyDescent="0.2">
      <c r="A68" s="120"/>
      <c r="B68" s="119"/>
      <c r="C68" s="258" t="s">
        <v>105</v>
      </c>
      <c r="D68" s="110" t="s">
        <v>202</v>
      </c>
      <c r="E68" s="113">
        <v>20.738722373599757</v>
      </c>
      <c r="F68" s="115">
        <v>685</v>
      </c>
      <c r="G68" s="114">
        <v>673</v>
      </c>
      <c r="H68" s="114">
        <v>664</v>
      </c>
      <c r="I68" s="114">
        <v>633</v>
      </c>
      <c r="J68" s="140">
        <v>608</v>
      </c>
      <c r="K68" s="114">
        <v>77</v>
      </c>
      <c r="L68" s="116">
        <v>12.664473684210526</v>
      </c>
    </row>
    <row r="69" spans="1:12" s="110" customFormat="1" ht="15" customHeight="1" x14ac:dyDescent="0.2">
      <c r="A69" s="120"/>
      <c r="B69" s="119"/>
      <c r="C69" s="258"/>
      <c r="D69" s="267" t="s">
        <v>198</v>
      </c>
      <c r="E69" s="113">
        <v>58.978102189781019</v>
      </c>
      <c r="F69" s="115">
        <v>404</v>
      </c>
      <c r="G69" s="114">
        <v>399</v>
      </c>
      <c r="H69" s="114">
        <v>390</v>
      </c>
      <c r="I69" s="114">
        <v>370</v>
      </c>
      <c r="J69" s="140">
        <v>358</v>
      </c>
      <c r="K69" s="114">
        <v>46</v>
      </c>
      <c r="L69" s="116">
        <v>12.849162011173185</v>
      </c>
    </row>
    <row r="70" spans="1:12" s="110" customFormat="1" ht="15" customHeight="1" x14ac:dyDescent="0.2">
      <c r="A70" s="120"/>
      <c r="B70" s="119"/>
      <c r="C70" s="258"/>
      <c r="D70" s="267" t="s">
        <v>199</v>
      </c>
      <c r="E70" s="113">
        <v>41.021897810218981</v>
      </c>
      <c r="F70" s="115">
        <v>281</v>
      </c>
      <c r="G70" s="114">
        <v>274</v>
      </c>
      <c r="H70" s="114">
        <v>274</v>
      </c>
      <c r="I70" s="114">
        <v>263</v>
      </c>
      <c r="J70" s="140">
        <v>250</v>
      </c>
      <c r="K70" s="114">
        <v>31</v>
      </c>
      <c r="L70" s="116">
        <v>12.4</v>
      </c>
    </row>
    <row r="71" spans="1:12" s="110" customFormat="1" ht="15" customHeight="1" x14ac:dyDescent="0.2">
      <c r="A71" s="120"/>
      <c r="B71" s="119"/>
      <c r="C71" s="258"/>
      <c r="D71" s="110" t="s">
        <v>203</v>
      </c>
      <c r="E71" s="113">
        <v>74.174992431123215</v>
      </c>
      <c r="F71" s="115">
        <v>2450</v>
      </c>
      <c r="G71" s="114">
        <v>2418</v>
      </c>
      <c r="H71" s="114">
        <v>2399</v>
      </c>
      <c r="I71" s="114">
        <v>2385</v>
      </c>
      <c r="J71" s="140">
        <v>2395</v>
      </c>
      <c r="K71" s="114">
        <v>55</v>
      </c>
      <c r="L71" s="116">
        <v>2.2964509394572024</v>
      </c>
    </row>
    <row r="72" spans="1:12" s="110" customFormat="1" ht="15" customHeight="1" x14ac:dyDescent="0.2">
      <c r="A72" s="120"/>
      <c r="B72" s="119"/>
      <c r="C72" s="258"/>
      <c r="D72" s="267" t="s">
        <v>198</v>
      </c>
      <c r="E72" s="113">
        <v>57.183673469387756</v>
      </c>
      <c r="F72" s="115">
        <v>1401</v>
      </c>
      <c r="G72" s="114">
        <v>1394</v>
      </c>
      <c r="H72" s="114">
        <v>1390</v>
      </c>
      <c r="I72" s="114">
        <v>1402</v>
      </c>
      <c r="J72" s="140">
        <v>1412</v>
      </c>
      <c r="K72" s="114">
        <v>-11</v>
      </c>
      <c r="L72" s="116">
        <v>-0.77903682719546741</v>
      </c>
    </row>
    <row r="73" spans="1:12" s="110" customFormat="1" ht="15" customHeight="1" x14ac:dyDescent="0.2">
      <c r="A73" s="120"/>
      <c r="B73" s="119"/>
      <c r="C73" s="258"/>
      <c r="D73" s="267" t="s">
        <v>199</v>
      </c>
      <c r="E73" s="113">
        <v>42.816326530612244</v>
      </c>
      <c r="F73" s="115">
        <v>1049</v>
      </c>
      <c r="G73" s="114">
        <v>1024</v>
      </c>
      <c r="H73" s="114">
        <v>1009</v>
      </c>
      <c r="I73" s="114">
        <v>983</v>
      </c>
      <c r="J73" s="140">
        <v>983</v>
      </c>
      <c r="K73" s="114">
        <v>66</v>
      </c>
      <c r="L73" s="116">
        <v>6.7141403865717191</v>
      </c>
    </row>
    <row r="74" spans="1:12" s="110" customFormat="1" ht="15" customHeight="1" x14ac:dyDescent="0.2">
      <c r="A74" s="120"/>
      <c r="B74" s="119"/>
      <c r="C74" s="258"/>
      <c r="D74" s="110" t="s">
        <v>204</v>
      </c>
      <c r="E74" s="113">
        <v>5.0862851952770205</v>
      </c>
      <c r="F74" s="115">
        <v>168</v>
      </c>
      <c r="G74" s="114">
        <v>169</v>
      </c>
      <c r="H74" s="114">
        <v>165</v>
      </c>
      <c r="I74" s="114">
        <v>166</v>
      </c>
      <c r="J74" s="140">
        <v>155</v>
      </c>
      <c r="K74" s="114">
        <v>13</v>
      </c>
      <c r="L74" s="116">
        <v>8.387096774193548</v>
      </c>
    </row>
    <row r="75" spans="1:12" s="110" customFormat="1" ht="15" customHeight="1" x14ac:dyDescent="0.2">
      <c r="A75" s="120"/>
      <c r="B75" s="119"/>
      <c r="C75" s="258"/>
      <c r="D75" s="267" t="s">
        <v>198</v>
      </c>
      <c r="E75" s="113">
        <v>63.69047619047619</v>
      </c>
      <c r="F75" s="115">
        <v>107</v>
      </c>
      <c r="G75" s="114">
        <v>108</v>
      </c>
      <c r="H75" s="114">
        <v>102</v>
      </c>
      <c r="I75" s="114">
        <v>100</v>
      </c>
      <c r="J75" s="140">
        <v>94</v>
      </c>
      <c r="K75" s="114">
        <v>13</v>
      </c>
      <c r="L75" s="116">
        <v>13.829787234042554</v>
      </c>
    </row>
    <row r="76" spans="1:12" s="110" customFormat="1" ht="15" customHeight="1" x14ac:dyDescent="0.2">
      <c r="A76" s="120"/>
      <c r="B76" s="119"/>
      <c r="C76" s="258"/>
      <c r="D76" s="267" t="s">
        <v>199</v>
      </c>
      <c r="E76" s="113">
        <v>36.30952380952381</v>
      </c>
      <c r="F76" s="115">
        <v>61</v>
      </c>
      <c r="G76" s="114">
        <v>61</v>
      </c>
      <c r="H76" s="114">
        <v>63</v>
      </c>
      <c r="I76" s="114">
        <v>66</v>
      </c>
      <c r="J76" s="140">
        <v>61</v>
      </c>
      <c r="K76" s="114">
        <v>0</v>
      </c>
      <c r="L76" s="116">
        <v>0</v>
      </c>
    </row>
    <row r="77" spans="1:12" s="110" customFormat="1" ht="15" customHeight="1" x14ac:dyDescent="0.2">
      <c r="A77" s="534"/>
      <c r="B77" s="119" t="s">
        <v>205</v>
      </c>
      <c r="C77" s="268"/>
      <c r="D77" s="182"/>
      <c r="E77" s="113">
        <v>6.8557431996906022</v>
      </c>
      <c r="F77" s="115">
        <v>2659</v>
      </c>
      <c r="G77" s="114">
        <v>2718</v>
      </c>
      <c r="H77" s="114">
        <v>2818</v>
      </c>
      <c r="I77" s="114">
        <v>2788</v>
      </c>
      <c r="J77" s="140">
        <v>2829</v>
      </c>
      <c r="K77" s="114">
        <v>-170</v>
      </c>
      <c r="L77" s="116">
        <v>-6.0091905266878758</v>
      </c>
    </row>
    <row r="78" spans="1:12" s="110" customFormat="1" ht="15" customHeight="1" x14ac:dyDescent="0.2">
      <c r="A78" s="120"/>
      <c r="B78" s="119"/>
      <c r="C78" s="268" t="s">
        <v>106</v>
      </c>
      <c r="D78" s="182"/>
      <c r="E78" s="113">
        <v>58.367807446408428</v>
      </c>
      <c r="F78" s="115">
        <v>1552</v>
      </c>
      <c r="G78" s="114">
        <v>1581</v>
      </c>
      <c r="H78" s="114">
        <v>1667</v>
      </c>
      <c r="I78" s="114">
        <v>1648</v>
      </c>
      <c r="J78" s="140">
        <v>1676</v>
      </c>
      <c r="K78" s="114">
        <v>-124</v>
      </c>
      <c r="L78" s="116">
        <v>-7.3985680190930792</v>
      </c>
    </row>
    <row r="79" spans="1:12" s="110" customFormat="1" ht="15" customHeight="1" x14ac:dyDescent="0.2">
      <c r="A79" s="123"/>
      <c r="B79" s="124"/>
      <c r="C79" s="260" t="s">
        <v>107</v>
      </c>
      <c r="D79" s="261"/>
      <c r="E79" s="125">
        <v>41.632192553591572</v>
      </c>
      <c r="F79" s="143">
        <v>1107</v>
      </c>
      <c r="G79" s="144">
        <v>1137</v>
      </c>
      <c r="H79" s="144">
        <v>1151</v>
      </c>
      <c r="I79" s="144">
        <v>1140</v>
      </c>
      <c r="J79" s="145">
        <v>1153</v>
      </c>
      <c r="K79" s="144">
        <v>-46</v>
      </c>
      <c r="L79" s="146">
        <v>-3.9895923677363401</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38785</v>
      </c>
      <c r="E11" s="114">
        <v>39097</v>
      </c>
      <c r="F11" s="114">
        <v>39539</v>
      </c>
      <c r="G11" s="114">
        <v>38977</v>
      </c>
      <c r="H11" s="140">
        <v>39225</v>
      </c>
      <c r="I11" s="115">
        <v>-440</v>
      </c>
      <c r="J11" s="116">
        <v>-1.1217335882727852</v>
      </c>
    </row>
    <row r="12" spans="1:15" s="110" customFormat="1" ht="24.95" customHeight="1" x14ac:dyDescent="0.2">
      <c r="A12" s="193" t="s">
        <v>132</v>
      </c>
      <c r="B12" s="194" t="s">
        <v>133</v>
      </c>
      <c r="C12" s="113">
        <v>0.54660306819646776</v>
      </c>
      <c r="D12" s="115">
        <v>212</v>
      </c>
      <c r="E12" s="114">
        <v>206</v>
      </c>
      <c r="F12" s="114">
        <v>204</v>
      </c>
      <c r="G12" s="114">
        <v>199</v>
      </c>
      <c r="H12" s="140">
        <v>204</v>
      </c>
      <c r="I12" s="115">
        <v>8</v>
      </c>
      <c r="J12" s="116">
        <v>3.9215686274509802</v>
      </c>
    </row>
    <row r="13" spans="1:15" s="110" customFormat="1" ht="24.95" customHeight="1" x14ac:dyDescent="0.2">
      <c r="A13" s="193" t="s">
        <v>134</v>
      </c>
      <c r="B13" s="199" t="s">
        <v>214</v>
      </c>
      <c r="C13" s="113">
        <v>0.99780843109449524</v>
      </c>
      <c r="D13" s="115">
        <v>387</v>
      </c>
      <c r="E13" s="114">
        <v>375</v>
      </c>
      <c r="F13" s="114">
        <v>392</v>
      </c>
      <c r="G13" s="114">
        <v>380</v>
      </c>
      <c r="H13" s="140">
        <v>378</v>
      </c>
      <c r="I13" s="115">
        <v>9</v>
      </c>
      <c r="J13" s="116">
        <v>2.3809523809523809</v>
      </c>
    </row>
    <row r="14" spans="1:15" s="287" customFormat="1" ht="24" customHeight="1" x14ac:dyDescent="0.2">
      <c r="A14" s="193" t="s">
        <v>215</v>
      </c>
      <c r="B14" s="199" t="s">
        <v>137</v>
      </c>
      <c r="C14" s="113">
        <v>33.995101198917105</v>
      </c>
      <c r="D14" s="115">
        <v>13185</v>
      </c>
      <c r="E14" s="114">
        <v>13638</v>
      </c>
      <c r="F14" s="114">
        <v>13832</v>
      </c>
      <c r="G14" s="114">
        <v>13729</v>
      </c>
      <c r="H14" s="140">
        <v>13810</v>
      </c>
      <c r="I14" s="115">
        <v>-625</v>
      </c>
      <c r="J14" s="116">
        <v>-4.5257060101375819</v>
      </c>
      <c r="K14" s="110"/>
      <c r="L14" s="110"/>
      <c r="M14" s="110"/>
      <c r="N14" s="110"/>
      <c r="O14" s="110"/>
    </row>
    <row r="15" spans="1:15" s="110" customFormat="1" ht="24.75" customHeight="1" x14ac:dyDescent="0.2">
      <c r="A15" s="193" t="s">
        <v>216</v>
      </c>
      <c r="B15" s="199" t="s">
        <v>217</v>
      </c>
      <c r="C15" s="113">
        <v>1.7429418589660952</v>
      </c>
      <c r="D15" s="115">
        <v>676</v>
      </c>
      <c r="E15" s="114">
        <v>676</v>
      </c>
      <c r="F15" s="114">
        <v>679</v>
      </c>
      <c r="G15" s="114">
        <v>659</v>
      </c>
      <c r="H15" s="140">
        <v>681</v>
      </c>
      <c r="I15" s="115">
        <v>-5</v>
      </c>
      <c r="J15" s="116">
        <v>-0.73421439060205584</v>
      </c>
    </row>
    <row r="16" spans="1:15" s="287" customFormat="1" ht="24.95" customHeight="1" x14ac:dyDescent="0.2">
      <c r="A16" s="193" t="s">
        <v>218</v>
      </c>
      <c r="B16" s="199" t="s">
        <v>141</v>
      </c>
      <c r="C16" s="113">
        <v>28.067551888616734</v>
      </c>
      <c r="D16" s="115">
        <v>10886</v>
      </c>
      <c r="E16" s="114">
        <v>11337</v>
      </c>
      <c r="F16" s="114">
        <v>11514</v>
      </c>
      <c r="G16" s="114">
        <v>11442</v>
      </c>
      <c r="H16" s="140">
        <v>11503</v>
      </c>
      <c r="I16" s="115">
        <v>-617</v>
      </c>
      <c r="J16" s="116">
        <v>-5.3638181343997218</v>
      </c>
      <c r="K16" s="110"/>
      <c r="L16" s="110"/>
      <c r="M16" s="110"/>
      <c r="N16" s="110"/>
      <c r="O16" s="110"/>
    </row>
    <row r="17" spans="1:15" s="110" customFormat="1" ht="24.95" customHeight="1" x14ac:dyDescent="0.2">
      <c r="A17" s="193" t="s">
        <v>219</v>
      </c>
      <c r="B17" s="199" t="s">
        <v>220</v>
      </c>
      <c r="C17" s="113">
        <v>4.184607451334279</v>
      </c>
      <c r="D17" s="115">
        <v>1623</v>
      </c>
      <c r="E17" s="114">
        <v>1625</v>
      </c>
      <c r="F17" s="114">
        <v>1639</v>
      </c>
      <c r="G17" s="114">
        <v>1628</v>
      </c>
      <c r="H17" s="140">
        <v>1626</v>
      </c>
      <c r="I17" s="115">
        <v>-3</v>
      </c>
      <c r="J17" s="116">
        <v>-0.18450184501845018</v>
      </c>
    </row>
    <row r="18" spans="1:15" s="287" customFormat="1" ht="24.95" customHeight="1" x14ac:dyDescent="0.2">
      <c r="A18" s="201" t="s">
        <v>144</v>
      </c>
      <c r="B18" s="202" t="s">
        <v>145</v>
      </c>
      <c r="C18" s="113">
        <v>8.2170942374629359</v>
      </c>
      <c r="D18" s="115">
        <v>3187</v>
      </c>
      <c r="E18" s="114">
        <v>3174</v>
      </c>
      <c r="F18" s="114">
        <v>3234</v>
      </c>
      <c r="G18" s="114">
        <v>3096</v>
      </c>
      <c r="H18" s="140">
        <v>3062</v>
      </c>
      <c r="I18" s="115">
        <v>125</v>
      </c>
      <c r="J18" s="116">
        <v>4.0822991508817763</v>
      </c>
      <c r="K18" s="110"/>
      <c r="L18" s="110"/>
      <c r="M18" s="110"/>
      <c r="N18" s="110"/>
      <c r="O18" s="110"/>
    </row>
    <row r="19" spans="1:15" s="110" customFormat="1" ht="24.95" customHeight="1" x14ac:dyDescent="0.2">
      <c r="A19" s="193" t="s">
        <v>146</v>
      </c>
      <c r="B19" s="199" t="s">
        <v>147</v>
      </c>
      <c r="C19" s="113">
        <v>13.824932319195565</v>
      </c>
      <c r="D19" s="115">
        <v>5362</v>
      </c>
      <c r="E19" s="114">
        <v>5331</v>
      </c>
      <c r="F19" s="114">
        <v>5361</v>
      </c>
      <c r="G19" s="114">
        <v>5256</v>
      </c>
      <c r="H19" s="140">
        <v>5274</v>
      </c>
      <c r="I19" s="115">
        <v>88</v>
      </c>
      <c r="J19" s="116">
        <v>1.6685627607129314</v>
      </c>
    </row>
    <row r="20" spans="1:15" s="287" customFormat="1" ht="24.95" customHeight="1" x14ac:dyDescent="0.2">
      <c r="A20" s="193" t="s">
        <v>148</v>
      </c>
      <c r="B20" s="199" t="s">
        <v>149</v>
      </c>
      <c r="C20" s="113">
        <v>4.1768725022560265</v>
      </c>
      <c r="D20" s="115">
        <v>1620</v>
      </c>
      <c r="E20" s="114">
        <v>1660</v>
      </c>
      <c r="F20" s="114">
        <v>1692</v>
      </c>
      <c r="G20" s="114">
        <v>1742</v>
      </c>
      <c r="H20" s="140">
        <v>1878</v>
      </c>
      <c r="I20" s="115">
        <v>-258</v>
      </c>
      <c r="J20" s="116">
        <v>-13.738019169329073</v>
      </c>
      <c r="K20" s="110"/>
      <c r="L20" s="110"/>
      <c r="M20" s="110"/>
      <c r="N20" s="110"/>
      <c r="O20" s="110"/>
    </row>
    <row r="21" spans="1:15" s="110" customFormat="1" ht="24.95" customHeight="1" x14ac:dyDescent="0.2">
      <c r="A21" s="201" t="s">
        <v>150</v>
      </c>
      <c r="B21" s="202" t="s">
        <v>151</v>
      </c>
      <c r="C21" s="113">
        <v>1.8821709423746293</v>
      </c>
      <c r="D21" s="115">
        <v>730</v>
      </c>
      <c r="E21" s="114">
        <v>749</v>
      </c>
      <c r="F21" s="114">
        <v>780</v>
      </c>
      <c r="G21" s="114">
        <v>776</v>
      </c>
      <c r="H21" s="140">
        <v>743</v>
      </c>
      <c r="I21" s="115">
        <v>-13</v>
      </c>
      <c r="J21" s="116">
        <v>-1.7496635262449529</v>
      </c>
    </row>
    <row r="22" spans="1:15" s="110" customFormat="1" ht="24.95" customHeight="1" x14ac:dyDescent="0.2">
      <c r="A22" s="201" t="s">
        <v>152</v>
      </c>
      <c r="B22" s="199" t="s">
        <v>153</v>
      </c>
      <c r="C22" s="113">
        <v>0.40737398478793346</v>
      </c>
      <c r="D22" s="115">
        <v>158</v>
      </c>
      <c r="E22" s="114">
        <v>153</v>
      </c>
      <c r="F22" s="114">
        <v>148</v>
      </c>
      <c r="G22" s="114">
        <v>139</v>
      </c>
      <c r="H22" s="140">
        <v>136</v>
      </c>
      <c r="I22" s="115">
        <v>22</v>
      </c>
      <c r="J22" s="116">
        <v>16.176470588235293</v>
      </c>
    </row>
    <row r="23" spans="1:15" s="110" customFormat="1" ht="24.95" customHeight="1" x14ac:dyDescent="0.2">
      <c r="A23" s="193" t="s">
        <v>154</v>
      </c>
      <c r="B23" s="199" t="s">
        <v>155</v>
      </c>
      <c r="C23" s="113">
        <v>1.595977826479309</v>
      </c>
      <c r="D23" s="115">
        <v>619</v>
      </c>
      <c r="E23" s="114">
        <v>624</v>
      </c>
      <c r="F23" s="114">
        <v>633</v>
      </c>
      <c r="G23" s="114">
        <v>625</v>
      </c>
      <c r="H23" s="140">
        <v>634</v>
      </c>
      <c r="I23" s="115">
        <v>-15</v>
      </c>
      <c r="J23" s="116">
        <v>-2.3659305993690851</v>
      </c>
    </row>
    <row r="24" spans="1:15" s="110" customFormat="1" ht="24.95" customHeight="1" x14ac:dyDescent="0.2">
      <c r="A24" s="193" t="s">
        <v>156</v>
      </c>
      <c r="B24" s="199" t="s">
        <v>221</v>
      </c>
      <c r="C24" s="113">
        <v>4.2619569421167975</v>
      </c>
      <c r="D24" s="115">
        <v>1653</v>
      </c>
      <c r="E24" s="114">
        <v>1614</v>
      </c>
      <c r="F24" s="114">
        <v>1618</v>
      </c>
      <c r="G24" s="114">
        <v>1610</v>
      </c>
      <c r="H24" s="140">
        <v>1592</v>
      </c>
      <c r="I24" s="115">
        <v>61</v>
      </c>
      <c r="J24" s="116">
        <v>3.8316582914572863</v>
      </c>
    </row>
    <row r="25" spans="1:15" s="110" customFormat="1" ht="24.95" customHeight="1" x14ac:dyDescent="0.2">
      <c r="A25" s="193" t="s">
        <v>222</v>
      </c>
      <c r="B25" s="204" t="s">
        <v>159</v>
      </c>
      <c r="C25" s="113">
        <v>2.2560268144901379</v>
      </c>
      <c r="D25" s="115">
        <v>875</v>
      </c>
      <c r="E25" s="114">
        <v>870</v>
      </c>
      <c r="F25" s="114">
        <v>894</v>
      </c>
      <c r="G25" s="114">
        <v>868</v>
      </c>
      <c r="H25" s="140">
        <v>860</v>
      </c>
      <c r="I25" s="115">
        <v>15</v>
      </c>
      <c r="J25" s="116">
        <v>1.7441860465116279</v>
      </c>
    </row>
    <row r="26" spans="1:15" s="110" customFormat="1" ht="24.95" customHeight="1" x14ac:dyDescent="0.2">
      <c r="A26" s="201">
        <v>782.78300000000002</v>
      </c>
      <c r="B26" s="203" t="s">
        <v>160</v>
      </c>
      <c r="C26" s="113">
        <v>1.330411241459327</v>
      </c>
      <c r="D26" s="115">
        <v>516</v>
      </c>
      <c r="E26" s="114">
        <v>511</v>
      </c>
      <c r="F26" s="114">
        <v>587</v>
      </c>
      <c r="G26" s="114">
        <v>618</v>
      </c>
      <c r="H26" s="140">
        <v>669</v>
      </c>
      <c r="I26" s="115">
        <v>-153</v>
      </c>
      <c r="J26" s="116">
        <v>-22.869955156950674</v>
      </c>
    </row>
    <row r="27" spans="1:15" s="110" customFormat="1" ht="24.95" customHeight="1" x14ac:dyDescent="0.2">
      <c r="A27" s="193" t="s">
        <v>161</v>
      </c>
      <c r="B27" s="199" t="s">
        <v>223</v>
      </c>
      <c r="C27" s="113">
        <v>5.8218383395642643</v>
      </c>
      <c r="D27" s="115">
        <v>2258</v>
      </c>
      <c r="E27" s="114">
        <v>2255</v>
      </c>
      <c r="F27" s="114">
        <v>2244</v>
      </c>
      <c r="G27" s="114">
        <v>2205</v>
      </c>
      <c r="H27" s="140">
        <v>2215</v>
      </c>
      <c r="I27" s="115">
        <v>43</v>
      </c>
      <c r="J27" s="116">
        <v>1.9413092550790068</v>
      </c>
    </row>
    <row r="28" spans="1:15" s="110" customFormat="1" ht="24.95" customHeight="1" x14ac:dyDescent="0.2">
      <c r="A28" s="193" t="s">
        <v>163</v>
      </c>
      <c r="B28" s="199" t="s">
        <v>164</v>
      </c>
      <c r="C28" s="113">
        <v>3.4807270852133558</v>
      </c>
      <c r="D28" s="115">
        <v>1350</v>
      </c>
      <c r="E28" s="114">
        <v>1346</v>
      </c>
      <c r="F28" s="114">
        <v>1322</v>
      </c>
      <c r="G28" s="114">
        <v>1246</v>
      </c>
      <c r="H28" s="140">
        <v>1235</v>
      </c>
      <c r="I28" s="115">
        <v>115</v>
      </c>
      <c r="J28" s="116">
        <v>9.3117408906882595</v>
      </c>
    </row>
    <row r="29" spans="1:15" s="110" customFormat="1" ht="24.95" customHeight="1" x14ac:dyDescent="0.2">
      <c r="A29" s="193">
        <v>86</v>
      </c>
      <c r="B29" s="199" t="s">
        <v>165</v>
      </c>
      <c r="C29" s="113">
        <v>6.5463452365605264</v>
      </c>
      <c r="D29" s="115">
        <v>2539</v>
      </c>
      <c r="E29" s="114">
        <v>2509</v>
      </c>
      <c r="F29" s="114">
        <v>2513</v>
      </c>
      <c r="G29" s="114">
        <v>2448</v>
      </c>
      <c r="H29" s="140">
        <v>2476</v>
      </c>
      <c r="I29" s="115">
        <v>63</v>
      </c>
      <c r="J29" s="116">
        <v>2.5444264943457191</v>
      </c>
    </row>
    <row r="30" spans="1:15" s="110" customFormat="1" ht="24.95" customHeight="1" x14ac:dyDescent="0.2">
      <c r="A30" s="193">
        <v>87.88</v>
      </c>
      <c r="B30" s="204" t="s">
        <v>166</v>
      </c>
      <c r="C30" s="113">
        <v>7.87933479437927</v>
      </c>
      <c r="D30" s="115">
        <v>3056</v>
      </c>
      <c r="E30" s="114">
        <v>3013</v>
      </c>
      <c r="F30" s="114">
        <v>2995</v>
      </c>
      <c r="G30" s="114">
        <v>2963</v>
      </c>
      <c r="H30" s="140">
        <v>2987</v>
      </c>
      <c r="I30" s="115">
        <v>69</v>
      </c>
      <c r="J30" s="116">
        <v>2.3100100435219284</v>
      </c>
    </row>
    <row r="31" spans="1:15" s="110" customFormat="1" ht="24.95" customHeight="1" x14ac:dyDescent="0.2">
      <c r="A31" s="193" t="s">
        <v>167</v>
      </c>
      <c r="B31" s="199" t="s">
        <v>168</v>
      </c>
      <c r="C31" s="113">
        <v>2.7794250354518502</v>
      </c>
      <c r="D31" s="115">
        <v>1078</v>
      </c>
      <c r="E31" s="114">
        <v>1069</v>
      </c>
      <c r="F31" s="114">
        <v>1090</v>
      </c>
      <c r="G31" s="114">
        <v>1077</v>
      </c>
      <c r="H31" s="140">
        <v>1072</v>
      </c>
      <c r="I31" s="115">
        <v>6</v>
      </c>
      <c r="J31" s="116">
        <v>0.55970149253731338</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0.54660306819646776</v>
      </c>
      <c r="D34" s="115">
        <v>212</v>
      </c>
      <c r="E34" s="114">
        <v>206</v>
      </c>
      <c r="F34" s="114">
        <v>204</v>
      </c>
      <c r="G34" s="114">
        <v>199</v>
      </c>
      <c r="H34" s="140">
        <v>204</v>
      </c>
      <c r="I34" s="115">
        <v>8</v>
      </c>
      <c r="J34" s="116">
        <v>3.9215686274509802</v>
      </c>
    </row>
    <row r="35" spans="1:10" s="110" customFormat="1" ht="24.95" customHeight="1" x14ac:dyDescent="0.2">
      <c r="A35" s="292" t="s">
        <v>171</v>
      </c>
      <c r="B35" s="293" t="s">
        <v>172</v>
      </c>
      <c r="C35" s="113">
        <v>43.210003867474541</v>
      </c>
      <c r="D35" s="115">
        <v>16759</v>
      </c>
      <c r="E35" s="114">
        <v>17187</v>
      </c>
      <c r="F35" s="114">
        <v>17458</v>
      </c>
      <c r="G35" s="114">
        <v>17205</v>
      </c>
      <c r="H35" s="140">
        <v>17250</v>
      </c>
      <c r="I35" s="115">
        <v>-491</v>
      </c>
      <c r="J35" s="116">
        <v>-2.8463768115942027</v>
      </c>
    </row>
    <row r="36" spans="1:10" s="110" customFormat="1" ht="24.95" customHeight="1" x14ac:dyDescent="0.2">
      <c r="A36" s="294" t="s">
        <v>173</v>
      </c>
      <c r="B36" s="295" t="s">
        <v>174</v>
      </c>
      <c r="C36" s="125">
        <v>56.243393064328991</v>
      </c>
      <c r="D36" s="143">
        <v>21814</v>
      </c>
      <c r="E36" s="144">
        <v>21704</v>
      </c>
      <c r="F36" s="144">
        <v>21877</v>
      </c>
      <c r="G36" s="144">
        <v>21573</v>
      </c>
      <c r="H36" s="145">
        <v>21771</v>
      </c>
      <c r="I36" s="143">
        <v>43</v>
      </c>
      <c r="J36" s="146">
        <v>0.197510449680768</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2020-09-25T09:05:29Z</dcterms:created>
  <dcterms:modified xsi:type="dcterms:W3CDTF">2020-09-28T08:08:54Z</dcterms:modified>
</cp:coreProperties>
</file>