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K44" i="24"/>
  <c r="I44" i="24"/>
  <c r="D44" i="24"/>
  <c r="C44" i="24"/>
  <c r="B44" i="24"/>
  <c r="J44" i="24" s="1"/>
  <c r="M43" i="24"/>
  <c r="K43" i="24"/>
  <c r="H43" i="24"/>
  <c r="G43" i="24"/>
  <c r="F43" i="24"/>
  <c r="E43" i="24"/>
  <c r="C43" i="24"/>
  <c r="I43" i="24" s="1"/>
  <c r="B43" i="24"/>
  <c r="D43" i="24" s="1"/>
  <c r="K42" i="24"/>
  <c r="D42" i="24"/>
  <c r="C42" i="24"/>
  <c r="B42" i="24"/>
  <c r="J42" i="24" s="1"/>
  <c r="M41" i="24"/>
  <c r="K41" i="24"/>
  <c r="H41" i="24"/>
  <c r="G41" i="24"/>
  <c r="F41" i="24"/>
  <c r="E41" i="24"/>
  <c r="C41" i="24"/>
  <c r="I41" i="24" s="1"/>
  <c r="B41" i="24"/>
  <c r="D41" i="24" s="1"/>
  <c r="K40" i="24"/>
  <c r="D40" i="24"/>
  <c r="C40" i="24"/>
  <c r="B40" i="24"/>
  <c r="J40" i="24" s="1"/>
  <c r="M36" i="24"/>
  <c r="L36" i="24"/>
  <c r="K36" i="24"/>
  <c r="J36" i="24"/>
  <c r="I36" i="24"/>
  <c r="H36" i="24"/>
  <c r="G36" i="24"/>
  <c r="F36" i="24"/>
  <c r="E36" i="24"/>
  <c r="D36" i="24"/>
  <c r="L57" i="15"/>
  <c r="K57" i="15"/>
  <c r="C38" i="24"/>
  <c r="C37" i="24"/>
  <c r="C35" i="24"/>
  <c r="C34" i="24"/>
  <c r="C33" i="24"/>
  <c r="C32" i="24"/>
  <c r="C31" i="24"/>
  <c r="C30" i="24"/>
  <c r="C29" i="24"/>
  <c r="C28" i="24"/>
  <c r="C27" i="24"/>
  <c r="C26" i="24"/>
  <c r="C25" i="24"/>
  <c r="C24" i="24"/>
  <c r="C23" i="24"/>
  <c r="C22" i="24"/>
  <c r="C21" i="24"/>
  <c r="C20" i="24"/>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F7" i="24" l="1"/>
  <c r="D7" i="24"/>
  <c r="J7" i="24"/>
  <c r="H7" i="24"/>
  <c r="K7" i="24"/>
  <c r="K18" i="24"/>
  <c r="J18" i="24"/>
  <c r="H18" i="24"/>
  <c r="F18" i="24"/>
  <c r="D18" i="24"/>
  <c r="F21" i="24"/>
  <c r="D21" i="24"/>
  <c r="J21" i="24"/>
  <c r="H21" i="24"/>
  <c r="K21" i="24"/>
  <c r="K34" i="24"/>
  <c r="J34" i="24"/>
  <c r="H34" i="24"/>
  <c r="F34" i="24"/>
  <c r="D34" i="24"/>
  <c r="D38" i="24"/>
  <c r="J38" i="24"/>
  <c r="H38" i="24"/>
  <c r="F38" i="24"/>
  <c r="K38" i="24"/>
  <c r="M16" i="24"/>
  <c r="E16" i="24"/>
  <c r="L16" i="24"/>
  <c r="I16" i="24"/>
  <c r="G16" i="24"/>
  <c r="G19" i="24"/>
  <c r="L19" i="24"/>
  <c r="I19" i="24"/>
  <c r="M19" i="24"/>
  <c r="E19" i="24"/>
  <c r="M32" i="24"/>
  <c r="E32" i="24"/>
  <c r="L32" i="24"/>
  <c r="I32" i="24"/>
  <c r="G32" i="24"/>
  <c r="G35" i="24"/>
  <c r="L35" i="24"/>
  <c r="I35" i="24"/>
  <c r="M35" i="24"/>
  <c r="E35" i="24"/>
  <c r="F9" i="24"/>
  <c r="D9" i="24"/>
  <c r="J9" i="24"/>
  <c r="H9" i="24"/>
  <c r="K9" i="24"/>
  <c r="F15" i="24"/>
  <c r="D15" i="24"/>
  <c r="J15" i="24"/>
  <c r="H15" i="24"/>
  <c r="K15" i="24"/>
  <c r="K28" i="24"/>
  <c r="J28" i="24"/>
  <c r="H28" i="24"/>
  <c r="F28" i="24"/>
  <c r="D28" i="24"/>
  <c r="F31" i="24"/>
  <c r="D31" i="24"/>
  <c r="J31" i="24"/>
  <c r="H31" i="24"/>
  <c r="K31" i="24"/>
  <c r="M26" i="24"/>
  <c r="E26" i="24"/>
  <c r="L26" i="24"/>
  <c r="I26" i="24"/>
  <c r="G26" i="24"/>
  <c r="G29" i="24"/>
  <c r="L29" i="24"/>
  <c r="I29" i="24"/>
  <c r="M29" i="24"/>
  <c r="E29" i="24"/>
  <c r="K22" i="24"/>
  <c r="J22" i="24"/>
  <c r="H22" i="24"/>
  <c r="F22" i="24"/>
  <c r="D22" i="24"/>
  <c r="F25" i="24"/>
  <c r="D25" i="24"/>
  <c r="J25" i="24"/>
  <c r="H25" i="24"/>
  <c r="K25" i="24"/>
  <c r="B45" i="24"/>
  <c r="B39" i="24"/>
  <c r="M20" i="24"/>
  <c r="E20" i="24"/>
  <c r="L20" i="24"/>
  <c r="G20" i="24"/>
  <c r="I20" i="24"/>
  <c r="G23" i="24"/>
  <c r="L23" i="24"/>
  <c r="I23" i="24"/>
  <c r="M23" i="24"/>
  <c r="E23" i="24"/>
  <c r="I37" i="24"/>
  <c r="L37" i="24"/>
  <c r="M37" i="24"/>
  <c r="G37" i="24"/>
  <c r="E37" i="24"/>
  <c r="K8" i="24"/>
  <c r="J8" i="24"/>
  <c r="H8" i="24"/>
  <c r="F8" i="24"/>
  <c r="D8" i="24"/>
  <c r="K16" i="24"/>
  <c r="J16" i="24"/>
  <c r="H16" i="24"/>
  <c r="F16" i="24"/>
  <c r="D16" i="24"/>
  <c r="F19" i="24"/>
  <c r="D19" i="24"/>
  <c r="J19" i="24"/>
  <c r="H19" i="24"/>
  <c r="K19" i="24"/>
  <c r="K32" i="24"/>
  <c r="J32" i="24"/>
  <c r="H32" i="24"/>
  <c r="F32" i="24"/>
  <c r="D32" i="24"/>
  <c r="F35" i="24"/>
  <c r="D35" i="24"/>
  <c r="J35" i="24"/>
  <c r="H35" i="24"/>
  <c r="K35" i="24"/>
  <c r="M8" i="24"/>
  <c r="E8" i="24"/>
  <c r="L8" i="24"/>
  <c r="G8" i="24"/>
  <c r="I8" i="24"/>
  <c r="C14" i="24"/>
  <c r="C6" i="24"/>
  <c r="G17" i="24"/>
  <c r="L17" i="24"/>
  <c r="I17" i="24"/>
  <c r="E17" i="24"/>
  <c r="M17" i="24"/>
  <c r="M30" i="24"/>
  <c r="E30" i="24"/>
  <c r="L30" i="24"/>
  <c r="I30" i="24"/>
  <c r="G30" i="24"/>
  <c r="G33" i="24"/>
  <c r="L33" i="24"/>
  <c r="I33" i="24"/>
  <c r="E33" i="24"/>
  <c r="M33" i="24"/>
  <c r="K26" i="24"/>
  <c r="J26" i="24"/>
  <c r="H26" i="24"/>
  <c r="F26" i="24"/>
  <c r="D26" i="24"/>
  <c r="F29" i="24"/>
  <c r="D29" i="24"/>
  <c r="J29" i="24"/>
  <c r="H29" i="24"/>
  <c r="K29" i="24"/>
  <c r="G7" i="24"/>
  <c r="L7" i="24"/>
  <c r="I7" i="24"/>
  <c r="M7" i="24"/>
  <c r="E7" i="24"/>
  <c r="G9" i="24"/>
  <c r="L9" i="24"/>
  <c r="I9" i="24"/>
  <c r="M9" i="24"/>
  <c r="E9" i="24"/>
  <c r="M24" i="24"/>
  <c r="E24" i="24"/>
  <c r="L24" i="24"/>
  <c r="I24" i="24"/>
  <c r="G24" i="24"/>
  <c r="G27" i="24"/>
  <c r="L27" i="24"/>
  <c r="I27" i="24"/>
  <c r="M27" i="24"/>
  <c r="E27" i="24"/>
  <c r="K20" i="24"/>
  <c r="J20" i="24"/>
  <c r="H20" i="24"/>
  <c r="F20" i="24"/>
  <c r="D20" i="24"/>
  <c r="F23" i="24"/>
  <c r="D23" i="24"/>
  <c r="J23" i="24"/>
  <c r="H23" i="24"/>
  <c r="K23" i="24"/>
  <c r="H37" i="24"/>
  <c r="F37" i="24"/>
  <c r="D37" i="24"/>
  <c r="K37" i="24"/>
  <c r="J37" i="24"/>
  <c r="M18" i="24"/>
  <c r="E18" i="24"/>
  <c r="L18" i="24"/>
  <c r="I18" i="24"/>
  <c r="G18" i="24"/>
  <c r="G21" i="24"/>
  <c r="L21" i="24"/>
  <c r="I21" i="24"/>
  <c r="M21" i="24"/>
  <c r="E21" i="24"/>
  <c r="M34" i="24"/>
  <c r="E34" i="24"/>
  <c r="L34" i="24"/>
  <c r="I34" i="24"/>
  <c r="G34" i="24"/>
  <c r="M38" i="24"/>
  <c r="E38" i="24"/>
  <c r="L38" i="24"/>
  <c r="G38" i="24"/>
  <c r="I38" i="24"/>
  <c r="B14" i="24"/>
  <c r="B6" i="24"/>
  <c r="F17" i="24"/>
  <c r="D17" i="24"/>
  <c r="J17" i="24"/>
  <c r="H17" i="24"/>
  <c r="K17" i="24"/>
  <c r="K30" i="24"/>
  <c r="J30" i="24"/>
  <c r="H30" i="24"/>
  <c r="F30" i="24"/>
  <c r="D30" i="24"/>
  <c r="F33" i="24"/>
  <c r="D33" i="24"/>
  <c r="J33" i="24"/>
  <c r="H33" i="24"/>
  <c r="K33" i="24"/>
  <c r="G15" i="24"/>
  <c r="L15" i="24"/>
  <c r="I15" i="24"/>
  <c r="M15" i="24"/>
  <c r="E15" i="24"/>
  <c r="M28" i="24"/>
  <c r="E28" i="24"/>
  <c r="L28" i="24"/>
  <c r="G28" i="24"/>
  <c r="I28" i="24"/>
  <c r="G31" i="24"/>
  <c r="L31" i="24"/>
  <c r="I31" i="24"/>
  <c r="M31" i="24"/>
  <c r="E31" i="24"/>
  <c r="K24" i="24"/>
  <c r="J24" i="24"/>
  <c r="H24" i="24"/>
  <c r="F24" i="24"/>
  <c r="D24" i="24"/>
  <c r="F27" i="24"/>
  <c r="D27" i="24"/>
  <c r="J27" i="24"/>
  <c r="H27" i="24"/>
  <c r="K27" i="24"/>
  <c r="M22" i="24"/>
  <c r="E22" i="24"/>
  <c r="L22" i="24"/>
  <c r="I22" i="24"/>
  <c r="G22" i="24"/>
  <c r="G25" i="24"/>
  <c r="L25" i="24"/>
  <c r="I25" i="24"/>
  <c r="E25" i="24"/>
  <c r="M25" i="24"/>
  <c r="C45" i="24"/>
  <c r="C39" i="24"/>
  <c r="M42" i="24"/>
  <c r="E42" i="24"/>
  <c r="L42" i="24"/>
  <c r="G42" i="24"/>
  <c r="I42" i="24"/>
  <c r="M40" i="24"/>
  <c r="E40" i="24"/>
  <c r="L40" i="24"/>
  <c r="G40"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I40" i="24"/>
  <c r="M44" i="24"/>
  <c r="E44" i="24"/>
  <c r="L44" i="24"/>
  <c r="G44"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K77" i="24" s="1"/>
  <c r="J75" i="24"/>
  <c r="I75" i="24"/>
  <c r="I77" i="24" s="1"/>
  <c r="F40" i="24"/>
  <c r="J41" i="24"/>
  <c r="F42" i="24"/>
  <c r="J43" i="24"/>
  <c r="F44" i="24"/>
  <c r="H40" i="24"/>
  <c r="L41" i="24"/>
  <c r="H42" i="24"/>
  <c r="L43" i="24"/>
  <c r="H44" i="24"/>
  <c r="K6" i="24" l="1"/>
  <c r="J6" i="24"/>
  <c r="H6" i="24"/>
  <c r="F6" i="24"/>
  <c r="D6" i="24"/>
  <c r="K14" i="24"/>
  <c r="J14" i="24"/>
  <c r="H14" i="24"/>
  <c r="F14" i="24"/>
  <c r="D14" i="24"/>
  <c r="H39" i="24"/>
  <c r="F39" i="24"/>
  <c r="D39" i="24"/>
  <c r="K39" i="24"/>
  <c r="J39" i="24"/>
  <c r="M6" i="24"/>
  <c r="E6" i="24"/>
  <c r="L6" i="24"/>
  <c r="I6" i="24"/>
  <c r="G6" i="24"/>
  <c r="H45" i="24"/>
  <c r="F45" i="24"/>
  <c r="D45" i="24"/>
  <c r="K45" i="24"/>
  <c r="J45" i="24"/>
  <c r="I79" i="24"/>
  <c r="M14" i="24"/>
  <c r="E14" i="24"/>
  <c r="L14" i="24"/>
  <c r="I14" i="24"/>
  <c r="G14" i="24"/>
  <c r="J77" i="24"/>
  <c r="I39" i="24"/>
  <c r="L39" i="24"/>
  <c r="E39" i="24"/>
  <c r="M39" i="24"/>
  <c r="G39" i="24"/>
  <c r="I45" i="24"/>
  <c r="L45" i="24"/>
  <c r="M45" i="24"/>
  <c r="G45" i="24"/>
  <c r="E45" i="24"/>
  <c r="K79" i="24"/>
  <c r="J79" i="24" l="1"/>
  <c r="J78" i="24"/>
  <c r="K78" i="24"/>
  <c r="I78" i="24"/>
  <c r="I83" i="24" l="1"/>
  <c r="I82" i="24"/>
  <c r="I81" i="24"/>
</calcChain>
</file>

<file path=xl/sharedStrings.xml><?xml version="1.0" encoding="utf-8"?>
<sst xmlns="http://schemas.openxmlformats.org/spreadsheetml/2006/main" count="1666" uniqueCount="521">
  <si>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</si>
  <si>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</si>
  <si>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</si>
  <si>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</si>
  <si>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</si>
  <si>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</si>
  <si>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</si>
  <si>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</si>
  <si>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</si>
  <si>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</si>
  <si>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</si>
  <si>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</si>
  <si>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</si>
  <si>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Bad Kreuznach (07133)</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</si>
  <si>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</si>
  <si>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</si>
  <si>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</si>
  <si>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</si>
  <si>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</si>
  <si>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</si>
  <si>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</si>
  <si>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</si>
  <si>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</si>
  <si>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</si>
  <si>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</si>
  <si>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</si>
  <si>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</si>
  <si>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</si>
  <si>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</si>
  <si>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</si>
  <si>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</si>
  <si>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</si>
  <si>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</si>
  <si>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</si>
  <si>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</si>
  <si>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</si>
  <si>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</si>
  <si>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</si>
  <si>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</si>
  <si>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</si>
  <si>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</si>
  <si>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</si>
  <si>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</si>
  <si>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</si>
  <si>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</si>
  <si>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</si>
  <si>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</si>
  <si>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</si>
  <si>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</si>
  <si>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</si>
  <si>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</si>
  <si>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</si>
  <si>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</si>
  <si>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</si>
  <si>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</si>
  <si>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</si>
  <si>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</si>
  <si>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</si>
  <si>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</si>
  <si>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</si>
  <si>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</si>
  <si>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</si>
  <si>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</si>
  <si>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</si>
  <si>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</si>
  <si>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</si>
  <si>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</si>
  <si>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</si>
  <si>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</si>
  <si>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</si>
  <si>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</si>
  <si>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</si>
  <si>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</si>
  <si>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</si>
  <si>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</si>
  <si>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</si>
  <si>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</si>
  <si>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</si>
  <si>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</si>
  <si>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</si>
  <si>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</si>
  <si>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</si>
  <si>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</si>
  <si>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</si>
  <si>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</si>
  <si>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</si>
  <si>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</si>
  <si>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</si>
  <si>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</si>
  <si>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</si>
  <si>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</si>
  <si>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</si>
  <si>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Bad Kreuznach (07133);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</si>
  <si>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</si>
  <si>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</si>
  <si>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</si>
  <si>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</si>
  <si>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</si>
  <si>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</si>
  <si>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</si>
  <si>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</si>
  <si>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</si>
  <si>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</si>
  <si>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</si>
  <si>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</si>
  <si>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</si>
  <si>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</si>
  <si>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</si>
  <si>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</si>
  <si>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</si>
  <si>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</si>
  <si>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</si>
  <si>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</si>
  <si>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</si>
  <si>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</si>
  <si>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</si>
  <si>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</si>
  <si>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</si>
  <si>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</si>
  <si>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</si>
  <si>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</si>
  <si>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</si>
  <si>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</si>
  <si>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</si>
  <si>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</si>
  <si>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</si>
  <si>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</si>
  <si>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</si>
  <si>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</si>
  <si>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Rheinland-Pfalz</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</si>
  <si>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</si>
  <si>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</si>
  <si>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</si>
  <si>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</si>
  <si>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</si>
  <si>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</si>
  <si>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</si>
  <si>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</si>
  <si>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</si>
  <si>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</si>
  <si>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</si>
  <si>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</si>
  <si>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</si>
  <si>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</si>
  <si>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</si>
  <si>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</si>
  <si>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</si>
  <si>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</si>
  <si>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</si>
  <si>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</si>
  <si>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</si>
  <si>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</si>
  <si>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</si>
  <si>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</si>
  <si>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</si>
  <si>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</si>
  <si>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</si>
  <si>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</si>
  <si>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</si>
  <si>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</si>
  <si>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</si>
  <si>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</si>
  <si>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</si>
  <si>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</si>
  <si>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</si>
  <si>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</si>
  <si>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</si>
  <si>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</si>
  <si>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</si>
  <si>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</si>
  <si>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</si>
  <si>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</si>
  <si>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</si>
  <si>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</si>
  <si>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</si>
  <si>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</si>
  <si>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</si>
  <si>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</si>
  <si>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</si>
  <si>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</si>
  <si>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</si>
  <si>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</si>
  <si>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</si>
  <si>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Bad Kreuznach (07133)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</si>
  <si>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</si>
  <si>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</si>
  <si>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</si>
  <si>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</si>
  <si>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</si>
  <si>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</si>
  <si>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</si>
  <si>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</si>
  <si>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</si>
  <si>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</si>
  <si>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</si>
  <si>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</si>
  <si>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</si>
  <si>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</si>
  <si>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</si>
  <si>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</si>
  <si>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</si>
  <si>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</si>
  <si>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</si>
  <si>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</si>
  <si>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</si>
  <si>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</si>
  <si>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</si>
  <si>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</si>
  <si>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</si>
  <si>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</si>
  <si>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</si>
  <si>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</si>
  <si>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</si>
  <si>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</si>
  <si>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</si>
  <si>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</si>
  <si>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</si>
  <si>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</si>
  <si>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</si>
  <si>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</si>
  <si>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</si>
  <si>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</si>
  <si>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</si>
  <si>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</si>
  <si>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</si>
  <si>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</si>
  <si>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</si>
  <si>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</si>
  <si>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</si>
  <si>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</si>
  <si>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</si>
  <si>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</si>
  <si>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</si>
  <si>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</si>
  <si>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</si>
  <si>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</si>
  <si>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</si>
  <si>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</si>
  <si>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</si>
  <si>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</si>
  <si>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</si>
  <si>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</si>
  <si>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</si>
  <si>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</si>
  <si>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</si>
  <si>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</si>
  <si>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</si>
  <si>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</si>
  <si>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</si>
  <si>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</si>
  <si>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</si>
  <si>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</si>
  <si>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</si>
  <si>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</si>
  <si>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</si>
  <si>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</si>
  <si>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</si>
  <si>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</si>
  <si>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</si>
  <si>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</si>
  <si>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</si>
  <si>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</si>
  <si>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</si>
  <si>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</si>
  <si>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</si>
  <si>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</si>
  <si>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</si>
  <si>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</si>
  <si>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</si>
  <si>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</si>
  <si>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</si>
  <si>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</si>
  <si>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</si>
  <si>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</si>
  <si>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</si>
  <si>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</si>
  <si>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</si>
  <si>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</si>
  <si>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</si>
  <si>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</si>
  <si>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</si>
  <si>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</si>
  <si>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</si>
  <si>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</si>
  <si>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</si>
  <si>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</si>
  <si>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</si>
  <si>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</si>
  <si>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</si>
  <si>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</si>
  <si>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</si>
  <si>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</si>
  <si>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</si>
  <si>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</si>
  <si>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</si>
  <si>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</si>
  <si>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</si>
  <si>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</si>
  <si>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</si>
  <si>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</si>
  <si>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</si>
  <si>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</si>
  <si>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</si>
  <si>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</si>
  <si>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</si>
  <si>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</si>
  <si>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</si>
  <si>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</si>
  <si>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</si>
  <si>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</si>
  <si>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</si>
  <si>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</si>
  <si>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</si>
  <si>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</si>
  <si>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</si>
  <si>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</si>
  <si>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</si>
  <si>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</si>
  <si>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</si>
  <si>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</si>
  <si>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</si>
  <si>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</si>
  <si>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</si>
  <si>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</si>
  <si>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</si>
  <si>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</si>
  <si>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</si>
  <si>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</si>
  <si>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</si>
  <si>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</si>
  <si>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</si>
  <si>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</si>
  <si>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</si>
  <si>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</si>
  <si>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</si>
  <si>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</si>
  <si>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</si>
  <si>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</si>
  <si>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</si>
  <si>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</si>
  <si>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</si>
  <si>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</si>
  <si>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</si>
  <si>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</si>
  <si>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</si>
  <si>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</si>
  <si>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</si>
  <si>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</si>
  <si>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</si>
  <si>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</si>
  <si>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</si>
  <si>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</si>
  <si>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</si>
  <si>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</si>
  <si>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</si>
  <si>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</si>
  <si>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</si>
  <si>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</si>
  <si>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</si>
  <si>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</si>
  <si>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</si>
  <si>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</si>
  <si>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</si>
  <si>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</si>
  <si>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</si>
  <si>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</si>
  <si>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</si>
  <si>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</si>
  <si>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</si>
  <si>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</si>
  <si>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</si>
  <si>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</si>
  <si>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</si>
  <si>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Bad Kreuznach (07133);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</si>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</sst>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{60B5F123-883C-4798-B232-281B4220971E}</c15:txfldGUID>
                      <c15:f>Daten_Diagramme!$D$6</c15:f>
                      <c15:dlblFieldTableCache>
                        <c:ptCount val="1"/>
                        <c:pt idx="0">
                          <c:v>2.0</c:v>
                        </c:pt>
                      </c15:dlblFieldTableCache>
                    </c15:dlblFTEntry>
                  </c15:dlblFieldTable>
                  <c15:showDataLabelsRange val="0"/>
                </c:ext>
                <c:ext xmlns:c16="http://schemas.microsoft.com/office/drawing/2014/chart" uri="{C3380CC4-5D6E-409C-BE32-E72D297353CC}">
                  <c16:uniqueId val="{00000000-C932-4F6D-AD82-BB3ACC2DEAED}"/>
                </c:ext>
              </c:extLst>
            </c:dLbl>
            <c:dLbl>
              <c:idx val="1"/>
              <c:tx>
                <c:strRef>
                  <c:f>Daten_Diagramme!$D$7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{69BBB59C-FDAF-4EF1-A5E2-84020CDFB03B}</c15:txfldGUID>
                      <c15:f>Daten_Diagramme!$D$7</c15:f>
                      <c15:dlblFieldTableCache>
                        <c:ptCount val="1"/>
                        <c:pt idx="0">
                          <c:v>0.7</c:v>
                        </c:pt>
                      </c15:dlblFieldTableCache>
                    </c15:dlblFTEntry>
                  </c15:dlblFieldTable>
                  <c15:showDataLabelsRange val="0"/>
                </c:ext>
                <c:ext xmlns:c16="http://schemas.microsoft.com/office/drawing/2014/chart" uri="{C3380CC4-5D6E-409C-BE32-E72D297353CC}">
                  <c16:uniqueId val="{00000001-C932-4F6D-AD82-BB3ACC2DEAED}"/>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{C47EF096-EBDA-4AFB-A7D6-6A5F6850498C}</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C932-4F6D-AD82-BB3ACC2DEAED}"/>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{407D947F-F96E-43D0-A4D4-22DFC770AC66}</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C932-4F6D-AD82-BB3ACC2DEAED}"/>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2.010211194634413</c:v>
                </c:pt>
                <c:pt idx="1">
                  <c:v>0.73912918896366064</c:v>
                </c:pt>
                <c:pt idx="2">
                  <c:v>1.1186464311118853</c:v>
                </c:pt>
                <c:pt idx="3">
                  <c:v>1.0875687030768</c:v>
                </c:pt>
              </c:numCache>
            </c:numRef>
          </c:val>
          <c:extLst>
            <c:ext xmlns:c16="http://schemas.microsoft.com/office/drawing/2014/chart" uri="{C3380CC4-5D6E-409C-BE32-E72D297353CC}">
              <c16:uniqueId val="{00000004-C932-4F6D-AD82-BB3ACC2DEAED}"/>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{1E18D141-D8AD-4583-B7FE-737F083255E0}</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C932-4F6D-AD82-BB3ACC2DEAED}"/>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{9109557D-6F0C-4117-8917-532AC176A4CF}</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C932-4F6D-AD82-BB3ACC2DEAED}"/>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{8063AC40-D63E-4E50-9626-47BE84E8957A}</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C932-4F6D-AD82-BB3ACC2DEAED}"/>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{86880ED4-3D6E-421D-8C57-3A4229FDE117}</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C932-4F6D-AD82-BB3ACC2DEAE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C932-4F6D-AD82-BB3ACC2DEAED}"/>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C932-4F6D-AD82-BB3ACC2DEAED}"/>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{60DC070D-E5F5-480B-9272-C59D3BD49C31}</c15:txfldGUID>
                      <c15:f>Daten_Diagramme!$E$6</c15:f>
                      <c15:dlblFieldTableCache>
                        <c:ptCount val="1"/>
                        <c:pt idx="0">
                          <c:v>-2.6</c:v>
                        </c:pt>
                      </c15:dlblFieldTableCache>
                    </c15:dlblFTEntry>
                  </c15:dlblFieldTable>
                  <c15:showDataLabelsRange val="0"/>
                </c:ext>
                <c:ext xmlns:c16="http://schemas.microsoft.com/office/drawing/2014/chart" uri="{C3380CC4-5D6E-409C-BE32-E72D297353CC}">
                  <c16:uniqueId val="{00000000-117A-4F09-9838-19D23EFE4646}"/>
                </c:ext>
              </c:extLst>
            </c:dLbl>
            <c:dLbl>
              <c:idx val="1"/>
              <c:tx>
                <c:strRef>
                  <c:f>Daten_Diagramme!$E$7</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{4EE4AD9A-FBB2-4D41-966D-AAFC24E79C30}</c15:txfldGUID>
                      <c15:f>Daten_Diagramme!$E$7</c15:f>
                      <c15:dlblFieldTableCache>
                        <c:ptCount val="1"/>
                        <c:pt idx="0">
                          <c:v>-3.3</c:v>
                        </c:pt>
                      </c15:dlblFieldTableCache>
                    </c15:dlblFTEntry>
                  </c15:dlblFieldTable>
                  <c15:showDataLabelsRange val="0"/>
                </c:ext>
                <c:ext xmlns:c16="http://schemas.microsoft.com/office/drawing/2014/chart" uri="{C3380CC4-5D6E-409C-BE32-E72D297353CC}">
                  <c16:uniqueId val="{00000001-117A-4F09-9838-19D23EFE4646}"/>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{98FA93B5-9D37-42DC-A7F0-C253E3015F1B}</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117A-4F09-9838-19D23EFE4646}"/>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{3041172F-378F-47BF-AEFE-B1D3A5CF9DBC}</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117A-4F09-9838-19D23EFE464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-2.5793794957494733</c:v>
                </c:pt>
                <c:pt idx="1">
                  <c:v>-3.2711552602853353</c:v>
                </c:pt>
                <c:pt idx="2">
                  <c:v>-2.7637010795899166</c:v>
                </c:pt>
                <c:pt idx="3">
                  <c:v>-2.8655893304673015</c:v>
                </c:pt>
              </c:numCache>
            </c:numRef>
          </c:val>
          <c:extLst>
            <c:ext xmlns:c16="http://schemas.microsoft.com/office/drawing/2014/chart" uri="{C3380CC4-5D6E-409C-BE32-E72D297353CC}">
              <c16:uniqueId val="{00000004-117A-4F09-9838-19D23EFE4646}"/>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{E1218CBC-134A-4A51-ADD2-A6CD49519970}</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117A-4F09-9838-19D23EFE4646}"/>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{CF18CF26-47A4-40FA-87F2-FA32AC0C9F34}</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117A-4F09-9838-19D23EFE4646}"/>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{1B2252EF-0C59-4535-A91D-20EF94C07A6C}</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117A-4F09-9838-19D23EFE4646}"/>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{222BC2D2-1304-476D-8367-90D48118C3D1}</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117A-4F09-9838-19D23EFE464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117A-4F09-9838-19D23EFE4646}"/>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117A-4F09-9838-19D23EFE4646}"/>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{711C18F9-9E80-48D6-9A44-AA3368BB4C0E}</c15:txfldGUID>
                      <c15:f>Daten_Diagramme!$D$14</c15:f>
                      <c15:dlblFieldTableCache>
                        <c:ptCount val="1"/>
                        <c:pt idx="0">
                          <c:v>2.0</c:v>
                        </c:pt>
                      </c15:dlblFieldTableCache>
                    </c15:dlblFTEntry>
                  </c15:dlblFieldTable>
                  <c15:showDataLabelsRange val="0"/>
                </c:ext>
                <c:ext xmlns:c16="http://schemas.microsoft.com/office/drawing/2014/chart" uri="{C3380CC4-5D6E-409C-BE32-E72D297353CC}">
                  <c16:uniqueId val="{00000000-B120-41B8-949E-D119A3C09575}"/>
                </c:ext>
              </c:extLst>
            </c:dLbl>
            <c:dLbl>
              <c:idx val="1"/>
              <c:tx>
                <c:strRef>
                  <c:f>Daten_Diagramme!$D$15</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{68C1C6BF-64D5-4FD8-8930-B7014679EB80}</c15:txfldGUID>
                      <c15:f>Daten_Diagramme!$D$15</c15:f>
                      <c15:dlblFieldTableCache>
                        <c:ptCount val="1"/>
                        <c:pt idx="0">
                          <c:v>5.2</c:v>
                        </c:pt>
                      </c15:dlblFieldTableCache>
                    </c15:dlblFTEntry>
                  </c15:dlblFieldTable>
                  <c15:showDataLabelsRange val="0"/>
                </c:ext>
                <c:ext xmlns:c16="http://schemas.microsoft.com/office/drawing/2014/chart" uri="{C3380CC4-5D6E-409C-BE32-E72D297353CC}">
                  <c16:uniqueId val="{00000001-B120-41B8-949E-D119A3C09575}"/>
                </c:ext>
              </c:extLst>
            </c:dLbl>
            <c:dLbl>
              <c:idx val="2"/>
              <c:tx>
                <c:strRef>
                  <c:f>Daten_Diagramme!$D$16</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{2D1E701E-522B-4DB9-B1C0-D4F725DE5530}</c15:txfldGUID>
                      <c15:f>Daten_Diagramme!$D$16</c15:f>
                      <c15:dlblFieldTableCache>
                        <c:ptCount val="1"/>
                        <c:pt idx="0">
                          <c:v>-3.1</c:v>
                        </c:pt>
                      </c15:dlblFieldTableCache>
                    </c15:dlblFTEntry>
                  </c15:dlblFieldTable>
                  <c15:showDataLabelsRange val="0"/>
                </c:ext>
                <c:ext xmlns:c16="http://schemas.microsoft.com/office/drawing/2014/chart" uri="{C3380CC4-5D6E-409C-BE32-E72D297353CC}">
                  <c16:uniqueId val="{00000002-B120-41B8-949E-D119A3C09575}"/>
                </c:ext>
              </c:extLst>
            </c:dLbl>
            <c:dLbl>
              <c:idx val="3"/>
              <c:tx>
                <c:strRef>
                  <c:f>Daten_Diagramme!$D$17</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{827C85F0-7B7F-4168-83E6-2AB6B47F57BC}</c15:txfldGUID>
                      <c15:f>Daten_Diagramme!$D$17</c15:f>
                      <c15:dlblFieldTableCache>
                        <c:ptCount val="1"/>
                        <c:pt idx="0">
                          <c:v>1.8</c:v>
                        </c:pt>
                      </c15:dlblFieldTableCache>
                    </c15:dlblFTEntry>
                  </c15:dlblFieldTable>
                  <c15:showDataLabelsRange val="0"/>
                </c:ext>
                <c:ext xmlns:c16="http://schemas.microsoft.com/office/drawing/2014/chart" uri="{C3380CC4-5D6E-409C-BE32-E72D297353CC}">
                  <c16:uniqueId val="{00000003-B120-41B8-949E-D119A3C09575}"/>
                </c:ext>
              </c:extLst>
            </c:dLbl>
            <c:dLbl>
              <c:idx val="4"/>
              <c:tx>
                <c:strRef>
                  <c:f>Daten_Diagramme!$D$18</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{668051A1-7876-4060-B130-D85BD85C0764}</c15:txfldGUID>
                      <c15:f>Daten_Diagramme!$D$18</c15:f>
                      <c15:dlblFieldTableCache>
                        <c:ptCount val="1"/>
                        <c:pt idx="0">
                          <c:v>4.8</c:v>
                        </c:pt>
                      </c15:dlblFieldTableCache>
                    </c15:dlblFTEntry>
                  </c15:dlblFieldTable>
                  <c15:showDataLabelsRange val="0"/>
                </c:ext>
                <c:ext xmlns:c16="http://schemas.microsoft.com/office/drawing/2014/chart" uri="{C3380CC4-5D6E-409C-BE32-E72D297353CC}">
                  <c16:uniqueId val="{00000004-B120-41B8-949E-D119A3C09575}"/>
                </c:ext>
              </c:extLst>
            </c:dLbl>
            <c:dLbl>
              <c:idx val="5"/>
              <c:tx>
                <c:strRef>
                  <c:f>Daten_Diagramme!$D$19</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{18E03564-94FD-4E9E-93CF-0DD5C20336D0}</c15:txfldGUID>
                      <c15:f>Daten_Diagramme!$D$19</c15:f>
                      <c15:dlblFieldTableCache>
                        <c:ptCount val="1"/>
                        <c:pt idx="0">
                          <c:v>2.2</c:v>
                        </c:pt>
                      </c15:dlblFieldTableCache>
                    </c15:dlblFTEntry>
                  </c15:dlblFieldTable>
                  <c15:showDataLabelsRange val="0"/>
                </c:ext>
                <c:ext xmlns:c16="http://schemas.microsoft.com/office/drawing/2014/chart" uri="{C3380CC4-5D6E-409C-BE32-E72D297353CC}">
                  <c16:uniqueId val="{00000005-B120-41B8-949E-D119A3C09575}"/>
                </c:ext>
              </c:extLst>
            </c:dLbl>
            <c:dLbl>
              <c:idx val="6"/>
              <c:tx>
                <c:strRef>
                  <c:f>Daten_Diagramme!$D$20</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{8BB2F5C9-F3D2-4715-B8E4-A0C4DE0F8F1E}</c15:txfldGUID>
                      <c15:f>Daten_Diagramme!$D$20</c15:f>
                      <c15:dlblFieldTableCache>
                        <c:ptCount val="1"/>
                        <c:pt idx="0">
                          <c:v>0.5</c:v>
                        </c:pt>
                      </c15:dlblFieldTableCache>
                    </c15:dlblFTEntry>
                  </c15:dlblFieldTable>
                  <c15:showDataLabelsRange val="0"/>
                </c:ext>
                <c:ext xmlns:c16="http://schemas.microsoft.com/office/drawing/2014/chart" uri="{C3380CC4-5D6E-409C-BE32-E72D297353CC}">
                  <c16:uniqueId val="{00000006-B120-41B8-949E-D119A3C09575}"/>
                </c:ext>
              </c:extLst>
            </c:dLbl>
            <c:dLbl>
              <c:idx val="7"/>
              <c:tx>
                <c:strRef>
                  <c:f>Daten_Diagramme!$D$21</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{A047AF72-0CD6-4277-8D85-6CE9A0CEF35D}</c15:txfldGUID>
                      <c15:f>Daten_Diagramme!$D$21</c15:f>
                      <c15:dlblFieldTableCache>
                        <c:ptCount val="1"/>
                        <c:pt idx="0">
                          <c:v>4.7</c:v>
                        </c:pt>
                      </c15:dlblFieldTableCache>
                    </c15:dlblFTEntry>
                  </c15:dlblFieldTable>
                  <c15:showDataLabelsRange val="0"/>
                </c:ext>
                <c:ext xmlns:c16="http://schemas.microsoft.com/office/drawing/2014/chart" uri="{C3380CC4-5D6E-409C-BE32-E72D297353CC}">
                  <c16:uniqueId val="{00000007-B120-41B8-949E-D119A3C09575}"/>
                </c:ext>
              </c:extLst>
            </c:dLbl>
            <c:dLbl>
              <c:idx val="8"/>
              <c:tx>
                <c:strRef>
                  <c:f>Daten_Diagramme!$D$22</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{13C21FEC-514B-424B-88B1-E7201F0EA854}</c15:txfldGUID>
                      <c15:f>Daten_Diagramme!$D$22</c15:f>
                      <c15:dlblFieldTableCache>
                        <c:ptCount val="1"/>
                        <c:pt idx="0">
                          <c:v>0.8</c:v>
                        </c:pt>
                      </c15:dlblFieldTableCache>
                    </c15:dlblFTEntry>
                  </c15:dlblFieldTable>
                  <c15:showDataLabelsRange val="0"/>
                </c:ext>
                <c:ext xmlns:c16="http://schemas.microsoft.com/office/drawing/2014/chart" uri="{C3380CC4-5D6E-409C-BE32-E72D297353CC}">
                  <c16:uniqueId val="{00000008-B120-41B8-949E-D119A3C09575}"/>
                </c:ext>
              </c:extLst>
            </c:dLbl>
            <c:dLbl>
              <c:idx val="9"/>
              <c:tx>
                <c:strRef>
                  <c:f>Daten_Diagramme!$D$23</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{2BD000E0-E26B-42C0-B613-1A0201C6806B}</c15:txfldGUID>
                      <c15:f>Daten_Diagramme!$D$23</c15:f>
                      <c15:dlblFieldTableCache>
                        <c:ptCount val="1"/>
                        <c:pt idx="0">
                          <c:v>5.0</c:v>
                        </c:pt>
                      </c15:dlblFieldTableCache>
                    </c15:dlblFTEntry>
                  </c15:dlblFieldTable>
                  <c15:showDataLabelsRange val="0"/>
                </c:ext>
                <c:ext xmlns:c16="http://schemas.microsoft.com/office/drawing/2014/chart" uri="{C3380CC4-5D6E-409C-BE32-E72D297353CC}">
                  <c16:uniqueId val="{00000009-B120-41B8-949E-D119A3C09575}"/>
                </c:ext>
              </c:extLst>
            </c:dLbl>
            <c:dLbl>
              <c:idx val="10"/>
              <c:tx>
                <c:strRef>
                  <c:f>Daten_Diagramme!$D$24</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{0426CA4D-B415-41FD-B0B3-B3DEF288EB9F}</c15:txfldGUID>
                      <c15:f>Daten_Diagramme!$D$24</c15:f>
                      <c15:dlblFieldTableCache>
                        <c:ptCount val="1"/>
                        <c:pt idx="0">
                          <c:v>0.7</c:v>
                        </c:pt>
                      </c15:dlblFieldTableCache>
                    </c15:dlblFTEntry>
                  </c15:dlblFieldTable>
                  <c15:showDataLabelsRange val="0"/>
                </c:ext>
                <c:ext xmlns:c16="http://schemas.microsoft.com/office/drawing/2014/chart" uri="{C3380CC4-5D6E-409C-BE32-E72D297353CC}">
                  <c16:uniqueId val="{0000000A-B120-41B8-949E-D119A3C09575}"/>
                </c:ext>
              </c:extLst>
            </c:dLbl>
            <c:dLbl>
              <c:idx val="11"/>
              <c:tx>
                <c:strRef>
                  <c:f>Daten_Diagramme!$D$25</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{7B04058F-0466-4EB3-9C21-FCAB7B023B19}</c15:txfldGUID>
                      <c15:f>Daten_Diagramme!$D$25</c15:f>
                      <c15:dlblFieldTableCache>
                        <c:ptCount val="1"/>
                        <c:pt idx="0">
                          <c:v>6.3</c:v>
                        </c:pt>
                      </c15:dlblFieldTableCache>
                    </c15:dlblFTEntry>
                  </c15:dlblFieldTable>
                  <c15:showDataLabelsRange val="0"/>
                </c:ext>
                <c:ext xmlns:c16="http://schemas.microsoft.com/office/drawing/2014/chart" uri="{C3380CC4-5D6E-409C-BE32-E72D297353CC}">
                  <c16:uniqueId val="{0000000B-B120-41B8-949E-D119A3C09575}"/>
                </c:ext>
              </c:extLst>
            </c:dLbl>
            <c:dLbl>
              <c:idx val="12"/>
              <c:tx>
                <c:strRef>
                  <c:f>Daten_Diagramme!$D$26</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{9F20E824-2E08-42BD-BF19-B6B3B3A7ADFA}</c15:txfldGUID>
                      <c15:f>Daten_Diagramme!$D$26</c15:f>
                      <c15:dlblFieldTableCache>
                        <c:ptCount val="1"/>
                        <c:pt idx="0">
                          <c:v>-0.2</c:v>
                        </c:pt>
                      </c15:dlblFieldTableCache>
                    </c15:dlblFTEntry>
                  </c15:dlblFieldTable>
                  <c15:showDataLabelsRange val="0"/>
                </c:ext>
                <c:ext xmlns:c16="http://schemas.microsoft.com/office/drawing/2014/chart" uri="{C3380CC4-5D6E-409C-BE32-E72D297353CC}">
                  <c16:uniqueId val="{0000000C-B120-41B8-949E-D119A3C09575}"/>
                </c:ext>
              </c:extLst>
            </c:dLbl>
            <c:dLbl>
              <c:idx val="13"/>
              <c:tx>
                <c:strRef>
                  <c:f>Daten_Diagramme!$D$27</c:f>
                  <c:strCache>
                    <c:ptCount val="1"/>
                    <c:pt idx="0">
                      <c:v>11.0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{B32D353E-02C7-43DF-8752-CFF90EABD7D8}</c15:txfldGUID>
                      <c15:f>Daten_Diagramme!$D$27</c15:f>
                      <c15:dlblFieldTableCache>
                        <c:ptCount val="1"/>
                        <c:pt idx="0">
                          <c:v>11.0</c:v>
                        </c:pt>
                      </c15:dlblFieldTableCache>
                    </c15:dlblFTEntry>
                  </c15:dlblFieldTable>
                  <c15:showDataLabelsRange val="0"/>
                </c:ext>
                <c:ext xmlns:c16="http://schemas.microsoft.com/office/drawing/2014/chart" uri="{C3380CC4-5D6E-409C-BE32-E72D297353CC}">
                  <c16:uniqueId val="{0000000D-B120-41B8-949E-D119A3C09575}"/>
                </c:ext>
              </c:extLst>
            </c:dLbl>
            <c:dLbl>
              <c:idx val="14"/>
              <c:tx>
                <c:strRef>
                  <c:f>Daten_Diagramme!$D$28</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{751116BA-04C9-40FC-9D64-8F175F07C28C}</c15:txfldGUID>
                      <c15:f>Daten_Diagramme!$D$28</c15:f>
                      <c15:dlblFieldTableCache>
                        <c:ptCount val="1"/>
                        <c:pt idx="0">
                          <c:v>3.4</c:v>
                        </c:pt>
                      </c15:dlblFieldTableCache>
                    </c15:dlblFTEntry>
                  </c15:dlblFieldTable>
                  <c15:showDataLabelsRange val="0"/>
                </c:ext>
                <c:ext xmlns:c16="http://schemas.microsoft.com/office/drawing/2014/chart" uri="{C3380CC4-5D6E-409C-BE32-E72D297353CC}">
                  <c16:uniqueId val="{0000000E-B120-41B8-949E-D119A3C09575}"/>
                </c:ext>
              </c:extLst>
            </c:dLbl>
            <c:dLbl>
              <c:idx val="15"/>
              <c:tx>
                <c:strRef>
                  <c:f>Daten_Diagramme!$D$29</c:f>
                  <c:strCache>
                    <c:ptCount val="1"/>
                    <c:pt idx="0">
                      <c:v>-12.1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{D2406E30-D391-404F-ADCB-3C2E3B36D9CD}</c15:txfldGUID>
                      <c15:f>Daten_Diagramme!$D$29</c15:f>
                      <c15:dlblFieldTableCache>
                        <c:ptCount val="1"/>
                        <c:pt idx="0">
                          <c:v>-12.1</c:v>
                        </c:pt>
                      </c15:dlblFieldTableCache>
                    </c15:dlblFTEntry>
                  </c15:dlblFieldTable>
                  <c15:showDataLabelsRange val="0"/>
                </c:ext>
                <c:ext xmlns:c16="http://schemas.microsoft.com/office/drawing/2014/chart" uri="{C3380CC4-5D6E-409C-BE32-E72D297353CC}">
                  <c16:uniqueId val="{0000000F-B120-41B8-949E-D119A3C09575}"/>
                </c:ext>
              </c:extLst>
            </c:dLbl>
            <c:dLbl>
              <c:idx val="16"/>
              <c:tx>
                <c:strRef>
                  <c:f>Daten_Diagramme!$D$30</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{7911067E-119D-4597-B695-A5D6EACD9A56}</c15:txfldGUID>
                      <c15:f>Daten_Diagramme!$D$30</c15:f>
                      <c15:dlblFieldTableCache>
                        <c:ptCount val="1"/>
                        <c:pt idx="0">
                          <c:v>-2.8</c:v>
                        </c:pt>
                      </c15:dlblFieldTableCache>
                    </c15:dlblFTEntry>
                  </c15:dlblFieldTable>
                  <c15:showDataLabelsRange val="0"/>
                </c:ext>
                <c:ext xmlns:c16="http://schemas.microsoft.com/office/drawing/2014/chart" uri="{C3380CC4-5D6E-409C-BE32-E72D297353CC}">
                  <c16:uniqueId val="{00000010-B120-41B8-949E-D119A3C09575}"/>
                </c:ext>
              </c:extLst>
            </c:dLbl>
            <c:dLbl>
              <c:idx val="17"/>
              <c:tx>
                <c:strRef>
                  <c:f>Daten_Diagramme!$D$31</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{02EACA49-73CF-43AF-A877-4DA6DB08EE69}</c15:txfldGUID>
                      <c15:f>Daten_Diagramme!$D$31</c15:f>
                      <c15:dlblFieldTableCache>
                        <c:ptCount val="1"/>
                        <c:pt idx="0">
                          <c:v>5.5</c:v>
                        </c:pt>
                      </c15:dlblFieldTableCache>
                    </c15:dlblFTEntry>
                  </c15:dlblFieldTable>
                  <c15:showDataLabelsRange val="0"/>
                </c:ext>
                <c:ext xmlns:c16="http://schemas.microsoft.com/office/drawing/2014/chart" uri="{C3380CC4-5D6E-409C-BE32-E72D297353CC}">
                  <c16:uniqueId val="{00000011-B120-41B8-949E-D119A3C09575}"/>
                </c:ext>
              </c:extLst>
            </c:dLbl>
            <c:dLbl>
              <c:idx val="18"/>
              <c:tx>
                <c:strRef>
                  <c:f>Daten_Diagramme!$D$32</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{38DC92B2-930E-45D8-B098-B60A902B1763}</c15:txfldGUID>
                      <c15:f>Daten_Diagramme!$D$32</c15:f>
                      <c15:dlblFieldTableCache>
                        <c:ptCount val="1"/>
                        <c:pt idx="0">
                          <c:v>0.6</c:v>
                        </c:pt>
                      </c15:dlblFieldTableCache>
                    </c15:dlblFTEntry>
                  </c15:dlblFieldTable>
                  <c15:showDataLabelsRange val="0"/>
                </c:ext>
                <c:ext xmlns:c16="http://schemas.microsoft.com/office/drawing/2014/chart" uri="{C3380CC4-5D6E-409C-BE32-E72D297353CC}">
                  <c16:uniqueId val="{00000012-B120-41B8-949E-D119A3C09575}"/>
                </c:ext>
              </c:extLst>
            </c:dLbl>
            <c:dLbl>
              <c:idx val="19"/>
              <c:tx>
                <c:strRef>
                  <c:f>Daten_Diagramme!$D$33</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{7C1E6A6B-BE9C-45D2-BC3C-01CAA6AAC3D0}</c15:txfldGUID>
                      <c15:f>Daten_Diagramme!$D$33</c15:f>
                      <c15:dlblFieldTableCache>
                        <c:ptCount val="1"/>
                        <c:pt idx="0">
                          <c:v>2.0</c:v>
                        </c:pt>
                      </c15:dlblFieldTableCache>
                    </c15:dlblFTEntry>
                  </c15:dlblFieldTable>
                  <c15:showDataLabelsRange val="0"/>
                </c:ext>
                <c:ext xmlns:c16="http://schemas.microsoft.com/office/drawing/2014/chart" uri="{C3380CC4-5D6E-409C-BE32-E72D297353CC}">
                  <c16:uniqueId val="{00000013-B120-41B8-949E-D119A3C09575}"/>
                </c:ext>
              </c:extLst>
            </c:dLbl>
            <c:dLbl>
              <c:idx val="20"/>
              <c:tx>
                <c:strRef>
                  <c:f>Daten_Diagramme!$D$34</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{1C6857C2-8080-4892-8BFC-561B1A21E855}</c15:txfldGUID>
                      <c15:f>Daten_Diagramme!$D$34</c15:f>
                      <c15:dlblFieldTableCache>
                        <c:ptCount val="1"/>
                        <c:pt idx="0">
                          <c:v>1.2</c:v>
                        </c:pt>
                      </c15:dlblFieldTableCache>
                    </c15:dlblFTEntry>
                  </c15:dlblFieldTable>
                  <c15:showDataLabelsRange val="0"/>
                </c:ext>
                <c:ext xmlns:c16="http://schemas.microsoft.com/office/drawing/2014/chart" uri="{C3380CC4-5D6E-409C-BE32-E72D297353CC}">
                  <c16:uniqueId val="{00000014-B120-41B8-949E-D119A3C09575}"/>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{DF72F524-C9DA-4B77-80EA-B07EA170459E}</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B120-41B8-949E-D119A3C09575}"/>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{E6C836FF-8E9F-44F0-9B5E-635D97DEB129}</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B120-41B8-949E-D119A3C09575}"/>
                </c:ext>
              </c:extLst>
            </c:dLbl>
            <c:dLbl>
              <c:idx val="23"/>
              <c:tx>
                <c:strRef>
                  <c:f>Daten_Diagramme!$D$37</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{24B89A5C-BEDF-4D89-B898-8C90894793AF}</c15:txfldGUID>
                      <c15:f>Daten_Diagramme!$D$37</c15:f>
                      <c15:dlblFieldTableCache>
                        <c:ptCount val="1"/>
                        <c:pt idx="0">
                          <c:v>5.2</c:v>
                        </c:pt>
                      </c15:dlblFieldTableCache>
                    </c15:dlblFTEntry>
                  </c15:dlblFieldTable>
                  <c15:showDataLabelsRange val="0"/>
                </c:ext>
                <c:ext xmlns:c16="http://schemas.microsoft.com/office/drawing/2014/chart" uri="{C3380CC4-5D6E-409C-BE32-E72D297353CC}">
                  <c16:uniqueId val="{00000017-B120-41B8-949E-D119A3C09575}"/>
                </c:ext>
              </c:extLst>
            </c:dLbl>
            <c:dLbl>
              <c:idx val="24"/>
              <c:layout>
                <c:manualLayout>
                  <c:x val="4.7769028871392123E-3"/>
                  <c:y val="-4.6876052205785108E-5"/>
                </c:manualLayout>
              </c:layout>
              <c:tx>
                <c:strRef>
                  <c:f>Daten_Diagramme!$D$38</c:f>
                  <c:strCache>
                    <c:ptCount val="1"/>
                    <c:pt idx="0">
                      <c:v>2.2</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{CB1AE0E9-B9D9-42B2-9D70-C885CB5CF9D4}</c15:txfldGUID>
                      <c15:f>Daten_Diagramme!$D$38</c15:f>
                      <c15:dlblFieldTableCache>
                        <c:ptCount val="1"/>
                        <c:pt idx="0">
                          <c:v>2.2</c:v>
                        </c:pt>
                      </c15:dlblFieldTableCache>
                    </c15:dlblFTEntry>
                  </c15:dlblFieldTable>
                  <c15:showDataLabelsRange val="0"/>
                </c:ext>
                <c:ext xmlns:c16="http://schemas.microsoft.com/office/drawing/2014/chart" uri="{C3380CC4-5D6E-409C-BE32-E72D297353CC}">
                  <c16:uniqueId val="{00000018-B120-41B8-949E-D119A3C09575}"/>
                </c:ext>
              </c:extLst>
            </c:dLbl>
            <c:dLbl>
              <c:idx val="25"/>
              <c:tx>
                <c:strRef>
                  <c:f>Daten_Diagramme!$D$39</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{26797C7C-51FE-4F0F-A286-B8DB969AA804}</c15:txfldGUID>
                      <c15:f>Daten_Diagramme!$D$39</c15:f>
                      <c15:dlblFieldTableCache>
                        <c:ptCount val="1"/>
                        <c:pt idx="0">
                          <c:v>1.9</c:v>
                        </c:pt>
                      </c15:dlblFieldTableCache>
                    </c15:dlblFTEntry>
                  </c15:dlblFieldTable>
                  <c15:showDataLabelsRange val="0"/>
                </c:ext>
                <c:ext xmlns:c16="http://schemas.microsoft.com/office/drawing/2014/chart" uri="{C3380CC4-5D6E-409C-BE32-E72D297353CC}">
                  <c16:uniqueId val="{00000019-B120-41B8-949E-D119A3C09575}"/>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{E1FFF2C9-DC4E-4459-86EF-1A943E9C68A9}</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B120-41B8-949E-D119A3C09575}"/>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{D55AE455-4CDA-44B9-A27E-A4BB42693F17}</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B120-41B8-949E-D119A3C09575}"/>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{2C1B57CD-6881-422A-8F41-41B574ACAE31}</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B120-41B8-949E-D119A3C09575}"/>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{A10C809B-6F4B-4922-B3E6-EAA86799F795}</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B120-41B8-949E-D119A3C09575}"/>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{5C5BFBA9-946D-4602-BC73-DD6265374BF2}</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B120-41B8-949E-D119A3C09575}"/>
                </c:ext>
              </c:extLst>
            </c:dLbl>
            <c:dLbl>
              <c:idx val="31"/>
              <c:tx>
                <c:strRef>
                  <c:f>Daten_Diagramme!$D$45</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{0E3AD83F-B86C-4A94-8EB8-2E5F618F4904}</c15:txfldGUID>
                      <c15:f>Daten_Diagramme!$D$45</c15:f>
                      <c15:dlblFieldTableCache>
                        <c:ptCount val="1"/>
                        <c:pt idx="0">
                          <c:v>1.9</c:v>
                        </c:pt>
                      </c15:dlblFieldTableCache>
                    </c15:dlblFTEntry>
                  </c15:dlblFieldTable>
                  <c15:showDataLabelsRange val="0"/>
                </c:ext>
                <c:ext xmlns:c16="http://schemas.microsoft.com/office/drawing/2014/chart" uri="{C3380CC4-5D6E-409C-BE32-E72D297353CC}">
                  <c16:uniqueId val="{0000001F-B120-41B8-949E-D119A3C0957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2.010211194634413</c:v>
                </c:pt>
                <c:pt idx="1">
                  <c:v>5.2154195011337867</c:v>
                </c:pt>
                <c:pt idx="2">
                  <c:v>-3.081232492997199</c:v>
                </c:pt>
                <c:pt idx="3">
                  <c:v>1.7874022514393744</c:v>
                </c:pt>
                <c:pt idx="4">
                  <c:v>4.8161120840630476</c:v>
                </c:pt>
                <c:pt idx="5">
                  <c:v>2.1830394626364398</c:v>
                </c:pt>
                <c:pt idx="6">
                  <c:v>0.50660792951541855</c:v>
                </c:pt>
                <c:pt idx="7">
                  <c:v>4.7479674796747968</c:v>
                </c:pt>
                <c:pt idx="8">
                  <c:v>0.76540375047837739</c:v>
                </c:pt>
                <c:pt idx="9">
                  <c:v>5.0220972278023304</c:v>
                </c:pt>
                <c:pt idx="10">
                  <c:v>0.73875083948959031</c:v>
                </c:pt>
                <c:pt idx="11">
                  <c:v>6.2937062937062933</c:v>
                </c:pt>
                <c:pt idx="12">
                  <c:v>-0.1697792869269949</c:v>
                </c:pt>
                <c:pt idx="13">
                  <c:v>11.023622047244094</c:v>
                </c:pt>
                <c:pt idx="14">
                  <c:v>3.4138655462184873</c:v>
                </c:pt>
                <c:pt idx="15">
                  <c:v>-12.072434607645874</c:v>
                </c:pt>
                <c:pt idx="16">
                  <c:v>-2.790014684287812</c:v>
                </c:pt>
                <c:pt idx="17">
                  <c:v>5.5193394176445025</c:v>
                </c:pt>
                <c:pt idx="18">
                  <c:v>0.60390763765541744</c:v>
                </c:pt>
                <c:pt idx="19">
                  <c:v>2.0022883295194509</c:v>
                </c:pt>
                <c:pt idx="20">
                  <c:v>1.1877828054298643</c:v>
                </c:pt>
                <c:pt idx="21">
                  <c:v>0</c:v>
                </c:pt>
                <c:pt idx="23">
                  <c:v>5.2154195011337867</c:v>
                </c:pt>
                <c:pt idx="24">
                  <c:v>2.1522105536107872</c:v>
                </c:pt>
                <c:pt idx="25">
                  <c:v>1.9133612813071053</c:v>
                </c:pt>
              </c:numCache>
            </c:numRef>
          </c:val>
          <c:extLst>
            <c:ext xmlns:c16="http://schemas.microsoft.com/office/drawing/2014/chart" uri="{C3380CC4-5D6E-409C-BE32-E72D297353CC}">
              <c16:uniqueId val="{00000020-B120-41B8-949E-D119A3C09575}"/>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{E4B0338F-73B6-40BA-A0C0-92A18C546FAF}</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B120-41B8-949E-D119A3C09575}"/>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{B901573C-B2FD-42AE-9F95-76D2DE354E30}</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B120-41B8-949E-D119A3C09575}"/>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{D40F4C35-6EBB-42A2-ACEB-D378F134FBB5}</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B120-41B8-949E-D119A3C09575}"/>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{C16F98FE-D076-4159-8B9B-B936658BCF68}</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B120-41B8-949E-D119A3C09575}"/>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{6382F57E-A30E-4423-B636-71423981E11F}</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B120-41B8-949E-D119A3C09575}"/>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{26A75BF3-B683-49E9-9ED3-2EF57622CDF3}</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B120-41B8-949E-D119A3C09575}"/>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{5D1726C8-10DF-43B9-9A05-1D992E0AB9CD}</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B120-41B8-949E-D119A3C09575}"/>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{19E8EFD6-4940-4B50-8D15-E3B52ECE372E}</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B120-41B8-949E-D119A3C09575}"/>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{325F18E0-DBB8-4BE5-8983-EF6C688B21E2}</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B120-41B8-949E-D119A3C09575}"/>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{7C3464D3-24D2-4BB9-BE4F-076DF68930B4}</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B120-41B8-949E-D119A3C09575}"/>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{8A37648B-9249-4A3E-B0B9-C8C4F9B6F1CD}</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B120-41B8-949E-D119A3C09575}"/>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{555E5508-B532-481B-86B6-7D6B6500EFB0}</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B120-41B8-949E-D119A3C09575}"/>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{17E44364-682C-4E18-B38A-9F5F79D4209B}</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B120-41B8-949E-D119A3C09575}"/>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{CF5D9FFD-757B-438A-B287-C48674124901}</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B120-41B8-949E-D119A3C09575}"/>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{9C9DBB81-1268-4513-AAF1-4156AC6AE775}</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B120-41B8-949E-D119A3C09575}"/>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{1E2F694A-8276-4E2D-A4E5-5CCA950507A6}</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B120-41B8-949E-D119A3C09575}"/>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{697BAA26-EA79-4F8A-AD16-7DE977E45361}</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B120-41B8-949E-D119A3C09575}"/>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{3B3339FD-1D1A-46B1-A231-E37A65FAE2D7}</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B120-41B8-949E-D119A3C09575}"/>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{9098A1A5-EB39-4EF7-8A4F-9796E01821E9}</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B120-41B8-949E-D119A3C09575}"/>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{C3B3DDEC-DCDC-4339-9903-85E33D9E2417}</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B120-41B8-949E-D119A3C09575}"/>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{599FF608-41CA-4E3A-BC6D-9EB3E4FA9647}</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B120-41B8-949E-D119A3C09575}"/>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{28B67385-2438-4960-A639-55FABCCB30F3}</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B120-41B8-949E-D119A3C09575}"/>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{A0E7152B-C8F0-4B10-91BD-2F1043B93B9B}</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B120-41B8-949E-D119A3C09575}"/>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{50BA6AFB-955E-401E-AE86-B215BE595A5C}</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B120-41B8-949E-D119A3C09575}"/>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{A009AEBB-281C-48EC-B624-2D1E29576E26}</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B120-41B8-949E-D119A3C09575}"/>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{4D93D576-3B74-42F4-A571-A307C25106B6}</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B120-41B8-949E-D119A3C09575}"/>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{F603F996-0503-4D43-A04F-CE2617787961}</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B120-41B8-949E-D119A3C09575}"/>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{7DEB9FC5-C8B6-4E4B-ADCB-72B8B403F806}</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B120-41B8-949E-D119A3C09575}"/>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{345D7183-080A-40A3-9283-F6958BC44CAF}</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B120-41B8-949E-D119A3C09575}"/>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{F66E5140-1AC0-4274-8E11-050571225F57}</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B120-41B8-949E-D119A3C09575}"/>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{54358CE9-BEF5-4F84-B76D-29FB7C996957}</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B120-41B8-949E-D119A3C09575}"/>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{B3279BD6-3071-4B51-A05A-A9ACDD373F47}</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B120-41B8-949E-D119A3C0957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B120-41B8-949E-D119A3C09575}"/>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B120-41B8-949E-D119A3C09575}"/>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{D39BFFD0-240B-4968-ABAD-060C9DF473B1}</c15:txfldGUID>
                      <c15:f>Daten_Diagramme!$E$14</c15:f>
                      <c15:dlblFieldTableCache>
                        <c:ptCount val="1"/>
                        <c:pt idx="0">
                          <c:v>-2.6</c:v>
                        </c:pt>
                      </c15:dlblFieldTableCache>
                    </c15:dlblFTEntry>
                  </c15:dlblFieldTable>
                  <c15:showDataLabelsRange val="0"/>
                </c:ext>
                <c:ext xmlns:c16="http://schemas.microsoft.com/office/drawing/2014/chart" uri="{C3380CC4-5D6E-409C-BE32-E72D297353CC}">
                  <c16:uniqueId val="{00000000-E626-46CD-B142-93EEE49E2DC6}"/>
                </c:ext>
              </c:extLst>
            </c:dLbl>
            <c:dLbl>
              <c:idx val="1"/>
              <c:tx>
                <c:strRef>
                  <c:f>Daten_Diagramme!$E$15</c:f>
                  <c:strCache>
                    <c:ptCount val="1"/>
                    <c:pt idx="0">
                      <c:v>7.8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{9E642961-0241-4085-8C79-E9590A6C350B}</c15:txfldGUID>
                      <c15:f>Daten_Diagramme!$E$15</c15:f>
                      <c15:dlblFieldTableCache>
                        <c:ptCount val="1"/>
                        <c:pt idx="0">
                          <c:v>7.8</c:v>
                        </c:pt>
                      </c15:dlblFieldTableCache>
                    </c15:dlblFTEntry>
                  </c15:dlblFieldTable>
                  <c15:showDataLabelsRange val="0"/>
                </c:ext>
                <c:ext xmlns:c16="http://schemas.microsoft.com/office/drawing/2014/chart" uri="{C3380CC4-5D6E-409C-BE32-E72D297353CC}">
                  <c16:uniqueId val="{00000001-E626-46CD-B142-93EEE49E2DC6}"/>
                </c:ext>
              </c:extLst>
            </c:dLbl>
            <c:dLbl>
              <c:idx val="2"/>
              <c:tx>
                <c:strRef>
                  <c:f>Daten_Diagramme!$E$16</c:f>
                  <c:strCache>
                    <c:ptCount val="1"/>
                    <c:pt idx="0">
                      <c:v>19.0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{CD26D91F-914B-471D-8A1A-F10A3196D8B5}</c15:txfldGUID>
                      <c15:f>Daten_Diagramme!$E$16</c15:f>
                      <c15:dlblFieldTableCache>
                        <c:ptCount val="1"/>
                        <c:pt idx="0">
                          <c:v>19.0</c:v>
                        </c:pt>
                      </c15:dlblFieldTableCache>
                    </c15:dlblFTEntry>
                  </c15:dlblFieldTable>
                  <c15:showDataLabelsRange val="0"/>
                </c:ext>
                <c:ext xmlns:c16="http://schemas.microsoft.com/office/drawing/2014/chart" uri="{C3380CC4-5D6E-409C-BE32-E72D297353CC}">
                  <c16:uniqueId val="{00000002-E626-46CD-B142-93EEE49E2DC6}"/>
                </c:ext>
              </c:extLst>
            </c:dLbl>
            <c:dLbl>
              <c:idx val="3"/>
              <c:tx>
                <c:strRef>
                  <c:f>Daten_Diagramme!$E$17</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{2DBB4B05-9BCC-4B23-B886-3D32F2A60E87}</c15:txfldGUID>
                      <c15:f>Daten_Diagramme!$E$17</c15:f>
                      <c15:dlblFieldTableCache>
                        <c:ptCount val="1"/>
                        <c:pt idx="0">
                          <c:v>-5.2</c:v>
                        </c:pt>
                      </c15:dlblFieldTableCache>
                    </c15:dlblFTEntry>
                  </c15:dlblFieldTable>
                  <c15:showDataLabelsRange val="0"/>
                </c:ext>
                <c:ext xmlns:c16="http://schemas.microsoft.com/office/drawing/2014/chart" uri="{C3380CC4-5D6E-409C-BE32-E72D297353CC}">
                  <c16:uniqueId val="{00000003-E626-46CD-B142-93EEE49E2DC6}"/>
                </c:ext>
              </c:extLst>
            </c:dLbl>
            <c:dLbl>
              <c:idx val="4"/>
              <c:tx>
                <c:strRef>
                  <c:f>Daten_Diagramme!$E$18</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{15B1BF49-70F3-4352-987E-6F13EA3660C9}</c15:txfldGUID>
                      <c15:f>Daten_Diagramme!$E$18</c15:f>
                      <c15:dlblFieldTableCache>
                        <c:ptCount val="1"/>
                        <c:pt idx="0">
                          <c:v>-1.4</c:v>
                        </c:pt>
                      </c15:dlblFieldTableCache>
                    </c15:dlblFTEntry>
                  </c15:dlblFieldTable>
                  <c15:showDataLabelsRange val="0"/>
                </c:ext>
                <c:ext xmlns:c16="http://schemas.microsoft.com/office/drawing/2014/chart" uri="{C3380CC4-5D6E-409C-BE32-E72D297353CC}">
                  <c16:uniqueId val="{00000004-E626-46CD-B142-93EEE49E2DC6}"/>
                </c:ext>
              </c:extLst>
            </c:dLbl>
            <c:dLbl>
              <c:idx val="5"/>
              <c:tx>
                <c:strRef>
                  <c:f>Daten_Diagramme!$E$19</c:f>
                  <c:strCache>
                    <c:ptCount val="1"/>
                    <c:pt idx="0">
                      <c:v>-6.4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{6EEBEF49-CCDC-49DD-8AB4-48821BAB7834}</c15:txfldGUID>
                      <c15:f>Daten_Diagramme!$E$19</c15:f>
                      <c15:dlblFieldTableCache>
                        <c:ptCount val="1"/>
                        <c:pt idx="0">
                          <c:v>-6.4</c:v>
                        </c:pt>
                      </c15:dlblFieldTableCache>
                    </c15:dlblFTEntry>
                  </c15:dlblFieldTable>
                  <c15:showDataLabelsRange val="0"/>
                </c:ext>
                <c:ext xmlns:c16="http://schemas.microsoft.com/office/drawing/2014/chart" uri="{C3380CC4-5D6E-409C-BE32-E72D297353CC}">
                  <c16:uniqueId val="{00000005-E626-46CD-B142-93EEE49E2DC6}"/>
                </c:ext>
              </c:extLst>
            </c:dLbl>
            <c:dLbl>
              <c:idx val="6"/>
              <c:tx>
                <c:strRef>
                  <c:f>Daten_Diagramme!$E$20</c:f>
                  <c:strCache>
                    <c:ptCount val="1"/>
                    <c:pt idx="0">
                      <c:v>-13.4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{45F43997-6489-4115-AEBE-D7F28A0C2B8B}</c15:txfldGUID>
                      <c15:f>Daten_Diagramme!$E$20</c15:f>
                      <c15:dlblFieldTableCache>
                        <c:ptCount val="1"/>
                        <c:pt idx="0">
                          <c:v>-13.4</c:v>
                        </c:pt>
                      </c15:dlblFieldTableCache>
                    </c15:dlblFTEntry>
                  </c15:dlblFieldTable>
                  <c15:showDataLabelsRange val="0"/>
                </c:ext>
                <c:ext xmlns:c16="http://schemas.microsoft.com/office/drawing/2014/chart" uri="{C3380CC4-5D6E-409C-BE32-E72D297353CC}">
                  <c16:uniqueId val="{00000006-E626-46CD-B142-93EEE49E2DC6}"/>
                </c:ext>
              </c:extLst>
            </c:dLbl>
            <c:dLbl>
              <c:idx val="7"/>
              <c:tx>
                <c:strRef>
                  <c:f>Daten_Diagramme!$E$21</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{6A8FEE1A-DDBE-4FBD-B987-0ABC932D5953}</c15:txfldGUID>
                      <c15:f>Daten_Diagramme!$E$21</c15:f>
                      <c15:dlblFieldTableCache>
                        <c:ptCount val="1"/>
                        <c:pt idx="0">
                          <c:v>5.8</c:v>
                        </c:pt>
                      </c15:dlblFieldTableCache>
                    </c15:dlblFTEntry>
                  </c15:dlblFieldTable>
                  <c15:showDataLabelsRange val="0"/>
                </c:ext>
                <c:ext xmlns:c16="http://schemas.microsoft.com/office/drawing/2014/chart" uri="{C3380CC4-5D6E-409C-BE32-E72D297353CC}">
                  <c16:uniqueId val="{00000007-E626-46CD-B142-93EEE49E2DC6}"/>
                </c:ext>
              </c:extLst>
            </c:dLbl>
            <c:dLbl>
              <c:idx val="8"/>
              <c:tx>
                <c:strRef>
                  <c:f>Daten_Diagramme!$E$22</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{DDFD05FC-F97E-4387-82B9-617928A4247E}</c15:txfldGUID>
                      <c15:f>Daten_Diagramme!$E$22</c15:f>
                      <c15:dlblFieldTableCache>
                        <c:ptCount val="1"/>
                        <c:pt idx="0">
                          <c:v>-3.2</c:v>
                        </c:pt>
                      </c15:dlblFieldTableCache>
                    </c15:dlblFTEntry>
                  </c15:dlblFieldTable>
                  <c15:showDataLabelsRange val="0"/>
                </c:ext>
                <c:ext xmlns:c16="http://schemas.microsoft.com/office/drawing/2014/chart" uri="{C3380CC4-5D6E-409C-BE32-E72D297353CC}">
                  <c16:uniqueId val="{00000008-E626-46CD-B142-93EEE49E2DC6}"/>
                </c:ext>
              </c:extLst>
            </c:dLbl>
            <c:dLbl>
              <c:idx val="9"/>
              <c:tx>
                <c:strRef>
                  <c:f>Daten_Diagramme!$E$23</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{BF9C2161-A55C-4461-AEC8-DBB6A5DF5D6C}</c15:txfldGUID>
                      <c15:f>Daten_Diagramme!$E$23</c15:f>
                      <c15:dlblFieldTableCache>
                        <c:ptCount val="1"/>
                        <c:pt idx="0">
                          <c:v>0.5</c:v>
                        </c:pt>
                      </c15:dlblFieldTableCache>
                    </c15:dlblFTEntry>
                  </c15:dlblFieldTable>
                  <c15:showDataLabelsRange val="0"/>
                </c:ext>
                <c:ext xmlns:c16="http://schemas.microsoft.com/office/drawing/2014/chart" uri="{C3380CC4-5D6E-409C-BE32-E72D297353CC}">
                  <c16:uniqueId val="{00000009-E626-46CD-B142-93EEE49E2DC6}"/>
                </c:ext>
              </c:extLst>
            </c:dLbl>
            <c:dLbl>
              <c:idx val="10"/>
              <c:tx>
                <c:strRef>
                  <c:f>Daten_Diagramme!$E$24</c:f>
                  <c:strCache>
                    <c:ptCount val="1"/>
                    <c:pt idx="0">
                      <c:v>-10.0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{45EFC590-1795-4B35-96AA-E62C300DDDD1}</c15:txfldGUID>
                      <c15:f>Daten_Diagramme!$E$24</c15:f>
                      <c15:dlblFieldTableCache>
                        <c:ptCount val="1"/>
                        <c:pt idx="0">
                          <c:v>-10.0</c:v>
                        </c:pt>
                      </c15:dlblFieldTableCache>
                    </c15:dlblFTEntry>
                  </c15:dlblFieldTable>
                  <c15:showDataLabelsRange val="0"/>
                </c:ext>
                <c:ext xmlns:c16="http://schemas.microsoft.com/office/drawing/2014/chart" uri="{C3380CC4-5D6E-409C-BE32-E72D297353CC}">
                  <c16:uniqueId val="{0000000A-E626-46CD-B142-93EEE49E2DC6}"/>
                </c:ext>
              </c:extLst>
            </c:dLbl>
            <c:dLbl>
              <c:idx val="11"/>
              <c:tx>
                <c:strRef>
                  <c:f>Daten_Diagramme!$E$25</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{C292F2B0-8B91-45F9-B654-88AE903C299F}</c15:txfldGUID>
                      <c15:f>Daten_Diagramme!$E$25</c15:f>
                      <c15:dlblFieldTableCache>
                        <c:ptCount val="1"/>
                        <c:pt idx="0">
                          <c:v>-6.3</c:v>
                        </c:pt>
                      </c15:dlblFieldTableCache>
                    </c15:dlblFTEntry>
                  </c15:dlblFieldTable>
                  <c15:showDataLabelsRange val="0"/>
                </c:ext>
                <c:ext xmlns:c16="http://schemas.microsoft.com/office/drawing/2014/chart" uri="{C3380CC4-5D6E-409C-BE32-E72D297353CC}">
                  <c16:uniqueId val="{0000000B-E626-46CD-B142-93EEE49E2DC6}"/>
                </c:ext>
              </c:extLst>
            </c:dLbl>
            <c:dLbl>
              <c:idx val="12"/>
              <c:tx>
                <c:strRef>
                  <c:f>Daten_Diagramme!$E$26</c:f>
                  <c:strCache>
                    <c:ptCount val="1"/>
                    <c:pt idx="0">
                      <c:v>-8.5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{E6E20D4C-51FD-4E28-BABE-1115D39C8CDE}</c15:txfldGUID>
                      <c15:f>Daten_Diagramme!$E$26</c15:f>
                      <c15:dlblFieldTableCache>
                        <c:ptCount val="1"/>
                        <c:pt idx="0">
                          <c:v>-8.5</c:v>
                        </c:pt>
                      </c15:dlblFieldTableCache>
                    </c15:dlblFTEntry>
                  </c15:dlblFieldTable>
                  <c15:showDataLabelsRange val="0"/>
                </c:ext>
                <c:ext xmlns:c16="http://schemas.microsoft.com/office/drawing/2014/chart" uri="{C3380CC4-5D6E-409C-BE32-E72D297353CC}">
                  <c16:uniqueId val="{0000000C-E626-46CD-B142-93EEE49E2DC6}"/>
                </c:ext>
              </c:extLst>
            </c:dLbl>
            <c:dLbl>
              <c:idx val="13"/>
              <c:tx>
                <c:strRef>
                  <c:f>Daten_Diagramme!$E$27</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{D9E35789-17D7-4B56-8E81-50FA13249F40}</c15:txfldGUID>
                      <c15:f>Daten_Diagramme!$E$27</c15:f>
                      <c15:dlblFieldTableCache>
                        <c:ptCount val="1"/>
                        <c:pt idx="0">
                          <c:v>-0.6</c:v>
                        </c:pt>
                      </c15:dlblFieldTableCache>
                    </c15:dlblFTEntry>
                  </c15:dlblFieldTable>
                  <c15:showDataLabelsRange val="0"/>
                </c:ext>
                <c:ext xmlns:c16="http://schemas.microsoft.com/office/drawing/2014/chart" uri="{C3380CC4-5D6E-409C-BE32-E72D297353CC}">
                  <c16:uniqueId val="{0000000D-E626-46CD-B142-93EEE49E2DC6}"/>
                </c:ext>
              </c:extLst>
            </c:dLbl>
            <c:dLbl>
              <c:idx val="14"/>
              <c:tx>
                <c:strRef>
                  <c:f>Daten_Diagramme!$E$28</c:f>
                  <c:strCache>
                    <c:ptCount val="1"/>
                    <c:pt idx="0">
                      <c:v>8.1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{E1B04661-7AE7-4CF4-85FD-B6FC2593877C}</c15:txfldGUID>
                      <c15:f>Daten_Diagramme!$E$28</c15:f>
                      <c15:dlblFieldTableCache>
                        <c:ptCount val="1"/>
                        <c:pt idx="0">
                          <c:v>8.1</c:v>
                        </c:pt>
                      </c15:dlblFieldTableCache>
                    </c15:dlblFTEntry>
                  </c15:dlblFieldTable>
                  <c15:showDataLabelsRange val="0"/>
                </c:ext>
                <c:ext xmlns:c16="http://schemas.microsoft.com/office/drawing/2014/chart" uri="{C3380CC4-5D6E-409C-BE32-E72D297353CC}">
                  <c16:uniqueId val="{0000000E-E626-46CD-B142-93EEE49E2DC6}"/>
                </c:ext>
              </c:extLst>
            </c:dLbl>
            <c:dLbl>
              <c:idx val="15"/>
              <c:tx>
                <c:strRef>
                  <c:f>Daten_Diagramme!$E$29</c:f>
                  <c:strCache>
                    <c:ptCount val="1"/>
                    <c:pt idx="0">
                      <c:v>-32.8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{D925E418-10EF-47EC-AA3F-C9D4394E2FE8}</c15:txfldGUID>
                      <c15:f>Daten_Diagramme!$E$29</c15:f>
                      <c15:dlblFieldTableCache>
                        <c:ptCount val="1"/>
                        <c:pt idx="0">
                          <c:v>-32.8</c:v>
                        </c:pt>
                      </c15:dlblFieldTableCache>
                    </c15:dlblFTEntry>
                  </c15:dlblFieldTable>
                  <c15:showDataLabelsRange val="0"/>
                </c:ext>
                <c:ext xmlns:c16="http://schemas.microsoft.com/office/drawing/2014/chart" uri="{C3380CC4-5D6E-409C-BE32-E72D297353CC}">
                  <c16:uniqueId val="{0000000F-E626-46CD-B142-93EEE49E2DC6}"/>
                </c:ext>
              </c:extLst>
            </c:dLbl>
            <c:dLbl>
              <c:idx val="16"/>
              <c:tx>
                <c:strRef>
                  <c:f>Daten_Diagramme!$E$30</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{C758C1B2-5BE7-40D7-8EC9-30DB49B73693}</c15:txfldGUID>
                      <c15:f>Daten_Diagramme!$E$30</c15:f>
                      <c15:dlblFieldTableCache>
                        <c:ptCount val="1"/>
                        <c:pt idx="0">
                          <c:v>-2.3</c:v>
                        </c:pt>
                      </c15:dlblFieldTableCache>
                    </c15:dlblFTEntry>
                  </c15:dlblFieldTable>
                  <c15:showDataLabelsRange val="0"/>
                </c:ext>
                <c:ext xmlns:c16="http://schemas.microsoft.com/office/drawing/2014/chart" uri="{C3380CC4-5D6E-409C-BE32-E72D297353CC}">
                  <c16:uniqueId val="{00000010-E626-46CD-B142-93EEE49E2DC6}"/>
                </c:ext>
              </c:extLst>
            </c:dLbl>
            <c:dLbl>
              <c:idx val="17"/>
              <c:tx>
                <c:strRef>
                  <c:f>Daten_Diagramme!$E$31</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{0AF00306-2E76-46E4-81B5-47256151CC1E}</c15:txfldGUID>
                      <c15:f>Daten_Diagramme!$E$31</c15:f>
                      <c15:dlblFieldTableCache>
                        <c:ptCount val="1"/>
                        <c:pt idx="0">
                          <c:v>-2.3</c:v>
                        </c:pt>
                      </c15:dlblFieldTableCache>
                    </c15:dlblFTEntry>
                  </c15:dlblFieldTable>
                  <c15:showDataLabelsRange val="0"/>
                </c:ext>
                <c:ext xmlns:c16="http://schemas.microsoft.com/office/drawing/2014/chart" uri="{C3380CC4-5D6E-409C-BE32-E72D297353CC}">
                  <c16:uniqueId val="{00000011-E626-46CD-B142-93EEE49E2DC6}"/>
                </c:ext>
              </c:extLst>
            </c:dLbl>
            <c:dLbl>
              <c:idx val="18"/>
              <c:tx>
                <c:strRef>
                  <c:f>Daten_Diagramme!$E$32</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{35768640-D673-41D7-847F-A9B4B8096CFA}</c15:txfldGUID>
                      <c15:f>Daten_Diagramme!$E$32</c15:f>
                      <c15:dlblFieldTableCache>
                        <c:ptCount val="1"/>
                        <c:pt idx="0">
                          <c:v>-0.7</c:v>
                        </c:pt>
                      </c15:dlblFieldTableCache>
                    </c15:dlblFTEntry>
                  </c15:dlblFieldTable>
                  <c15:showDataLabelsRange val="0"/>
                </c:ext>
                <c:ext xmlns:c16="http://schemas.microsoft.com/office/drawing/2014/chart" uri="{C3380CC4-5D6E-409C-BE32-E72D297353CC}">
                  <c16:uniqueId val="{00000012-E626-46CD-B142-93EEE49E2DC6}"/>
                </c:ext>
              </c:extLst>
            </c:dLbl>
            <c:dLbl>
              <c:idx val="19"/>
              <c:tx>
                <c:strRef>
                  <c:f>Daten_Diagramme!$E$33</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{CC29B82F-4C76-4204-89FF-CDC793590AB6}</c15:txfldGUID>
                      <c15:f>Daten_Diagramme!$E$33</c15:f>
                      <c15:dlblFieldTableCache>
                        <c:ptCount val="1"/>
                        <c:pt idx="0">
                          <c:v>0.2</c:v>
                        </c:pt>
                      </c15:dlblFieldTableCache>
                    </c15:dlblFTEntry>
                  </c15:dlblFieldTable>
                  <c15:showDataLabelsRange val="0"/>
                </c:ext>
                <c:ext xmlns:c16="http://schemas.microsoft.com/office/drawing/2014/chart" uri="{C3380CC4-5D6E-409C-BE32-E72D297353CC}">
                  <c16:uniqueId val="{00000013-E626-46CD-B142-93EEE49E2DC6}"/>
                </c:ext>
              </c:extLst>
            </c:dLbl>
            <c:dLbl>
              <c:idx val="20"/>
              <c:tx>
                <c:strRef>
                  <c:f>Daten_Diagramme!$E$34</c:f>
                  <c:strCache>
                    <c:ptCount val="1"/>
                    <c:pt idx="0">
                      <c:v>-7.3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{32297DAA-C9AC-43AC-83E8-32E2EC5B12FD}</c15:txfldGUID>
                      <c15:f>Daten_Diagramme!$E$34</c15:f>
                      <c15:dlblFieldTableCache>
                        <c:ptCount val="1"/>
                        <c:pt idx="0">
                          <c:v>-7.3</c:v>
                        </c:pt>
                      </c15:dlblFieldTableCache>
                    </c15:dlblFTEntry>
                  </c15:dlblFieldTable>
                  <c15:showDataLabelsRange val="0"/>
                </c:ext>
                <c:ext xmlns:c16="http://schemas.microsoft.com/office/drawing/2014/chart" uri="{C3380CC4-5D6E-409C-BE32-E72D297353CC}">
                  <c16:uniqueId val="{00000014-E626-46CD-B142-93EEE49E2DC6}"/>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{9207DB4C-614E-45D7-AB81-DB32357CD9AE}</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E626-46CD-B142-93EEE49E2DC6}"/>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{45EDF4C1-3329-4979-ABC5-4A1AB4B35674}</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E626-46CD-B142-93EEE49E2DC6}"/>
                </c:ext>
              </c:extLst>
            </c:dLbl>
            <c:dLbl>
              <c:idx val="23"/>
              <c:tx>
                <c:strRef>
                  <c:f>Daten_Diagramme!$E$37</c:f>
                  <c:strCache>
                    <c:ptCount val="1"/>
                    <c:pt idx="0">
                      <c:v>7.8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{EB2B7975-849C-4418-87F4-200A97FF673E}</c15:txfldGUID>
                      <c15:f>Daten_Diagramme!$E$37</c15:f>
                      <c15:dlblFieldTableCache>
                        <c:ptCount val="1"/>
                        <c:pt idx="0">
                          <c:v>7.8</c:v>
                        </c:pt>
                      </c15:dlblFieldTableCache>
                    </c15:dlblFTEntry>
                  </c15:dlblFieldTable>
                  <c15:showDataLabelsRange val="0"/>
                </c:ext>
                <c:ext xmlns:c16="http://schemas.microsoft.com/office/drawing/2014/chart" uri="{C3380CC4-5D6E-409C-BE32-E72D297353CC}">
                  <c16:uniqueId val="{00000017-E626-46CD-B142-93EEE49E2DC6}"/>
                </c:ext>
              </c:extLst>
            </c:dLbl>
            <c:dLbl>
              <c:idx val="24"/>
              <c:tx>
                <c:strRef>
                  <c:f>Daten_Diagramme!$E$38</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{88D01854-66F4-4326-BF4C-BA4C037F2FEB}</c15:txfldGUID>
                      <c15:f>Daten_Diagramme!$E$38</c15:f>
                      <c15:dlblFieldTableCache>
                        <c:ptCount val="1"/>
                        <c:pt idx="0">
                          <c:v>-0.1</c:v>
                        </c:pt>
                      </c15:dlblFieldTableCache>
                    </c15:dlblFTEntry>
                  </c15:dlblFieldTable>
                  <c15:showDataLabelsRange val="0"/>
                </c:ext>
                <c:ext xmlns:c16="http://schemas.microsoft.com/office/drawing/2014/chart" uri="{C3380CC4-5D6E-409C-BE32-E72D297353CC}">
                  <c16:uniqueId val="{00000018-E626-46CD-B142-93EEE49E2DC6}"/>
                </c:ext>
              </c:extLst>
            </c:dLbl>
            <c:dLbl>
              <c:idx val="25"/>
              <c:tx>
                <c:strRef>
                  <c:f>Daten_Diagramme!$E$39</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{B5DF5EBC-5F5E-4DC5-91A7-80130AEBE69E}</c15:txfldGUID>
                      <c15:f>Daten_Diagramme!$E$39</c15:f>
                      <c15:dlblFieldTableCache>
                        <c:ptCount val="1"/>
                        <c:pt idx="0">
                          <c:v>-3.3</c:v>
                        </c:pt>
                      </c15:dlblFieldTableCache>
                    </c15:dlblFTEntry>
                  </c15:dlblFieldTable>
                  <c15:showDataLabelsRange val="0"/>
                </c:ext>
                <c:ext xmlns:c16="http://schemas.microsoft.com/office/drawing/2014/chart" uri="{C3380CC4-5D6E-409C-BE32-E72D297353CC}">
                  <c16:uniqueId val="{00000019-E626-46CD-B142-93EEE49E2DC6}"/>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{BE112CEA-1C3C-4885-A044-40E328370B8C}</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E626-46CD-B142-93EEE49E2DC6}"/>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{421CF49B-4C5C-4AD7-A4C9-1C615961603C}</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E626-46CD-B142-93EEE49E2DC6}"/>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{F4C12754-393D-46C1-95F0-EB276C222BA7}</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E626-46CD-B142-93EEE49E2DC6}"/>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{4FA1C0AD-29D8-47A4-A962-84EFC5DD2ADE}</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E626-46CD-B142-93EEE49E2DC6}"/>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{07D26A59-F074-4C94-97E9-75F44055680F}</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E626-46CD-B142-93EEE49E2DC6}"/>
                </c:ext>
              </c:extLst>
            </c:dLbl>
            <c:dLbl>
              <c:idx val="31"/>
              <c:tx>
                <c:strRef>
                  <c:f>Daten_Diagramme!$E$45</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{00C43601-67DB-4FA7-8A15-97C18061D9A5}</c15:txfldGUID>
                      <c15:f>Daten_Diagramme!$E$45</c15:f>
                      <c15:dlblFieldTableCache>
                        <c:ptCount val="1"/>
                        <c:pt idx="0">
                          <c:v>-3.3</c:v>
                        </c:pt>
                      </c15:dlblFieldTableCache>
                    </c15:dlblFTEntry>
                  </c15:dlblFieldTable>
                  <c15:showDataLabelsRange val="0"/>
                </c:ext>
                <c:ext xmlns:c16="http://schemas.microsoft.com/office/drawing/2014/chart" uri="{C3380CC4-5D6E-409C-BE32-E72D297353CC}">
                  <c16:uniqueId val="{0000001F-E626-46CD-B142-93EEE49E2DC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-2.5793794957494733</c:v>
                </c:pt>
                <c:pt idx="1">
                  <c:v>7.7747989276139409</c:v>
                </c:pt>
                <c:pt idx="2">
                  <c:v>18.9873417721519</c:v>
                </c:pt>
                <c:pt idx="3">
                  <c:v>-5.2261306532663321</c:v>
                </c:pt>
                <c:pt idx="4">
                  <c:v>-1.4056224899598393</c:v>
                </c:pt>
                <c:pt idx="5">
                  <c:v>-6.430868167202572</c:v>
                </c:pt>
                <c:pt idx="6">
                  <c:v>-13.440860215053764</c:v>
                </c:pt>
                <c:pt idx="7">
                  <c:v>5.7971014492753623</c:v>
                </c:pt>
                <c:pt idx="8">
                  <c:v>-3.1919361612767743</c:v>
                </c:pt>
                <c:pt idx="9">
                  <c:v>0.4854368932038835</c:v>
                </c:pt>
                <c:pt idx="10">
                  <c:v>-9.9517490952955363</c:v>
                </c:pt>
                <c:pt idx="11">
                  <c:v>-6.2717770034843205</c:v>
                </c:pt>
                <c:pt idx="12">
                  <c:v>-8.5271317829457356</c:v>
                </c:pt>
                <c:pt idx="13">
                  <c:v>-0.57471264367816088</c:v>
                </c:pt>
                <c:pt idx="14">
                  <c:v>8.0530071355759425</c:v>
                </c:pt>
                <c:pt idx="15">
                  <c:v>-32.758620689655174</c:v>
                </c:pt>
                <c:pt idx="16">
                  <c:v>-2.2944550669216062</c:v>
                </c:pt>
                <c:pt idx="17">
                  <c:v>-2.2900763358778624</c:v>
                </c:pt>
                <c:pt idx="18">
                  <c:v>-0.66079295154185025</c:v>
                </c:pt>
                <c:pt idx="19">
                  <c:v>0.21691973969631237</c:v>
                </c:pt>
                <c:pt idx="20">
                  <c:v>-7.3353293413173652</c:v>
                </c:pt>
                <c:pt idx="21">
                  <c:v>0</c:v>
                </c:pt>
                <c:pt idx="23">
                  <c:v>7.7747989276139409</c:v>
                </c:pt>
                <c:pt idx="24">
                  <c:v>-5.8997050147492625E-2</c:v>
                </c:pt>
                <c:pt idx="25">
                  <c:v>-3.2751838549683598</c:v>
                </c:pt>
              </c:numCache>
            </c:numRef>
          </c:val>
          <c:extLst>
            <c:ext xmlns:c16="http://schemas.microsoft.com/office/drawing/2014/chart" uri="{C3380CC4-5D6E-409C-BE32-E72D297353CC}">
              <c16:uniqueId val="{00000020-E626-46CD-B142-93EEE49E2DC6}"/>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{96B0DB5A-08D4-4E0D-94A9-9457F6E6CBC7}</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E626-46CD-B142-93EEE49E2DC6}"/>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{AAE7A24B-E80B-46C3-801F-2C17B3C1073B}</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E626-46CD-B142-93EEE49E2DC6}"/>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{99E35CA2-7E82-4E69-8C16-5A315AF5EADB}</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E626-46CD-B142-93EEE49E2DC6}"/>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{0E2A7D03-5BFA-4C6C-A151-CC5721B2CE42}</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E626-46CD-B142-93EEE49E2DC6}"/>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{115864F1-C903-44E1-BB74-D789F7A988F8}</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E626-46CD-B142-93EEE49E2DC6}"/>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{AF875CD3-9AF7-4859-B58A-3877B24F7439}</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E626-46CD-B142-93EEE49E2DC6}"/>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{7E6FAE2E-7D87-4D3E-A4CA-1AF06B936B6E}</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E626-46CD-B142-93EEE49E2DC6}"/>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{C8E01F8A-8D8A-4A24-999A-E63420F2F389}</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E626-46CD-B142-93EEE49E2DC6}"/>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{092B6DF9-D6AC-4AC9-8D1C-64E2293BEBC0}</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E626-46CD-B142-93EEE49E2DC6}"/>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{5C371A8D-A3F9-4610-9710-B65F1FC16CBA}</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E626-46CD-B142-93EEE49E2DC6}"/>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{CB8A97E1-5F7F-4400-83D8-2FD1C5200517}</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E626-46CD-B142-93EEE49E2DC6}"/>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{38E15BF1-B958-4838-8095-2807FE02218F}</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E626-46CD-B142-93EEE49E2DC6}"/>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{7822A5C9-7085-4C3E-8F6F-B9ABFA644021}</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E626-46CD-B142-93EEE49E2DC6}"/>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{F92AEB4C-A0C4-4FE2-8828-796661498AA8}</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E626-46CD-B142-93EEE49E2DC6}"/>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{BA187D37-7C05-4B49-AABC-A0BE959E8837}</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E626-46CD-B142-93EEE49E2DC6}"/>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{0CF7C8C8-45B9-493D-BC97-7888346C7E99}</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E626-46CD-B142-93EEE49E2DC6}"/>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{526BAAE2-BFA2-4B54-9C9E-ED61FCA47C3A}</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E626-46CD-B142-93EEE49E2DC6}"/>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{104F116D-6B17-45A1-B8DF-A10E6669AECB}</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E626-46CD-B142-93EEE49E2DC6}"/>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{472DB528-6357-4E07-B0DE-7A1CD9B5705E}</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E626-46CD-B142-93EEE49E2DC6}"/>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{BCB1215A-E88C-48DE-8ECA-C3822695FA59}</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E626-46CD-B142-93EEE49E2DC6}"/>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{34A6BF3D-7EC1-4122-B2D3-8FFAA142F152}</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E626-46CD-B142-93EEE49E2DC6}"/>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{9583232B-AF82-4CB6-807C-B2597CBD0181}</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E626-46CD-B142-93EEE49E2DC6}"/>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{11E8399A-0D6E-46DF-8BD8-A9DFF9587ACA}</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E626-46CD-B142-93EEE49E2DC6}"/>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{065A773F-995F-4E82-B7FE-1CBB8DE3F9F1}</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E626-46CD-B142-93EEE49E2DC6}"/>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{6B241E1B-AB8C-4DE6-A54E-33B67AD8E0BC}</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E626-46CD-B142-93EEE49E2DC6}"/>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{0228AC63-7B80-46C1-8370-50F882BF7F51}</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E626-46CD-B142-93EEE49E2DC6}"/>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{5AD8364C-2130-4ABD-97B6-5ABB06B1501D}</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E626-46CD-B142-93EEE49E2DC6}"/>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{BCB24FB7-A97F-401E-9212-3BE4319F22C1}</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E626-46CD-B142-93EEE49E2DC6}"/>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{7335CD51-8EC6-4BA5-BC4E-3488D07E8A7F}</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E626-46CD-B142-93EEE49E2DC6}"/>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{056564C7-422C-4D08-B6FA-6D614D5E40B6}</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E626-46CD-B142-93EEE49E2DC6}"/>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{88487CFE-A8A6-42F5-B074-0D806D86A6A6}</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E626-46CD-B142-93EEE49E2DC6}"/>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{931C0F8C-8337-4685-A896-2BF5EDB39F1C}</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E626-46CD-B142-93EEE49E2DC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E626-46CD-B142-93EEE49E2DC6}"/>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E626-46CD-B142-93EEE49E2DC6}"/>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{867F88F1-3480-4E61-B1A6-96AE75E01133}</c15:txfldGUID>
                      <c15:f>Diagramm!$I$46</c15:f>
                      <c15:dlblFieldTableCache>
                        <c:ptCount val="1"/>
                      </c15:dlblFieldTableCache>
                    </c15:dlblFTEntry>
                  </c15:dlblFieldTable>
                  <c15:showDataLabelsRange val="0"/>
                </c:ext>
                <c:ext xmlns:c16="http://schemas.microsoft.com/office/drawing/2014/chart" uri="{C3380CC4-5D6E-409C-BE32-E72D297353CC}">
                  <c16:uniqueId val="{00000000-87AC-465E-857E-5D7DA6A05A8F}"/>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{5A7785A2-52BB-4E23-AEB6-41A45DF01D48}</c15:txfldGUID>
                      <c15:f>Diagramm!$I$47</c15:f>
                      <c15:dlblFieldTableCache>
                        <c:ptCount val="1"/>
                      </c15:dlblFieldTableCache>
                    </c15:dlblFTEntry>
                  </c15:dlblFieldTable>
                  <c15:showDataLabelsRange val="0"/>
                </c:ext>
                <c:ext xmlns:c16="http://schemas.microsoft.com/office/drawing/2014/chart" uri="{C3380CC4-5D6E-409C-BE32-E72D297353CC}">
                  <c16:uniqueId val="{00000001-87AC-465E-857E-5D7DA6A05A8F}"/>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{8A15FEA2-075A-4629-8AFE-A972CA623D60}</c15:txfldGUID>
                      <c15:f>Diagramm!$I$48</c15:f>
                      <c15:dlblFieldTableCache>
                        <c:ptCount val="1"/>
                      </c15:dlblFieldTableCache>
                    </c15:dlblFTEntry>
                  </c15:dlblFieldTable>
                  <c15:showDataLabelsRange val="0"/>
                </c:ext>
                <c:ext xmlns:c16="http://schemas.microsoft.com/office/drawing/2014/chart" uri="{C3380CC4-5D6E-409C-BE32-E72D297353CC}">
                  <c16:uniqueId val="{00000002-87AC-465E-857E-5D7DA6A05A8F}"/>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{2291A44B-738B-486F-8056-6BEAC6D0BBCB}</c15:txfldGUID>
                      <c15:f>Diagramm!$I$49</c15:f>
                      <c15:dlblFieldTableCache>
                        <c:ptCount val="1"/>
                      </c15:dlblFieldTableCache>
                    </c15:dlblFTEntry>
                  </c15:dlblFieldTable>
                  <c15:showDataLabelsRange val="0"/>
                </c:ext>
                <c:ext xmlns:c16="http://schemas.microsoft.com/office/drawing/2014/chart" uri="{C3380CC4-5D6E-409C-BE32-E72D297353CC}">
                  <c16:uniqueId val="{00000003-87AC-465E-857E-5D7DA6A05A8F}"/>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{A2FAFFCC-DDC1-4279-8F0D-373FC62472CC}</c15:txfldGUID>
                      <c15:f>Diagramm!$I$50</c15:f>
                      <c15:dlblFieldTableCache>
                        <c:ptCount val="1"/>
                      </c15:dlblFieldTableCache>
                    </c15:dlblFTEntry>
                  </c15:dlblFieldTable>
                  <c15:showDataLabelsRange val="0"/>
                </c:ext>
                <c:ext xmlns:c16="http://schemas.microsoft.com/office/drawing/2014/chart" uri="{C3380CC4-5D6E-409C-BE32-E72D297353CC}">
                  <c16:uniqueId val="{00000004-87AC-465E-857E-5D7DA6A05A8F}"/>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{05C41E50-E9B7-49DA-B6EF-85CE87D1DE0E}</c15:txfldGUID>
                      <c15:f>Diagramm!$I$51</c15:f>
                      <c15:dlblFieldTableCache>
                        <c:ptCount val="1"/>
                      </c15:dlblFieldTableCache>
                    </c15:dlblFTEntry>
                  </c15:dlblFieldTable>
                  <c15:showDataLabelsRange val="0"/>
                </c:ext>
                <c:ext xmlns:c16="http://schemas.microsoft.com/office/drawing/2014/chart" uri="{C3380CC4-5D6E-409C-BE32-E72D297353CC}">
                  <c16:uniqueId val="{00000005-87AC-465E-857E-5D7DA6A05A8F}"/>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{B136B0B7-7DC8-4ED6-82B1-AC3F22801A32}</c15:txfldGUID>
                      <c15:f>Diagramm!$I$52</c15:f>
                      <c15:dlblFieldTableCache>
                        <c:ptCount val="1"/>
                      </c15:dlblFieldTableCache>
                    </c15:dlblFTEntry>
                  </c15:dlblFieldTable>
                  <c15:showDataLabelsRange val="0"/>
                </c:ext>
                <c:ext xmlns:c16="http://schemas.microsoft.com/office/drawing/2014/chart" uri="{C3380CC4-5D6E-409C-BE32-E72D297353CC}">
                  <c16:uniqueId val="{00000006-87AC-465E-857E-5D7DA6A05A8F}"/>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{4BA34955-13A1-46B3-971A-E549CC6A5F47}</c15:txfldGUID>
                      <c15:f>Diagramm!$I$53</c15:f>
                      <c15:dlblFieldTableCache>
                        <c:ptCount val="1"/>
                      </c15:dlblFieldTableCache>
                    </c15:dlblFTEntry>
                  </c15:dlblFieldTable>
                  <c15:showDataLabelsRange val="0"/>
                </c:ext>
                <c:ext xmlns:c16="http://schemas.microsoft.com/office/drawing/2014/chart" uri="{C3380CC4-5D6E-409C-BE32-E72D297353CC}">
                  <c16:uniqueId val="{00000007-87AC-465E-857E-5D7DA6A05A8F}"/>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{C30E8631-7D3E-4BF1-A0C1-951525CA82D6}</c15:txfldGUID>
                      <c15:f>Diagramm!$I$54</c15:f>
                      <c15:dlblFieldTableCache>
                        <c:ptCount val="1"/>
                      </c15:dlblFieldTableCache>
                    </c15:dlblFTEntry>
                  </c15:dlblFieldTable>
                  <c15:showDataLabelsRange val="0"/>
                </c:ext>
                <c:ext xmlns:c16="http://schemas.microsoft.com/office/drawing/2014/chart" uri="{C3380CC4-5D6E-409C-BE32-E72D297353CC}">
                  <c16:uniqueId val="{00000008-87AC-465E-857E-5D7DA6A05A8F}"/>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{FAA90056-7680-4910-8D80-0A10C0261DBF}</c15:txfldGUID>
                      <c15:f>Diagramm!$I$55</c15:f>
                      <c15:dlblFieldTableCache>
                        <c:ptCount val="1"/>
                      </c15:dlblFieldTableCache>
                    </c15:dlblFTEntry>
                  </c15:dlblFieldTable>
                  <c15:showDataLabelsRange val="0"/>
                </c:ext>
                <c:ext xmlns:c16="http://schemas.microsoft.com/office/drawing/2014/chart" uri="{C3380CC4-5D6E-409C-BE32-E72D297353CC}">
                  <c16:uniqueId val="{00000009-87AC-465E-857E-5D7DA6A05A8F}"/>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{B833F105-18A2-4D21-8C5C-DD72F59FF57C}</c15:txfldGUID>
                      <c15:f>Diagramm!$I$56</c15:f>
                      <c15:dlblFieldTableCache>
                        <c:ptCount val="1"/>
                      </c15:dlblFieldTableCache>
                    </c15:dlblFTEntry>
                  </c15:dlblFieldTable>
                  <c15:showDataLabelsRange val="0"/>
                </c:ext>
                <c:ext xmlns:c16="http://schemas.microsoft.com/office/drawing/2014/chart" uri="{C3380CC4-5D6E-409C-BE32-E72D297353CC}">
                  <c16:uniqueId val="{0000000A-87AC-465E-857E-5D7DA6A05A8F}"/>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{6A23FCF3-0C3D-4B94-B5C2-B7FB854585BB}</c15:txfldGUID>
                      <c15:f>Diagramm!$I$57</c15:f>
                      <c15:dlblFieldTableCache>
                        <c:ptCount val="1"/>
                      </c15:dlblFieldTableCache>
                    </c15:dlblFTEntry>
                  </c15:dlblFieldTable>
                  <c15:showDataLabelsRange val="0"/>
                </c:ext>
                <c:ext xmlns:c16="http://schemas.microsoft.com/office/drawing/2014/chart" uri="{C3380CC4-5D6E-409C-BE32-E72D297353CC}">
                  <c16:uniqueId val="{0000000B-87AC-465E-857E-5D7DA6A05A8F}"/>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{AB2818E6-F269-43CB-B6EC-ADC92C6CE149}</c15:txfldGUID>
                      <c15:f>Diagramm!$I$58</c15:f>
                      <c15:dlblFieldTableCache>
                        <c:ptCount val="1"/>
                      </c15:dlblFieldTableCache>
                    </c15:dlblFTEntry>
                  </c15:dlblFieldTable>
                  <c15:showDataLabelsRange val="0"/>
                </c:ext>
                <c:ext xmlns:c16="http://schemas.microsoft.com/office/drawing/2014/chart" uri="{C3380CC4-5D6E-409C-BE32-E72D297353CC}">
                  <c16:uniqueId val="{0000000C-87AC-465E-857E-5D7DA6A05A8F}"/>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{19622C78-F000-4E37-A6DB-D5BE2669FBC5}</c15:txfldGUID>
                      <c15:f>Diagramm!$I$59</c15:f>
                      <c15:dlblFieldTableCache>
                        <c:ptCount val="1"/>
                      </c15:dlblFieldTableCache>
                    </c15:dlblFTEntry>
                  </c15:dlblFieldTable>
                  <c15:showDataLabelsRange val="0"/>
                </c:ext>
                <c:ext xmlns:c16="http://schemas.microsoft.com/office/drawing/2014/chart" uri="{C3380CC4-5D6E-409C-BE32-E72D297353CC}">
                  <c16:uniqueId val="{0000000D-87AC-465E-857E-5D7DA6A05A8F}"/>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{9D1E8541-58F6-44A2-B503-760EE3E30ADB}</c15:txfldGUID>
                      <c15:f>Diagramm!$I$60</c15:f>
                      <c15:dlblFieldTableCache>
                        <c:ptCount val="1"/>
                      </c15:dlblFieldTableCache>
                    </c15:dlblFTEntry>
                  </c15:dlblFieldTable>
                  <c15:showDataLabelsRange val="0"/>
                </c:ext>
                <c:ext xmlns:c16="http://schemas.microsoft.com/office/drawing/2014/chart" uri="{C3380CC4-5D6E-409C-BE32-E72D297353CC}">
                  <c16:uniqueId val="{0000000E-87AC-465E-857E-5D7DA6A05A8F}"/>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{7D4CDDEC-5ACD-4AB1-A38B-773897F20129}</c15:txfldGUID>
                      <c15:f>Diagramm!$I$61</c15:f>
                      <c15:dlblFieldTableCache>
                        <c:ptCount val="1"/>
                      </c15:dlblFieldTableCache>
                    </c15:dlblFTEntry>
                  </c15:dlblFieldTable>
                  <c15:showDataLabelsRange val="0"/>
                </c:ext>
                <c:ext xmlns:c16="http://schemas.microsoft.com/office/drawing/2014/chart" uri="{C3380CC4-5D6E-409C-BE32-E72D297353CC}">
                  <c16:uniqueId val="{0000000F-87AC-465E-857E-5D7DA6A05A8F}"/>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{E2CEDA13-C3BB-4630-AC00-A1933B9D32C8}</c15:txfldGUID>
                      <c15:f>Diagramm!$I$62</c15:f>
                      <c15:dlblFieldTableCache>
                        <c:ptCount val="1"/>
                      </c15:dlblFieldTableCache>
                    </c15:dlblFTEntry>
                  </c15:dlblFieldTable>
                  <c15:showDataLabelsRange val="0"/>
                </c:ext>
                <c:ext xmlns:c16="http://schemas.microsoft.com/office/drawing/2014/chart" uri="{C3380CC4-5D6E-409C-BE32-E72D297353CC}">
                  <c16:uniqueId val="{00000010-87AC-465E-857E-5D7DA6A05A8F}"/>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{29A53AB4-2724-47AE-9228-65F020383107}</c15:txfldGUID>
                      <c15:f>Diagramm!$I$63</c15:f>
                      <c15:dlblFieldTableCache>
                        <c:ptCount val="1"/>
                      </c15:dlblFieldTableCache>
                    </c15:dlblFTEntry>
                  </c15:dlblFieldTable>
                  <c15:showDataLabelsRange val="0"/>
                </c:ext>
                <c:ext xmlns:c16="http://schemas.microsoft.com/office/drawing/2014/chart" uri="{C3380CC4-5D6E-409C-BE32-E72D297353CC}">
                  <c16:uniqueId val="{00000011-87AC-465E-857E-5D7DA6A05A8F}"/>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{7FF91314-FF01-4E64-B0C6-46654F6F6787}</c15:txfldGUID>
                      <c15:f>Diagramm!$I$64</c15:f>
                      <c15:dlblFieldTableCache>
                        <c:ptCount val="1"/>
                      </c15:dlblFieldTableCache>
                    </c15:dlblFTEntry>
                  </c15:dlblFieldTable>
                  <c15:showDataLabelsRange val="0"/>
                </c:ext>
                <c:ext xmlns:c16="http://schemas.microsoft.com/office/drawing/2014/chart" uri="{C3380CC4-5D6E-409C-BE32-E72D297353CC}">
                  <c16:uniqueId val="{00000012-87AC-465E-857E-5D7DA6A05A8F}"/>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{75796A02-164D-4703-B698-979B697285F9}</c15:txfldGUID>
                      <c15:f>Diagramm!$I$65</c15:f>
                      <c15:dlblFieldTableCache>
                        <c:ptCount val="1"/>
                      </c15:dlblFieldTableCache>
                    </c15:dlblFTEntry>
                  </c15:dlblFieldTable>
                  <c15:showDataLabelsRange val="0"/>
                </c:ext>
                <c:ext xmlns:c16="http://schemas.microsoft.com/office/drawing/2014/chart" uri="{C3380CC4-5D6E-409C-BE32-E72D297353CC}">
                  <c16:uniqueId val="{00000013-87AC-465E-857E-5D7DA6A05A8F}"/>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{E1C7D247-C2EB-422C-AB01-1E65B679AFB6}</c15:txfldGUID>
                      <c15:f>Diagramm!$I$66</c15:f>
                      <c15:dlblFieldTableCache>
                        <c:ptCount val="1"/>
                      </c15:dlblFieldTableCache>
                    </c15:dlblFTEntry>
                  </c15:dlblFieldTable>
                  <c15:showDataLabelsRange val="0"/>
                </c:ext>
                <c:ext xmlns:c16="http://schemas.microsoft.com/office/drawing/2014/chart" uri="{C3380CC4-5D6E-409C-BE32-E72D297353CC}">
                  <c16:uniqueId val="{00000014-87AC-465E-857E-5D7DA6A05A8F}"/>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{FA8CFC0E-9F47-4BDB-8520-3B7B1C531B6D}</c15:txfldGUID>
                      <c15:f>Diagramm!$I$67</c15:f>
                      <c15:dlblFieldTableCache>
                        <c:ptCount val="1"/>
                      </c15:dlblFieldTableCache>
                    </c15:dlblFTEntry>
                  </c15:dlblFieldTable>
                  <c15:showDataLabelsRange val="0"/>
                </c:ext>
                <c:ext xmlns:c16="http://schemas.microsoft.com/office/drawing/2014/chart" uri="{C3380CC4-5D6E-409C-BE32-E72D297353CC}">
                  <c16:uniqueId val="{00000015-87AC-465E-857E-5D7DA6A05A8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87AC-465E-857E-5D7DA6A05A8F}"/>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{4E2B3DCE-ABEB-49B2-825C-8BBE64D630B7}</c15:txfldGUID>
                      <c15:f>Diagramm!$K$46</c15:f>
                      <c15:dlblFieldTableCache>
                        <c:ptCount val="1"/>
                      </c15:dlblFieldTableCache>
                    </c15:dlblFTEntry>
                  </c15:dlblFieldTable>
                  <c15:showDataLabelsRange val="0"/>
                </c:ext>
                <c:ext xmlns:c16="http://schemas.microsoft.com/office/drawing/2014/chart" uri="{C3380CC4-5D6E-409C-BE32-E72D297353CC}">
                  <c16:uniqueId val="{00000017-87AC-465E-857E-5D7DA6A05A8F}"/>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{DD4F31A9-9E26-481B-8772-171780CED8ED}</c15:txfldGUID>
                      <c15:f>Diagramm!$K$47</c15:f>
                      <c15:dlblFieldTableCache>
                        <c:ptCount val="1"/>
                      </c15:dlblFieldTableCache>
                    </c15:dlblFTEntry>
                  </c15:dlblFieldTable>
                  <c15:showDataLabelsRange val="0"/>
                </c:ext>
                <c:ext xmlns:c16="http://schemas.microsoft.com/office/drawing/2014/chart" uri="{C3380CC4-5D6E-409C-BE32-E72D297353CC}">
                  <c16:uniqueId val="{00000018-87AC-465E-857E-5D7DA6A05A8F}"/>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{3681AB4B-87B6-4A8E-BC9C-E75AF60A7C6A}</c15:txfldGUID>
                      <c15:f>Diagramm!$K$48</c15:f>
                      <c15:dlblFieldTableCache>
                        <c:ptCount val="1"/>
                      </c15:dlblFieldTableCache>
                    </c15:dlblFTEntry>
                  </c15:dlblFieldTable>
                  <c15:showDataLabelsRange val="0"/>
                </c:ext>
                <c:ext xmlns:c16="http://schemas.microsoft.com/office/drawing/2014/chart" uri="{C3380CC4-5D6E-409C-BE32-E72D297353CC}">
                  <c16:uniqueId val="{00000019-87AC-465E-857E-5D7DA6A05A8F}"/>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{E443140F-79E8-47F4-ADD4-501D679E8837}</c15:txfldGUID>
                      <c15:f>Diagramm!$K$49</c15:f>
                      <c15:dlblFieldTableCache>
                        <c:ptCount val="1"/>
                      </c15:dlblFieldTableCache>
                    </c15:dlblFTEntry>
                  </c15:dlblFieldTable>
                  <c15:showDataLabelsRange val="0"/>
                </c:ext>
                <c:ext xmlns:c16="http://schemas.microsoft.com/office/drawing/2014/chart" uri="{C3380CC4-5D6E-409C-BE32-E72D297353CC}">
                  <c16:uniqueId val="{0000001A-87AC-465E-857E-5D7DA6A05A8F}"/>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{AE1AB5C4-5688-43A7-AE32-F65228087277}</c15:txfldGUID>
                      <c15:f>Diagramm!$K$50</c15:f>
                      <c15:dlblFieldTableCache>
                        <c:ptCount val="1"/>
                      </c15:dlblFieldTableCache>
                    </c15:dlblFTEntry>
                  </c15:dlblFieldTable>
                  <c15:showDataLabelsRange val="0"/>
                </c:ext>
                <c:ext xmlns:c16="http://schemas.microsoft.com/office/drawing/2014/chart" uri="{C3380CC4-5D6E-409C-BE32-E72D297353CC}">
                  <c16:uniqueId val="{0000001B-87AC-465E-857E-5D7DA6A05A8F}"/>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{D74ADDB6-3CE4-4950-8160-75F928BC18D8}</c15:txfldGUID>
                      <c15:f>Diagramm!$K$51</c15:f>
                      <c15:dlblFieldTableCache>
                        <c:ptCount val="1"/>
                      </c15:dlblFieldTableCache>
                    </c15:dlblFTEntry>
                  </c15:dlblFieldTable>
                  <c15:showDataLabelsRange val="0"/>
                </c:ext>
                <c:ext xmlns:c16="http://schemas.microsoft.com/office/drawing/2014/chart" uri="{C3380CC4-5D6E-409C-BE32-E72D297353CC}">
                  <c16:uniqueId val="{0000001C-87AC-465E-857E-5D7DA6A05A8F}"/>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{3B0B5F16-6936-4B26-8B0B-2B64B3A97D09}</c15:txfldGUID>
                      <c15:f>Diagramm!$K$52</c15:f>
                      <c15:dlblFieldTableCache>
                        <c:ptCount val="1"/>
                      </c15:dlblFieldTableCache>
                    </c15:dlblFTEntry>
                  </c15:dlblFieldTable>
                  <c15:showDataLabelsRange val="0"/>
                </c:ext>
                <c:ext xmlns:c16="http://schemas.microsoft.com/office/drawing/2014/chart" uri="{C3380CC4-5D6E-409C-BE32-E72D297353CC}">
                  <c16:uniqueId val="{0000001D-87AC-465E-857E-5D7DA6A05A8F}"/>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{B2127106-2927-457B-8AB4-598BB8C4E53A}</c15:txfldGUID>
                      <c15:f>Diagramm!$K$53</c15:f>
                      <c15:dlblFieldTableCache>
                        <c:ptCount val="1"/>
                      </c15:dlblFieldTableCache>
                    </c15:dlblFTEntry>
                  </c15:dlblFieldTable>
                  <c15:showDataLabelsRange val="0"/>
                </c:ext>
                <c:ext xmlns:c16="http://schemas.microsoft.com/office/drawing/2014/chart" uri="{C3380CC4-5D6E-409C-BE32-E72D297353CC}">
                  <c16:uniqueId val="{0000001E-87AC-465E-857E-5D7DA6A05A8F}"/>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{907D8B0C-ACD6-4052-B113-7505335E425C}</c15:txfldGUID>
                      <c15:f>Diagramm!$K$54</c15:f>
                      <c15:dlblFieldTableCache>
                        <c:ptCount val="1"/>
                      </c15:dlblFieldTableCache>
                    </c15:dlblFTEntry>
                  </c15:dlblFieldTable>
                  <c15:showDataLabelsRange val="0"/>
                </c:ext>
                <c:ext xmlns:c16="http://schemas.microsoft.com/office/drawing/2014/chart" uri="{C3380CC4-5D6E-409C-BE32-E72D297353CC}">
                  <c16:uniqueId val="{0000001F-87AC-465E-857E-5D7DA6A05A8F}"/>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{38C5EB75-6ABF-46F9-BFC0-51149DD33138}</c15:txfldGUID>
                      <c15:f>Diagramm!$K$55</c15:f>
                      <c15:dlblFieldTableCache>
                        <c:ptCount val="1"/>
                      </c15:dlblFieldTableCache>
                    </c15:dlblFTEntry>
                  </c15:dlblFieldTable>
                  <c15:showDataLabelsRange val="0"/>
                </c:ext>
                <c:ext xmlns:c16="http://schemas.microsoft.com/office/drawing/2014/chart" uri="{C3380CC4-5D6E-409C-BE32-E72D297353CC}">
                  <c16:uniqueId val="{00000020-87AC-465E-857E-5D7DA6A05A8F}"/>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{61E57A72-8627-464B-A535-22B776B27FEC}</c15:txfldGUID>
                      <c15:f>Diagramm!$K$56</c15:f>
                      <c15:dlblFieldTableCache>
                        <c:ptCount val="1"/>
                      </c15:dlblFieldTableCache>
                    </c15:dlblFTEntry>
                  </c15:dlblFieldTable>
                  <c15:showDataLabelsRange val="0"/>
                </c:ext>
                <c:ext xmlns:c16="http://schemas.microsoft.com/office/drawing/2014/chart" uri="{C3380CC4-5D6E-409C-BE32-E72D297353CC}">
                  <c16:uniqueId val="{00000021-87AC-465E-857E-5D7DA6A05A8F}"/>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{A9251474-42C0-4A4B-BA1F-4313F2379F3E}</c15:txfldGUID>
                      <c15:f>Diagramm!$K$57</c15:f>
                      <c15:dlblFieldTableCache>
                        <c:ptCount val="1"/>
                      </c15:dlblFieldTableCache>
                    </c15:dlblFTEntry>
                  </c15:dlblFieldTable>
                  <c15:showDataLabelsRange val="0"/>
                </c:ext>
                <c:ext xmlns:c16="http://schemas.microsoft.com/office/drawing/2014/chart" uri="{C3380CC4-5D6E-409C-BE32-E72D297353CC}">
                  <c16:uniqueId val="{00000022-87AC-465E-857E-5D7DA6A05A8F}"/>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{10E7CDCA-B5EF-4887-B242-806C4BE20215}</c15:txfldGUID>
                      <c15:f>Diagramm!$K$58</c15:f>
                      <c15:dlblFieldTableCache>
                        <c:ptCount val="1"/>
                      </c15:dlblFieldTableCache>
                    </c15:dlblFTEntry>
                  </c15:dlblFieldTable>
                  <c15:showDataLabelsRange val="0"/>
                </c:ext>
                <c:ext xmlns:c16="http://schemas.microsoft.com/office/drawing/2014/chart" uri="{C3380CC4-5D6E-409C-BE32-E72D297353CC}">
                  <c16:uniqueId val="{00000023-87AC-465E-857E-5D7DA6A05A8F}"/>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{4F0A6140-5B98-4FC2-B984-0B685C29CDA9}</c15:txfldGUID>
                      <c15:f>Diagramm!$K$59</c15:f>
                      <c15:dlblFieldTableCache>
                        <c:ptCount val="1"/>
                      </c15:dlblFieldTableCache>
                    </c15:dlblFTEntry>
                  </c15:dlblFieldTable>
                  <c15:showDataLabelsRange val="0"/>
                </c:ext>
                <c:ext xmlns:c16="http://schemas.microsoft.com/office/drawing/2014/chart" uri="{C3380CC4-5D6E-409C-BE32-E72D297353CC}">
                  <c16:uniqueId val="{00000024-87AC-465E-857E-5D7DA6A05A8F}"/>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{9D53C8DD-84F4-4766-B83D-C1D825CB21B2}</c15:txfldGUID>
                      <c15:f>Diagramm!$K$60</c15:f>
                      <c15:dlblFieldTableCache>
                        <c:ptCount val="1"/>
                      </c15:dlblFieldTableCache>
                    </c15:dlblFTEntry>
                  </c15:dlblFieldTable>
                  <c15:showDataLabelsRange val="0"/>
                </c:ext>
                <c:ext xmlns:c16="http://schemas.microsoft.com/office/drawing/2014/chart" uri="{C3380CC4-5D6E-409C-BE32-E72D297353CC}">
                  <c16:uniqueId val="{00000025-87AC-465E-857E-5D7DA6A05A8F}"/>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{776E2412-CA00-4ABC-A579-7D09E122F32F}</c15:txfldGUID>
                      <c15:f>Diagramm!$K$61</c15:f>
                      <c15:dlblFieldTableCache>
                        <c:ptCount val="1"/>
                      </c15:dlblFieldTableCache>
                    </c15:dlblFTEntry>
                  </c15:dlblFieldTable>
                  <c15:showDataLabelsRange val="0"/>
                </c:ext>
                <c:ext xmlns:c16="http://schemas.microsoft.com/office/drawing/2014/chart" uri="{C3380CC4-5D6E-409C-BE32-E72D297353CC}">
                  <c16:uniqueId val="{00000026-87AC-465E-857E-5D7DA6A05A8F}"/>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{34F41FE2-8EEC-45DE-AAE7-1E6CEDE764D7}</c15:txfldGUID>
                      <c15:f>Diagramm!$K$62</c15:f>
                      <c15:dlblFieldTableCache>
                        <c:ptCount val="1"/>
                      </c15:dlblFieldTableCache>
                    </c15:dlblFTEntry>
                  </c15:dlblFieldTable>
                  <c15:showDataLabelsRange val="0"/>
                </c:ext>
                <c:ext xmlns:c16="http://schemas.microsoft.com/office/drawing/2014/chart" uri="{C3380CC4-5D6E-409C-BE32-E72D297353CC}">
                  <c16:uniqueId val="{00000027-87AC-465E-857E-5D7DA6A05A8F}"/>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{75DFB9CA-0C9D-4D9A-B03A-1C5243BD33FF}</c15:txfldGUID>
                      <c15:f>Diagramm!$K$63</c15:f>
                      <c15:dlblFieldTableCache>
                        <c:ptCount val="1"/>
                      </c15:dlblFieldTableCache>
                    </c15:dlblFTEntry>
                  </c15:dlblFieldTable>
                  <c15:showDataLabelsRange val="0"/>
                </c:ext>
                <c:ext xmlns:c16="http://schemas.microsoft.com/office/drawing/2014/chart" uri="{C3380CC4-5D6E-409C-BE32-E72D297353CC}">
                  <c16:uniqueId val="{00000028-87AC-465E-857E-5D7DA6A05A8F}"/>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{75012DF0-D5D6-44CA-9C95-7A2FE1566629}</c15:txfldGUID>
                      <c15:f>Diagramm!$K$64</c15:f>
                      <c15:dlblFieldTableCache>
                        <c:ptCount val="1"/>
                      </c15:dlblFieldTableCache>
                    </c15:dlblFTEntry>
                  </c15:dlblFieldTable>
                  <c15:showDataLabelsRange val="0"/>
                </c:ext>
                <c:ext xmlns:c16="http://schemas.microsoft.com/office/drawing/2014/chart" uri="{C3380CC4-5D6E-409C-BE32-E72D297353CC}">
                  <c16:uniqueId val="{00000029-87AC-465E-857E-5D7DA6A05A8F}"/>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{B81E380C-C1F3-4D95-8FB8-4502FBE3FE5E}</c15:txfldGUID>
                      <c15:f>Diagramm!$K$65</c15:f>
                      <c15:dlblFieldTableCache>
                        <c:ptCount val="1"/>
                      </c15:dlblFieldTableCache>
                    </c15:dlblFTEntry>
                  </c15:dlblFieldTable>
                  <c15:showDataLabelsRange val="0"/>
                </c:ext>
                <c:ext xmlns:c16="http://schemas.microsoft.com/office/drawing/2014/chart" uri="{C3380CC4-5D6E-409C-BE32-E72D297353CC}">
                  <c16:uniqueId val="{0000002A-87AC-465E-857E-5D7DA6A05A8F}"/>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{457DAA42-2AFB-4850-9069-41A4536DB099}</c15:txfldGUID>
                      <c15:f>Diagramm!$K$66</c15:f>
                      <c15:dlblFieldTableCache>
                        <c:ptCount val="1"/>
                      </c15:dlblFieldTableCache>
                    </c15:dlblFTEntry>
                  </c15:dlblFieldTable>
                  <c15:showDataLabelsRange val="0"/>
                </c:ext>
                <c:ext xmlns:c16="http://schemas.microsoft.com/office/drawing/2014/chart" uri="{C3380CC4-5D6E-409C-BE32-E72D297353CC}">
                  <c16:uniqueId val="{0000002B-87AC-465E-857E-5D7DA6A05A8F}"/>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{014135A3-80F5-4E44-BB90-082032F29CE2}</c15:txfldGUID>
                      <c15:f>Diagramm!$K$67</c15:f>
                      <c15:dlblFieldTableCache>
                        <c:ptCount val="1"/>
                      </c15:dlblFieldTableCache>
                    </c15:dlblFTEntry>
                  </c15:dlblFieldTable>
                  <c15:showDataLabelsRange val="0"/>
                </c:ext>
                <c:ext xmlns:c16="http://schemas.microsoft.com/office/drawing/2014/chart" uri="{C3380CC4-5D6E-409C-BE32-E72D297353CC}">
                  <c16:uniqueId val="{0000002C-87AC-465E-857E-5D7DA6A05A8F}"/>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87AC-465E-857E-5D7DA6A05A8F}"/>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{02FE806E-6C67-49DF-B4FF-69347F9E1F59}</c15:txfldGUID>
                      <c15:f>Diagramm!$J$46</c15:f>
                      <c15:dlblFieldTableCache>
                        <c:ptCount val="1"/>
                      </c15:dlblFieldTableCache>
                    </c15:dlblFTEntry>
                  </c15:dlblFieldTable>
                  <c15:showDataLabelsRange val="0"/>
                </c:ext>
                <c:ext xmlns:c16="http://schemas.microsoft.com/office/drawing/2014/chart" uri="{C3380CC4-5D6E-409C-BE32-E72D297353CC}">
                  <c16:uniqueId val="{0000002E-87AC-465E-857E-5D7DA6A05A8F}"/>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{DD6DC3BB-A9DC-459F-A15D-D893E42168D8}</c15:txfldGUID>
                      <c15:f>Diagramm!$J$47</c15:f>
                      <c15:dlblFieldTableCache>
                        <c:ptCount val="1"/>
                      </c15:dlblFieldTableCache>
                    </c15:dlblFTEntry>
                  </c15:dlblFieldTable>
                  <c15:showDataLabelsRange val="0"/>
                </c:ext>
                <c:ext xmlns:c16="http://schemas.microsoft.com/office/drawing/2014/chart" uri="{C3380CC4-5D6E-409C-BE32-E72D297353CC}">
                  <c16:uniqueId val="{0000002F-87AC-465E-857E-5D7DA6A05A8F}"/>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{2CB0A9F1-70C0-44DD-9CF2-B6EDAEF948BB}</c15:txfldGUID>
                      <c15:f>Diagramm!$J$48</c15:f>
                      <c15:dlblFieldTableCache>
                        <c:ptCount val="1"/>
                      </c15:dlblFieldTableCache>
                    </c15:dlblFTEntry>
                  </c15:dlblFieldTable>
                  <c15:showDataLabelsRange val="0"/>
                </c:ext>
                <c:ext xmlns:c16="http://schemas.microsoft.com/office/drawing/2014/chart" uri="{C3380CC4-5D6E-409C-BE32-E72D297353CC}">
                  <c16:uniqueId val="{00000030-87AC-465E-857E-5D7DA6A05A8F}"/>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{5DF23815-F521-4CEB-B2B9-CE79BE9D4136}</c15:txfldGUID>
                      <c15:f>Diagramm!$J$49</c15:f>
                      <c15:dlblFieldTableCache>
                        <c:ptCount val="1"/>
                      </c15:dlblFieldTableCache>
                    </c15:dlblFTEntry>
                  </c15:dlblFieldTable>
                  <c15:showDataLabelsRange val="0"/>
                </c:ext>
                <c:ext xmlns:c16="http://schemas.microsoft.com/office/drawing/2014/chart" uri="{C3380CC4-5D6E-409C-BE32-E72D297353CC}">
                  <c16:uniqueId val="{00000031-87AC-465E-857E-5D7DA6A05A8F}"/>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{A6EB2A5C-AA47-43E5-B399-2DE43CC7E504}</c15:txfldGUID>
                      <c15:f>Diagramm!$J$50</c15:f>
                      <c15:dlblFieldTableCache>
                        <c:ptCount val="1"/>
                      </c15:dlblFieldTableCache>
                    </c15:dlblFTEntry>
                  </c15:dlblFieldTable>
                  <c15:showDataLabelsRange val="0"/>
                </c:ext>
                <c:ext xmlns:c16="http://schemas.microsoft.com/office/drawing/2014/chart" uri="{C3380CC4-5D6E-409C-BE32-E72D297353CC}">
                  <c16:uniqueId val="{00000032-87AC-465E-857E-5D7DA6A05A8F}"/>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{82F1B1BA-E308-42FE-9033-32854902F745}</c15:txfldGUID>
                      <c15:f>Diagramm!$J$51</c15:f>
                      <c15:dlblFieldTableCache>
                        <c:ptCount val="1"/>
                      </c15:dlblFieldTableCache>
                    </c15:dlblFTEntry>
                  </c15:dlblFieldTable>
                  <c15:showDataLabelsRange val="0"/>
                </c:ext>
                <c:ext xmlns:c16="http://schemas.microsoft.com/office/drawing/2014/chart" uri="{C3380CC4-5D6E-409C-BE32-E72D297353CC}">
                  <c16:uniqueId val="{00000033-87AC-465E-857E-5D7DA6A05A8F}"/>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{1094E1AB-79DE-4A5D-BB2B-6CAD50D3E3E2}</c15:txfldGUID>
                      <c15:f>Diagramm!$J$52</c15:f>
                      <c15:dlblFieldTableCache>
                        <c:ptCount val="1"/>
                      </c15:dlblFieldTableCache>
                    </c15:dlblFTEntry>
                  </c15:dlblFieldTable>
                  <c15:showDataLabelsRange val="0"/>
                </c:ext>
                <c:ext xmlns:c16="http://schemas.microsoft.com/office/drawing/2014/chart" uri="{C3380CC4-5D6E-409C-BE32-E72D297353CC}">
                  <c16:uniqueId val="{00000034-87AC-465E-857E-5D7DA6A05A8F}"/>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{ECE653B1-E34A-4BEB-94A8-32949070407F}</c15:txfldGUID>
                      <c15:f>Diagramm!$J$53</c15:f>
                      <c15:dlblFieldTableCache>
                        <c:ptCount val="1"/>
                      </c15:dlblFieldTableCache>
                    </c15:dlblFTEntry>
                  </c15:dlblFieldTable>
                  <c15:showDataLabelsRange val="0"/>
                </c:ext>
                <c:ext xmlns:c16="http://schemas.microsoft.com/office/drawing/2014/chart" uri="{C3380CC4-5D6E-409C-BE32-E72D297353CC}">
                  <c16:uniqueId val="{00000035-87AC-465E-857E-5D7DA6A05A8F}"/>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{77131EE2-1D94-416F-9457-E20D254A1AF4}</c15:txfldGUID>
                      <c15:f>Diagramm!$J$54</c15:f>
                      <c15:dlblFieldTableCache>
                        <c:ptCount val="1"/>
                      </c15:dlblFieldTableCache>
                    </c15:dlblFTEntry>
                  </c15:dlblFieldTable>
                  <c15:showDataLabelsRange val="0"/>
                </c:ext>
                <c:ext xmlns:c16="http://schemas.microsoft.com/office/drawing/2014/chart" uri="{C3380CC4-5D6E-409C-BE32-E72D297353CC}">
                  <c16:uniqueId val="{00000036-87AC-465E-857E-5D7DA6A05A8F}"/>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{6B071F18-36FC-486D-9C0C-8A55D70C6A77}</c15:txfldGUID>
                      <c15:f>Diagramm!$J$55</c15:f>
                      <c15:dlblFieldTableCache>
                        <c:ptCount val="1"/>
                      </c15:dlblFieldTableCache>
                    </c15:dlblFTEntry>
                  </c15:dlblFieldTable>
                  <c15:showDataLabelsRange val="0"/>
                </c:ext>
                <c:ext xmlns:c16="http://schemas.microsoft.com/office/drawing/2014/chart" uri="{C3380CC4-5D6E-409C-BE32-E72D297353CC}">
                  <c16:uniqueId val="{00000037-87AC-465E-857E-5D7DA6A05A8F}"/>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{6FF1193E-2055-4B93-A8E9-B0E06B722CD7}</c15:txfldGUID>
                      <c15:f>Diagramm!$J$56</c15:f>
                      <c15:dlblFieldTableCache>
                        <c:ptCount val="1"/>
                      </c15:dlblFieldTableCache>
                    </c15:dlblFTEntry>
                  </c15:dlblFieldTable>
                  <c15:showDataLabelsRange val="0"/>
                </c:ext>
                <c:ext xmlns:c16="http://schemas.microsoft.com/office/drawing/2014/chart" uri="{C3380CC4-5D6E-409C-BE32-E72D297353CC}">
                  <c16:uniqueId val="{00000038-87AC-465E-857E-5D7DA6A05A8F}"/>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{07E56EBB-6CDF-4FEE-B81B-883246E65181}</c15:txfldGUID>
                      <c15:f>Diagramm!$J$57</c15:f>
                      <c15:dlblFieldTableCache>
                        <c:ptCount val="1"/>
                      </c15:dlblFieldTableCache>
                    </c15:dlblFTEntry>
                  </c15:dlblFieldTable>
                  <c15:showDataLabelsRange val="0"/>
                </c:ext>
                <c:ext xmlns:c16="http://schemas.microsoft.com/office/drawing/2014/chart" uri="{C3380CC4-5D6E-409C-BE32-E72D297353CC}">
                  <c16:uniqueId val="{00000039-87AC-465E-857E-5D7DA6A05A8F}"/>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{F1508319-7CC5-4442-8F48-F6DD800D7FFF}</c15:txfldGUID>
                      <c15:f>Diagramm!$J$58</c15:f>
                      <c15:dlblFieldTableCache>
                        <c:ptCount val="1"/>
                      </c15:dlblFieldTableCache>
                    </c15:dlblFTEntry>
                  </c15:dlblFieldTable>
                  <c15:showDataLabelsRange val="0"/>
                </c:ext>
                <c:ext xmlns:c16="http://schemas.microsoft.com/office/drawing/2014/chart" uri="{C3380CC4-5D6E-409C-BE32-E72D297353CC}">
                  <c16:uniqueId val="{0000003A-87AC-465E-857E-5D7DA6A05A8F}"/>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{B577564B-B836-4933-A018-04F95A50D606}</c15:txfldGUID>
                      <c15:f>Diagramm!$J$59</c15:f>
                      <c15:dlblFieldTableCache>
                        <c:ptCount val="1"/>
                      </c15:dlblFieldTableCache>
                    </c15:dlblFTEntry>
                  </c15:dlblFieldTable>
                  <c15:showDataLabelsRange val="0"/>
                </c:ext>
                <c:ext xmlns:c16="http://schemas.microsoft.com/office/drawing/2014/chart" uri="{C3380CC4-5D6E-409C-BE32-E72D297353CC}">
                  <c16:uniqueId val="{0000003B-87AC-465E-857E-5D7DA6A05A8F}"/>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{EF1B50AD-44E7-405E-AB40-BC91987761F1}</c15:txfldGUID>
                      <c15:f>Diagramm!$J$60</c15:f>
                      <c15:dlblFieldTableCache>
                        <c:ptCount val="1"/>
                      </c15:dlblFieldTableCache>
                    </c15:dlblFTEntry>
                  </c15:dlblFieldTable>
                  <c15:showDataLabelsRange val="0"/>
                </c:ext>
                <c:ext xmlns:c16="http://schemas.microsoft.com/office/drawing/2014/chart" uri="{C3380CC4-5D6E-409C-BE32-E72D297353CC}">
                  <c16:uniqueId val="{0000003C-87AC-465E-857E-5D7DA6A05A8F}"/>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{102786FC-5DF8-47F3-9E0E-06BBDF9E9109}</c15:txfldGUID>
                      <c15:f>Diagramm!$J$61</c15:f>
                      <c15:dlblFieldTableCache>
                        <c:ptCount val="1"/>
                      </c15:dlblFieldTableCache>
                    </c15:dlblFTEntry>
                  </c15:dlblFieldTable>
                  <c15:showDataLabelsRange val="0"/>
                </c:ext>
                <c:ext xmlns:c16="http://schemas.microsoft.com/office/drawing/2014/chart" uri="{C3380CC4-5D6E-409C-BE32-E72D297353CC}">
                  <c16:uniqueId val="{0000003D-87AC-465E-857E-5D7DA6A05A8F}"/>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{B37BDD5D-FCC7-48DC-995C-B1087EACAC39}</c15:txfldGUID>
                      <c15:f>Diagramm!$J$62</c15:f>
                      <c15:dlblFieldTableCache>
                        <c:ptCount val="1"/>
                      </c15:dlblFieldTableCache>
                    </c15:dlblFTEntry>
                  </c15:dlblFieldTable>
                  <c15:showDataLabelsRange val="0"/>
                </c:ext>
                <c:ext xmlns:c16="http://schemas.microsoft.com/office/drawing/2014/chart" uri="{C3380CC4-5D6E-409C-BE32-E72D297353CC}">
                  <c16:uniqueId val="{0000003E-87AC-465E-857E-5D7DA6A05A8F}"/>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{A010E924-3292-400F-A75B-2F235AED6D18}</c15:txfldGUID>
                      <c15:f>Diagramm!$J$63</c15:f>
                      <c15:dlblFieldTableCache>
                        <c:ptCount val="1"/>
                      </c15:dlblFieldTableCache>
                    </c15:dlblFTEntry>
                  </c15:dlblFieldTable>
                  <c15:showDataLabelsRange val="0"/>
                </c:ext>
                <c:ext xmlns:c16="http://schemas.microsoft.com/office/drawing/2014/chart" uri="{C3380CC4-5D6E-409C-BE32-E72D297353CC}">
                  <c16:uniqueId val="{0000003F-87AC-465E-857E-5D7DA6A05A8F}"/>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{1AEE9BD7-8D21-462F-82E0-0E3CC165FB7A}</c15:txfldGUID>
                      <c15:f>Diagramm!$J$64</c15:f>
                      <c15:dlblFieldTableCache>
                        <c:ptCount val="1"/>
                      </c15:dlblFieldTableCache>
                    </c15:dlblFTEntry>
                  </c15:dlblFieldTable>
                  <c15:showDataLabelsRange val="0"/>
                </c:ext>
                <c:ext xmlns:c16="http://schemas.microsoft.com/office/drawing/2014/chart" uri="{C3380CC4-5D6E-409C-BE32-E72D297353CC}">
                  <c16:uniqueId val="{00000040-87AC-465E-857E-5D7DA6A05A8F}"/>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{D16CF39A-3C15-4F03-8F77-EE8B03704BB0}</c15:txfldGUID>
                      <c15:f>Diagramm!$J$65</c15:f>
                      <c15:dlblFieldTableCache>
                        <c:ptCount val="1"/>
                      </c15:dlblFieldTableCache>
                    </c15:dlblFTEntry>
                  </c15:dlblFieldTable>
                  <c15:showDataLabelsRange val="0"/>
                </c:ext>
                <c:ext xmlns:c16="http://schemas.microsoft.com/office/drawing/2014/chart" uri="{C3380CC4-5D6E-409C-BE32-E72D297353CC}">
                  <c16:uniqueId val="{00000041-87AC-465E-857E-5D7DA6A05A8F}"/>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{D4A39686-B793-4D7A-A740-E0A5C476731F}</c15:txfldGUID>
                      <c15:f>Diagramm!$J$66</c15:f>
                      <c15:dlblFieldTableCache>
                        <c:ptCount val="1"/>
                      </c15:dlblFieldTableCache>
                    </c15:dlblFTEntry>
                  </c15:dlblFieldTable>
                  <c15:showDataLabelsRange val="0"/>
                </c:ext>
                <c:ext xmlns:c16="http://schemas.microsoft.com/office/drawing/2014/chart" uri="{C3380CC4-5D6E-409C-BE32-E72D297353CC}">
                  <c16:uniqueId val="{00000042-87AC-465E-857E-5D7DA6A05A8F}"/>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{6B2A4730-C21B-40B5-AC29-AE5ECC849EB5}</c15:txfldGUID>
                      <c15:f>Diagramm!$J$67</c15:f>
                      <c15:dlblFieldTableCache>
                        <c:ptCount val="1"/>
                      </c15:dlblFieldTableCache>
                    </c15:dlblFTEntry>
                  </c15:dlblFieldTable>
                  <c15:showDataLabelsRange val="0"/>
                </c:ext>
                <c:ext xmlns:c16="http://schemas.microsoft.com/office/drawing/2014/chart" uri="{C3380CC4-5D6E-409C-BE32-E72D297353CC}">
                  <c16:uniqueId val="{00000043-87AC-465E-857E-5D7DA6A05A8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87AC-465E-857E-5D7DA6A05A8F}"/>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EE7-4E9B-9427-70135C1BA49B}"/>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EE7-4E9B-9427-70135C1BA49B}"/>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EE7-4E9B-9427-70135C1BA49B}"/>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EE7-4E9B-9427-70135C1BA49B}"/>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EE7-4E9B-9427-70135C1BA49B}"/>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EE7-4E9B-9427-70135C1BA49B}"/>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EE7-4E9B-9427-70135C1BA49B}"/>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EE7-4E9B-9427-70135C1BA49B}"/>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EE7-4E9B-9427-70135C1BA49B}"/>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EE7-4E9B-9427-70135C1BA49B}"/>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AEE7-4E9B-9427-70135C1BA49B}"/>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AEE7-4E9B-9427-70135C1BA49B}"/>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AEE7-4E9B-9427-70135C1BA49B}"/>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AEE7-4E9B-9427-70135C1BA49B}"/>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AEE7-4E9B-9427-70135C1BA49B}"/>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AEE7-4E9B-9427-70135C1BA49B}"/>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AEE7-4E9B-9427-70135C1BA49B}"/>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AEE7-4E9B-9427-70135C1BA49B}"/>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AEE7-4E9B-9427-70135C1BA49B}"/>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AEE7-4E9B-9427-70135C1BA49B}"/>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AEE7-4E9B-9427-70135C1BA49B}"/>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AEE7-4E9B-9427-70135C1BA49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AEE7-4E9B-9427-70135C1BA49B}"/>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AEE7-4E9B-9427-70135C1BA49B}"/>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AEE7-4E9B-9427-70135C1BA49B}"/>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AEE7-4E9B-9427-70135C1BA49B}"/>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AEE7-4E9B-9427-70135C1BA49B}"/>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AEE7-4E9B-9427-70135C1BA49B}"/>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AEE7-4E9B-9427-70135C1BA49B}"/>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AEE7-4E9B-9427-70135C1BA49B}"/>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AEE7-4E9B-9427-70135C1BA49B}"/>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AEE7-4E9B-9427-70135C1BA49B}"/>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AEE7-4E9B-9427-70135C1BA49B}"/>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AEE7-4E9B-9427-70135C1BA49B}"/>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AEE7-4E9B-9427-70135C1BA49B}"/>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AEE7-4E9B-9427-70135C1BA49B}"/>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AEE7-4E9B-9427-70135C1BA49B}"/>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AEE7-4E9B-9427-70135C1BA49B}"/>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AEE7-4E9B-9427-70135C1BA49B}"/>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AEE7-4E9B-9427-70135C1BA49B}"/>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AEE7-4E9B-9427-70135C1BA49B}"/>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AEE7-4E9B-9427-70135C1BA49B}"/>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AEE7-4E9B-9427-70135C1BA49B}"/>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AEE7-4E9B-9427-70135C1BA49B}"/>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AEE7-4E9B-9427-70135C1BA49B}"/>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AEE7-4E9B-9427-70135C1BA49B}"/>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AEE7-4E9B-9427-70135C1BA49B}"/>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AEE7-4E9B-9427-70135C1BA49B}"/>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AEE7-4E9B-9427-70135C1BA49B}"/>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AEE7-4E9B-9427-70135C1BA49B}"/>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AEE7-4E9B-9427-70135C1BA49B}"/>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AEE7-4E9B-9427-70135C1BA49B}"/>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AEE7-4E9B-9427-70135C1BA49B}"/>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AEE7-4E9B-9427-70135C1BA49B}"/>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AEE7-4E9B-9427-70135C1BA49B}"/>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AEE7-4E9B-9427-70135C1BA49B}"/>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AEE7-4E9B-9427-70135C1BA49B}"/>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AEE7-4E9B-9427-70135C1BA49B}"/>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AEE7-4E9B-9427-70135C1BA49B}"/>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AEE7-4E9B-9427-70135C1BA49B}"/>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AEE7-4E9B-9427-70135C1BA49B}"/>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AEE7-4E9B-9427-70135C1BA49B}"/>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AEE7-4E9B-9427-70135C1BA49B}"/>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AEE7-4E9B-9427-70135C1BA49B}"/>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AEE7-4E9B-9427-70135C1BA49B}"/>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AEE7-4E9B-9427-70135C1BA49B}"/>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AEE7-4E9B-9427-70135C1BA49B}"/>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AEE7-4E9B-9427-70135C1BA49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AEE7-4E9B-9427-70135C1BA49B}"/>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100.87262829237051</c:v>
                </c:pt>
                <c:pt idx="2">
                  <c:v>102.0935073252742</c:v>
                </c:pt>
                <c:pt idx="3">
                  <c:v>100.36025938675847</c:v>
                </c:pt>
                <c:pt idx="4">
                  <c:v>100.30822191978224</c:v>
                </c:pt>
                <c:pt idx="5">
                  <c:v>101.23689056120406</c:v>
                </c:pt>
                <c:pt idx="6">
                  <c:v>103.06420622848451</c:v>
                </c:pt>
                <c:pt idx="7">
                  <c:v>102.56184452806021</c:v>
                </c:pt>
                <c:pt idx="8">
                  <c:v>102.48378832759586</c:v>
                </c:pt>
                <c:pt idx="9">
                  <c:v>102.743975662477</c:v>
                </c:pt>
                <c:pt idx="10">
                  <c:v>104.3791529901529</c:v>
                </c:pt>
                <c:pt idx="11">
                  <c:v>103.55055640060844</c:v>
                </c:pt>
                <c:pt idx="12">
                  <c:v>104.07493395244576</c:v>
                </c:pt>
                <c:pt idx="13">
                  <c:v>104.42318469297895</c:v>
                </c:pt>
                <c:pt idx="14">
                  <c:v>106.41661996637579</c:v>
                </c:pt>
                <c:pt idx="15">
                  <c:v>105.31782883676246</c:v>
                </c:pt>
                <c:pt idx="16">
                  <c:v>105.18573372828438</c:v>
                </c:pt>
                <c:pt idx="17">
                  <c:v>105.69009686974621</c:v>
                </c:pt>
                <c:pt idx="18">
                  <c:v>107.1871747658314</c:v>
                </c:pt>
                <c:pt idx="19">
                  <c:v>105.79417180369866</c:v>
                </c:pt>
                <c:pt idx="20">
                  <c:v>106.23448883195901</c:v>
                </c:pt>
                <c:pt idx="21">
                  <c:v>106.45264590505164</c:v>
                </c:pt>
                <c:pt idx="22">
                  <c:v>109.04451204867505</c:v>
                </c:pt>
                <c:pt idx="23">
                  <c:v>108.09382755584021</c:v>
                </c:pt>
                <c:pt idx="24">
                  <c:v>108.3700264190217</c:v>
                </c:pt>
              </c:numCache>
            </c:numRef>
          </c:val>
          <c:smooth val="0"/>
          <c:extLst>
            <c:ext xmlns:c16="http://schemas.microsoft.com/office/drawing/2014/chart" uri="{C3380CC4-5D6E-409C-BE32-E72D297353CC}">
              <c16:uniqueId val="{00000000-1621-4111-9013-D11F91B78DAA}"/>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104.19000672193593</c:v>
                </c:pt>
                <c:pt idx="2">
                  <c:v>107.37172305624019</c:v>
                </c:pt>
                <c:pt idx="3">
                  <c:v>107.03562626036299</c:v>
                </c:pt>
                <c:pt idx="4">
                  <c:v>103.87631637911718</c:v>
                </c:pt>
                <c:pt idx="5">
                  <c:v>106.25140040331615</c:v>
                </c:pt>
                <c:pt idx="6">
                  <c:v>109.50033609679588</c:v>
                </c:pt>
                <c:pt idx="7">
                  <c:v>108.53685861528119</c:v>
                </c:pt>
                <c:pt idx="8">
                  <c:v>107.12525207259691</c:v>
                </c:pt>
                <c:pt idx="9">
                  <c:v>111.04638135783105</c:v>
                </c:pt>
                <c:pt idx="10">
                  <c:v>115.0795429083576</c:v>
                </c:pt>
                <c:pt idx="11">
                  <c:v>112.79408469639256</c:v>
                </c:pt>
                <c:pt idx="12">
                  <c:v>112.09948465157966</c:v>
                </c:pt>
                <c:pt idx="13">
                  <c:v>114.65382030024647</c:v>
                </c:pt>
                <c:pt idx="14">
                  <c:v>119.00067219359175</c:v>
                </c:pt>
                <c:pt idx="15">
                  <c:v>117.94756889984315</c:v>
                </c:pt>
                <c:pt idx="16">
                  <c:v>113.64552991261483</c:v>
                </c:pt>
                <c:pt idx="17">
                  <c:v>115.61729778176115</c:v>
                </c:pt>
                <c:pt idx="18">
                  <c:v>116.0206139368138</c:v>
                </c:pt>
                <c:pt idx="19">
                  <c:v>114.1608783329599</c:v>
                </c:pt>
                <c:pt idx="20">
                  <c:v>115.23638807976697</c:v>
                </c:pt>
                <c:pt idx="21">
                  <c:v>118.01478825901859</c:v>
                </c:pt>
                <c:pt idx="22">
                  <c:v>123.16827246246919</c:v>
                </c:pt>
                <c:pt idx="23">
                  <c:v>121.62222720143401</c:v>
                </c:pt>
                <c:pt idx="24">
                  <c:v>117.23056240197177</c:v>
                </c:pt>
              </c:numCache>
            </c:numRef>
          </c:val>
          <c:smooth val="0"/>
          <c:extLst>
            <c:ext xmlns:c16="http://schemas.microsoft.com/office/drawing/2014/chart" uri="{C3380CC4-5D6E-409C-BE32-E72D297353CC}">
              <c16:uniqueId val="{00000001-1621-4111-9013-D11F91B78DAA}"/>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103.2695542472666</c:v>
                </c:pt>
                <c:pt idx="2">
                  <c:v>102.82800672834314</c:v>
                </c:pt>
                <c:pt idx="3">
                  <c:v>100.67283431455006</c:v>
                </c:pt>
                <c:pt idx="4">
                  <c:v>97.308662741799836</c:v>
                </c:pt>
                <c:pt idx="5">
                  <c:v>100.48359966358285</c:v>
                </c:pt>
                <c:pt idx="6">
                  <c:v>98.675357443229601</c:v>
                </c:pt>
                <c:pt idx="7">
                  <c:v>97.214045416316225</c:v>
                </c:pt>
                <c:pt idx="8">
                  <c:v>96.026072329688816</c:v>
                </c:pt>
                <c:pt idx="9">
                  <c:v>97.098402018502938</c:v>
                </c:pt>
                <c:pt idx="10">
                  <c:v>95.668629100084104</c:v>
                </c:pt>
                <c:pt idx="11">
                  <c:v>96.078637510513033</c:v>
                </c:pt>
                <c:pt idx="12">
                  <c:v>94.796047098402013</c:v>
                </c:pt>
                <c:pt idx="13">
                  <c:v>96.530698065601356</c:v>
                </c:pt>
                <c:pt idx="14">
                  <c:v>95.889402859545839</c:v>
                </c:pt>
                <c:pt idx="15">
                  <c:v>94.165264928511348</c:v>
                </c:pt>
                <c:pt idx="16">
                  <c:v>92.872161480235491</c:v>
                </c:pt>
                <c:pt idx="17">
                  <c:v>95.142977291841873</c:v>
                </c:pt>
                <c:pt idx="18">
                  <c:v>91.862910008410424</c:v>
                </c:pt>
                <c:pt idx="19">
                  <c:v>91.190075693860379</c:v>
                </c:pt>
                <c:pt idx="20">
                  <c:v>90.622371740958783</c:v>
                </c:pt>
                <c:pt idx="21">
                  <c:v>91.831370899915896</c:v>
                </c:pt>
                <c:pt idx="22">
                  <c:v>90.538267451640024</c:v>
                </c:pt>
                <c:pt idx="23">
                  <c:v>88.992851135407903</c:v>
                </c:pt>
                <c:pt idx="24">
                  <c:v>85.954583683767865</c:v>
                </c:pt>
              </c:numCache>
            </c:numRef>
          </c:val>
          <c:smooth val="0"/>
          <c:extLst>
            <c:ext xmlns:c16="http://schemas.microsoft.com/office/drawing/2014/chart" uri="{C3380CC4-5D6E-409C-BE32-E72D297353CC}">
              <c16:uniqueId val="{00000002-1621-4111-9013-D11F91B78DAA}"/>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1621-4111-9013-D11F91B78DAA}"/>
                </c:ext>
              </c:extLst>
            </c:dLbl>
            <c:dLbl>
              <c:idx val="1"/>
              <c:delete val="1"/>
              <c:extLst>
                <c:ext xmlns:c15="http://schemas.microsoft.com/office/drawing/2012/chart" uri="{CE6537A1-D6FC-4f65-9D91-7224C49458BB}"/>
                <c:ext xmlns:c16="http://schemas.microsoft.com/office/drawing/2014/chart" uri="{C3380CC4-5D6E-409C-BE32-E72D297353CC}">
                  <c16:uniqueId val="{00000004-1621-4111-9013-D11F91B78DAA}"/>
                </c:ext>
              </c:extLst>
            </c:dLbl>
            <c:dLbl>
              <c:idx val="2"/>
              <c:delete val="1"/>
              <c:extLst>
                <c:ext xmlns:c15="http://schemas.microsoft.com/office/drawing/2012/chart" uri="{CE6537A1-D6FC-4f65-9D91-7224C49458BB}"/>
                <c:ext xmlns:c16="http://schemas.microsoft.com/office/drawing/2014/chart" uri="{C3380CC4-5D6E-409C-BE32-E72D297353CC}">
                  <c16:uniqueId val="{00000005-1621-4111-9013-D11F91B78DAA}"/>
                </c:ext>
              </c:extLst>
            </c:dLbl>
            <c:dLbl>
              <c:idx val="3"/>
              <c:delete val="1"/>
              <c:extLst>
                <c:ext xmlns:c15="http://schemas.microsoft.com/office/drawing/2012/chart" uri="{CE6537A1-D6FC-4f65-9D91-7224C49458BB}"/>
                <c:ext xmlns:c16="http://schemas.microsoft.com/office/drawing/2014/chart" uri="{C3380CC4-5D6E-409C-BE32-E72D297353CC}">
                  <c16:uniqueId val="{00000006-1621-4111-9013-D11F91B78DAA}"/>
                </c:ext>
              </c:extLst>
            </c:dLbl>
            <c:dLbl>
              <c:idx val="4"/>
              <c:delete val="1"/>
              <c:extLst>
                <c:ext xmlns:c15="http://schemas.microsoft.com/office/drawing/2012/chart" uri="{CE6537A1-D6FC-4f65-9D91-7224C49458BB}"/>
                <c:ext xmlns:c16="http://schemas.microsoft.com/office/drawing/2014/chart" uri="{C3380CC4-5D6E-409C-BE32-E72D297353CC}">
                  <c16:uniqueId val="{00000007-1621-4111-9013-D11F91B78DAA}"/>
                </c:ext>
              </c:extLst>
            </c:dLbl>
            <c:dLbl>
              <c:idx val="5"/>
              <c:delete val="1"/>
              <c:extLst>
                <c:ext xmlns:c15="http://schemas.microsoft.com/office/drawing/2012/chart" uri="{CE6537A1-D6FC-4f65-9D91-7224C49458BB}"/>
                <c:ext xmlns:c16="http://schemas.microsoft.com/office/drawing/2014/chart" uri="{C3380CC4-5D6E-409C-BE32-E72D297353CC}">
                  <c16:uniqueId val="{00000008-1621-4111-9013-D11F91B78DAA}"/>
                </c:ext>
              </c:extLst>
            </c:dLbl>
            <c:dLbl>
              <c:idx val="6"/>
              <c:delete val="1"/>
              <c:extLst>
                <c:ext xmlns:c15="http://schemas.microsoft.com/office/drawing/2012/chart" uri="{CE6537A1-D6FC-4f65-9D91-7224C49458BB}"/>
                <c:ext xmlns:c16="http://schemas.microsoft.com/office/drawing/2014/chart" uri="{C3380CC4-5D6E-409C-BE32-E72D297353CC}">
                  <c16:uniqueId val="{00000009-1621-4111-9013-D11F91B78DAA}"/>
                </c:ext>
              </c:extLst>
            </c:dLbl>
            <c:dLbl>
              <c:idx val="7"/>
              <c:delete val="1"/>
              <c:extLst>
                <c:ext xmlns:c15="http://schemas.microsoft.com/office/drawing/2012/chart" uri="{CE6537A1-D6FC-4f65-9D91-7224C49458BB}"/>
                <c:ext xmlns:c16="http://schemas.microsoft.com/office/drawing/2014/chart" uri="{C3380CC4-5D6E-409C-BE32-E72D297353CC}">
                  <c16:uniqueId val="{0000000A-1621-4111-9013-D11F91B78DAA}"/>
                </c:ext>
              </c:extLst>
            </c:dLbl>
            <c:dLbl>
              <c:idx val="8"/>
              <c:delete val="1"/>
              <c:extLst>
                <c:ext xmlns:c15="http://schemas.microsoft.com/office/drawing/2012/chart" uri="{CE6537A1-D6FC-4f65-9D91-7224C49458BB}"/>
                <c:ext xmlns:c16="http://schemas.microsoft.com/office/drawing/2014/chart" uri="{C3380CC4-5D6E-409C-BE32-E72D297353CC}">
                  <c16:uniqueId val="{0000000B-1621-4111-9013-D11F91B78DAA}"/>
                </c:ext>
              </c:extLst>
            </c:dLbl>
            <c:dLbl>
              <c:idx val="9"/>
              <c:delete val="1"/>
              <c:extLst>
                <c:ext xmlns:c15="http://schemas.microsoft.com/office/drawing/2012/chart" uri="{CE6537A1-D6FC-4f65-9D91-7224C49458BB}"/>
                <c:ext xmlns:c16="http://schemas.microsoft.com/office/drawing/2014/chart" uri="{C3380CC4-5D6E-409C-BE32-E72D297353CC}">
                  <c16:uniqueId val="{0000000C-1621-4111-9013-D11F91B78DAA}"/>
                </c:ext>
              </c:extLst>
            </c:dLbl>
            <c:dLbl>
              <c:idx val="10"/>
              <c:delete val="1"/>
              <c:extLst>
                <c:ext xmlns:c15="http://schemas.microsoft.com/office/drawing/2012/chart" uri="{CE6537A1-D6FC-4f65-9D91-7224C49458BB}"/>
                <c:ext xmlns:c16="http://schemas.microsoft.com/office/drawing/2014/chart" uri="{C3380CC4-5D6E-409C-BE32-E72D297353CC}">
                  <c16:uniqueId val="{0000000D-1621-4111-9013-D11F91B78DAA}"/>
                </c:ext>
              </c:extLst>
            </c:dLbl>
            <c:dLbl>
              <c:idx val="11"/>
              <c:delete val="1"/>
              <c:extLst>
                <c:ext xmlns:c15="http://schemas.microsoft.com/office/drawing/2012/chart" uri="{CE6537A1-D6FC-4f65-9D91-7224C49458BB}"/>
                <c:ext xmlns:c16="http://schemas.microsoft.com/office/drawing/2014/chart" uri="{C3380CC4-5D6E-409C-BE32-E72D297353CC}">
                  <c16:uniqueId val="{0000000E-1621-4111-9013-D11F91B78DAA}"/>
                </c:ext>
              </c:extLst>
            </c:dLbl>
            <c:dLbl>
              <c:idx val="12"/>
              <c:delete val="1"/>
              <c:extLst>
                <c:ext xmlns:c15="http://schemas.microsoft.com/office/drawing/2012/chart" uri="{CE6537A1-D6FC-4f65-9D91-7224C49458BB}"/>
                <c:ext xmlns:c16="http://schemas.microsoft.com/office/drawing/2014/chart" uri="{C3380CC4-5D6E-409C-BE32-E72D297353CC}">
                  <c16:uniqueId val="{0000000F-1621-4111-9013-D11F91B78DAA}"/>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621-4111-9013-D11F91B78DAA}"/>
                </c:ext>
              </c:extLst>
            </c:dLbl>
            <c:dLbl>
              <c:idx val="14"/>
              <c:delete val="1"/>
              <c:extLst>
                <c:ext xmlns:c15="http://schemas.microsoft.com/office/drawing/2012/chart" uri="{CE6537A1-D6FC-4f65-9D91-7224C49458BB}"/>
                <c:ext xmlns:c16="http://schemas.microsoft.com/office/drawing/2014/chart" uri="{C3380CC4-5D6E-409C-BE32-E72D297353CC}">
                  <c16:uniqueId val="{00000011-1621-4111-9013-D11F91B78DAA}"/>
                </c:ext>
              </c:extLst>
            </c:dLbl>
            <c:dLbl>
              <c:idx val="15"/>
              <c:delete val="1"/>
              <c:extLst>
                <c:ext xmlns:c15="http://schemas.microsoft.com/office/drawing/2012/chart" uri="{CE6537A1-D6FC-4f65-9D91-7224C49458BB}"/>
                <c:ext xmlns:c16="http://schemas.microsoft.com/office/drawing/2014/chart" uri="{C3380CC4-5D6E-409C-BE32-E72D297353CC}">
                  <c16:uniqueId val="{00000012-1621-4111-9013-D11F91B78DAA}"/>
                </c:ext>
              </c:extLst>
            </c:dLbl>
            <c:dLbl>
              <c:idx val="16"/>
              <c:delete val="1"/>
              <c:extLst>
                <c:ext xmlns:c15="http://schemas.microsoft.com/office/drawing/2012/chart" uri="{CE6537A1-D6FC-4f65-9D91-7224C49458BB}"/>
                <c:ext xmlns:c16="http://schemas.microsoft.com/office/drawing/2014/chart" uri="{C3380CC4-5D6E-409C-BE32-E72D297353CC}">
                  <c16:uniqueId val="{00000013-1621-4111-9013-D11F91B78DAA}"/>
                </c:ext>
              </c:extLst>
            </c:dLbl>
            <c:dLbl>
              <c:idx val="17"/>
              <c:delete val="1"/>
              <c:extLst>
                <c:ext xmlns:c15="http://schemas.microsoft.com/office/drawing/2012/chart" uri="{CE6537A1-D6FC-4f65-9D91-7224C49458BB}"/>
                <c:ext xmlns:c16="http://schemas.microsoft.com/office/drawing/2014/chart" uri="{C3380CC4-5D6E-409C-BE32-E72D297353CC}">
                  <c16:uniqueId val="{00000014-1621-4111-9013-D11F91B78DAA}"/>
                </c:ext>
              </c:extLst>
            </c:dLbl>
            <c:dLbl>
              <c:idx val="18"/>
              <c:delete val="1"/>
              <c:extLst>
                <c:ext xmlns:c15="http://schemas.microsoft.com/office/drawing/2012/chart" uri="{CE6537A1-D6FC-4f65-9D91-7224C49458BB}"/>
                <c:ext xmlns:c16="http://schemas.microsoft.com/office/drawing/2014/chart" uri="{C3380CC4-5D6E-409C-BE32-E72D297353CC}">
                  <c16:uniqueId val="{00000015-1621-4111-9013-D11F91B78DAA}"/>
                </c:ext>
              </c:extLst>
            </c:dLbl>
            <c:dLbl>
              <c:idx val="19"/>
              <c:delete val="1"/>
              <c:extLst>
                <c:ext xmlns:c15="http://schemas.microsoft.com/office/drawing/2012/chart" uri="{CE6537A1-D6FC-4f65-9D91-7224C49458BB}"/>
                <c:ext xmlns:c16="http://schemas.microsoft.com/office/drawing/2014/chart" uri="{C3380CC4-5D6E-409C-BE32-E72D297353CC}">
                  <c16:uniqueId val="{00000016-1621-4111-9013-D11F91B78DAA}"/>
                </c:ext>
              </c:extLst>
            </c:dLbl>
            <c:dLbl>
              <c:idx val="20"/>
              <c:delete val="1"/>
              <c:extLst>
                <c:ext xmlns:c15="http://schemas.microsoft.com/office/drawing/2012/chart" uri="{CE6537A1-D6FC-4f65-9D91-7224C49458BB}"/>
                <c:ext xmlns:c16="http://schemas.microsoft.com/office/drawing/2014/chart" uri="{C3380CC4-5D6E-409C-BE32-E72D297353CC}">
                  <c16:uniqueId val="{00000017-1621-4111-9013-D11F91B78DAA}"/>
                </c:ext>
              </c:extLst>
            </c:dLbl>
            <c:dLbl>
              <c:idx val="21"/>
              <c:delete val="1"/>
              <c:extLst>
                <c:ext xmlns:c15="http://schemas.microsoft.com/office/drawing/2012/chart" uri="{CE6537A1-D6FC-4f65-9D91-7224C49458BB}"/>
                <c:ext xmlns:c16="http://schemas.microsoft.com/office/drawing/2014/chart" uri="{C3380CC4-5D6E-409C-BE32-E72D297353CC}">
                  <c16:uniqueId val="{00000018-1621-4111-9013-D11F91B78DAA}"/>
                </c:ext>
              </c:extLst>
            </c:dLbl>
            <c:dLbl>
              <c:idx val="22"/>
              <c:delete val="1"/>
              <c:extLst>
                <c:ext xmlns:c15="http://schemas.microsoft.com/office/drawing/2012/chart" uri="{CE6537A1-D6FC-4f65-9D91-7224C49458BB}"/>
                <c:ext xmlns:c16="http://schemas.microsoft.com/office/drawing/2014/chart" uri="{C3380CC4-5D6E-409C-BE32-E72D297353CC}">
                  <c16:uniqueId val="{00000019-1621-4111-9013-D11F91B78DAA}"/>
                </c:ext>
              </c:extLst>
            </c:dLbl>
            <c:dLbl>
              <c:idx val="23"/>
              <c:delete val="1"/>
              <c:extLst>
                <c:ext xmlns:c15="http://schemas.microsoft.com/office/drawing/2012/chart" uri="{CE6537A1-D6FC-4f65-9D91-7224C49458BB}"/>
                <c:ext xmlns:c16="http://schemas.microsoft.com/office/drawing/2014/chart" uri="{C3380CC4-5D6E-409C-BE32-E72D297353CC}">
                  <c16:uniqueId val="{0000001A-1621-4111-9013-D11F91B78DAA}"/>
                </c:ext>
              </c:extLst>
            </c:dLbl>
            <c:dLbl>
              <c:idx val="24"/>
              <c:delete val="1"/>
              <c:extLst>
                <c:ext xmlns:c15="http://schemas.microsoft.com/office/drawing/2012/chart" uri="{CE6537A1-D6FC-4f65-9D91-7224C49458BB}"/>
                <c:ext xmlns:c16="http://schemas.microsoft.com/office/drawing/2014/chart" uri="{C3380CC4-5D6E-409C-BE32-E72D297353CC}">
                  <c16:uniqueId val="{0000001B-1621-4111-9013-D11F91B78DAA}"/>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1621-4111-9013-D11F91B78DAA}"/>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Bad Kreuznach (07133)</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54146</v>
      </c>
      <c r="F11" s="238">
        <v>54008</v>
      </c>
      <c r="G11" s="238">
        <v>54483</v>
      </c>
      <c r="H11" s="238">
        <v>53188</v>
      </c>
      <c r="I11" s="265">
        <v>53079</v>
      </c>
      <c r="J11" s="263">
        <v>1067</v>
      </c>
      <c r="K11" s="266">
        <v>2.010211194634413</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17.578399143057659</v>
      </c>
      <c r="E13" s="115">
        <v>9518</v>
      </c>
      <c r="F13" s="114">
        <v>9380</v>
      </c>
      <c r="G13" s="114">
        <v>9654</v>
      </c>
      <c r="H13" s="114">
        <v>9388</v>
      </c>
      <c r="I13" s="140">
        <v>9301</v>
      </c>
      <c r="J13" s="115">
        <v>217</v>
      </c>
      <c r="K13" s="116">
        <v>2.3330824642511558</v>
      </c>
    </row>
    <row r="14" spans="1:255" ht="14.1" customHeight="1" x14ac:dyDescent="0.2">
      <c r="A14" s="306" t="s">
        <v>230</v>
      </c>
      <c r="B14" s="307"/>
      <c r="C14" s="308"/>
      <c r="D14" s="113">
        <v>59.821593469508365</v>
      </c>
      <c r="E14" s="115">
        <v>32391</v>
      </c>
      <c r="F14" s="114">
        <v>32412</v>
      </c>
      <c r="G14" s="114">
        <v>32614</v>
      </c>
      <c r="H14" s="114">
        <v>31723</v>
      </c>
      <c r="I14" s="140">
        <v>31733</v>
      </c>
      <c r="J14" s="115">
        <v>658</v>
      </c>
      <c r="K14" s="116">
        <v>2.0735511927646297</v>
      </c>
    </row>
    <row r="15" spans="1:255" ht="14.1" customHeight="1" x14ac:dyDescent="0.2">
      <c r="A15" s="306" t="s">
        <v>231</v>
      </c>
      <c r="B15" s="307"/>
      <c r="C15" s="308"/>
      <c r="D15" s="113">
        <v>11.605658774424704</v>
      </c>
      <c r="E15" s="115">
        <v>6284</v>
      </c>
      <c r="F15" s="114">
        <v>6277</v>
      </c>
      <c r="G15" s="114">
        <v>6307</v>
      </c>
      <c r="H15" s="114">
        <v>6249</v>
      </c>
      <c r="I15" s="140">
        <v>6232</v>
      </c>
      <c r="J15" s="115">
        <v>52</v>
      </c>
      <c r="K15" s="116">
        <v>0.83440308087291404</v>
      </c>
    </row>
    <row r="16" spans="1:255" ht="14.1" customHeight="1" x14ac:dyDescent="0.2">
      <c r="A16" s="306" t="s">
        <v>232</v>
      </c>
      <c r="B16" s="307"/>
      <c r="C16" s="308"/>
      <c r="D16" s="113">
        <v>9.1992021571307205</v>
      </c>
      <c r="E16" s="115">
        <v>4981</v>
      </c>
      <c r="F16" s="114">
        <v>4957</v>
      </c>
      <c r="G16" s="114">
        <v>4916</v>
      </c>
      <c r="H16" s="114">
        <v>4844</v>
      </c>
      <c r="I16" s="140">
        <v>4821</v>
      </c>
      <c r="J16" s="115">
        <v>160</v>
      </c>
      <c r="K16" s="116">
        <v>3.3188135241651109</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1.1579802755512874</v>
      </c>
      <c r="E18" s="115">
        <v>627</v>
      </c>
      <c r="F18" s="114">
        <v>543</v>
      </c>
      <c r="G18" s="114">
        <v>725</v>
      </c>
      <c r="H18" s="114">
        <v>687</v>
      </c>
      <c r="I18" s="140">
        <v>631</v>
      </c>
      <c r="J18" s="115">
        <v>-4</v>
      </c>
      <c r="K18" s="116">
        <v>-0.6339144215530903</v>
      </c>
    </row>
    <row r="19" spans="1:255" ht="14.1" customHeight="1" x14ac:dyDescent="0.2">
      <c r="A19" s="306" t="s">
        <v>235</v>
      </c>
      <c r="B19" s="307" t="s">
        <v>236</v>
      </c>
      <c r="C19" s="308"/>
      <c r="D19" s="113">
        <v>0.68333764266981867</v>
      </c>
      <c r="E19" s="115">
        <v>370</v>
      </c>
      <c r="F19" s="114">
        <v>283</v>
      </c>
      <c r="G19" s="114">
        <v>459</v>
      </c>
      <c r="H19" s="114">
        <v>435</v>
      </c>
      <c r="I19" s="140">
        <v>373</v>
      </c>
      <c r="J19" s="115">
        <v>-3</v>
      </c>
      <c r="K19" s="116">
        <v>-0.80428954423592491</v>
      </c>
    </row>
    <row r="20" spans="1:255" ht="14.1" customHeight="1" x14ac:dyDescent="0.2">
      <c r="A20" s="306">
        <v>12</v>
      </c>
      <c r="B20" s="307" t="s">
        <v>237</v>
      </c>
      <c r="C20" s="308"/>
      <c r="D20" s="113">
        <v>0.72766224651867173</v>
      </c>
      <c r="E20" s="115">
        <v>394</v>
      </c>
      <c r="F20" s="114">
        <v>380</v>
      </c>
      <c r="G20" s="114">
        <v>384</v>
      </c>
      <c r="H20" s="114">
        <v>377</v>
      </c>
      <c r="I20" s="140">
        <v>373</v>
      </c>
      <c r="J20" s="115">
        <v>21</v>
      </c>
      <c r="K20" s="116">
        <v>5.6300268096514747</v>
      </c>
    </row>
    <row r="21" spans="1:255" ht="14.1" customHeight="1" x14ac:dyDescent="0.2">
      <c r="A21" s="306">
        <v>21</v>
      </c>
      <c r="B21" s="307" t="s">
        <v>238</v>
      </c>
      <c r="C21" s="308"/>
      <c r="D21" s="113">
        <v>0.41184944409559338</v>
      </c>
      <c r="E21" s="115">
        <v>223</v>
      </c>
      <c r="F21" s="114">
        <v>223</v>
      </c>
      <c r="G21" s="114">
        <v>231</v>
      </c>
      <c r="H21" s="114">
        <v>226</v>
      </c>
      <c r="I21" s="140">
        <v>243</v>
      </c>
      <c r="J21" s="115">
        <v>-20</v>
      </c>
      <c r="K21" s="116">
        <v>-8.2304526748971192</v>
      </c>
    </row>
    <row r="22" spans="1:255" ht="14.1" customHeight="1" x14ac:dyDescent="0.2">
      <c r="A22" s="306">
        <v>22</v>
      </c>
      <c r="B22" s="307" t="s">
        <v>239</v>
      </c>
      <c r="C22" s="308"/>
      <c r="D22" s="113">
        <v>3.5681306098326746</v>
      </c>
      <c r="E22" s="115">
        <v>1932</v>
      </c>
      <c r="F22" s="114">
        <v>1932</v>
      </c>
      <c r="G22" s="114">
        <v>1937</v>
      </c>
      <c r="H22" s="114">
        <v>1912</v>
      </c>
      <c r="I22" s="140">
        <v>1961</v>
      </c>
      <c r="J22" s="115">
        <v>-29</v>
      </c>
      <c r="K22" s="116">
        <v>-1.4788373278939317</v>
      </c>
    </row>
    <row r="23" spans="1:255" ht="14.1" customHeight="1" x14ac:dyDescent="0.2">
      <c r="A23" s="306">
        <v>23</v>
      </c>
      <c r="B23" s="307" t="s">
        <v>240</v>
      </c>
      <c r="C23" s="308"/>
      <c r="D23" s="113">
        <v>0.84770804860931559</v>
      </c>
      <c r="E23" s="115">
        <v>459</v>
      </c>
      <c r="F23" s="114">
        <v>467</v>
      </c>
      <c r="G23" s="114">
        <v>440</v>
      </c>
      <c r="H23" s="114">
        <v>448</v>
      </c>
      <c r="I23" s="140">
        <v>443</v>
      </c>
      <c r="J23" s="115">
        <v>16</v>
      </c>
      <c r="K23" s="116">
        <v>3.6117381489841986</v>
      </c>
    </row>
    <row r="24" spans="1:255" ht="14.1" customHeight="1" x14ac:dyDescent="0.2">
      <c r="A24" s="306">
        <v>24</v>
      </c>
      <c r="B24" s="307" t="s">
        <v>241</v>
      </c>
      <c r="C24" s="308"/>
      <c r="D24" s="113">
        <v>3.640158091087061</v>
      </c>
      <c r="E24" s="115">
        <v>1971</v>
      </c>
      <c r="F24" s="114">
        <v>1965</v>
      </c>
      <c r="G24" s="114">
        <v>1966</v>
      </c>
      <c r="H24" s="114">
        <v>1941</v>
      </c>
      <c r="I24" s="140">
        <v>1936</v>
      </c>
      <c r="J24" s="115">
        <v>35</v>
      </c>
      <c r="K24" s="116">
        <v>1.8078512396694215</v>
      </c>
    </row>
    <row r="25" spans="1:255" ht="14.1" customHeight="1" x14ac:dyDescent="0.2">
      <c r="A25" s="306">
        <v>25</v>
      </c>
      <c r="B25" s="307" t="s">
        <v>242</v>
      </c>
      <c r="C25" s="308"/>
      <c r="D25" s="113">
        <v>4.2089905071473428</v>
      </c>
      <c r="E25" s="115">
        <v>2279</v>
      </c>
      <c r="F25" s="114">
        <v>2300</v>
      </c>
      <c r="G25" s="114">
        <v>2326</v>
      </c>
      <c r="H25" s="114">
        <v>2261</v>
      </c>
      <c r="I25" s="140">
        <v>2259</v>
      </c>
      <c r="J25" s="115">
        <v>20</v>
      </c>
      <c r="K25" s="116">
        <v>0.88534749889331565</v>
      </c>
    </row>
    <row r="26" spans="1:255" ht="14.1" customHeight="1" x14ac:dyDescent="0.2">
      <c r="A26" s="306">
        <v>26</v>
      </c>
      <c r="B26" s="307" t="s">
        <v>243</v>
      </c>
      <c r="C26" s="308"/>
      <c r="D26" s="113">
        <v>2.6354670705130574</v>
      </c>
      <c r="E26" s="115">
        <v>1427</v>
      </c>
      <c r="F26" s="114">
        <v>1449</v>
      </c>
      <c r="G26" s="114">
        <v>1469</v>
      </c>
      <c r="H26" s="114">
        <v>1423</v>
      </c>
      <c r="I26" s="140">
        <v>1449</v>
      </c>
      <c r="J26" s="115">
        <v>-22</v>
      </c>
      <c r="K26" s="116">
        <v>-1.5182884748102139</v>
      </c>
    </row>
    <row r="27" spans="1:255" ht="14.1" customHeight="1" x14ac:dyDescent="0.2">
      <c r="A27" s="306">
        <v>27</v>
      </c>
      <c r="B27" s="307" t="s">
        <v>244</v>
      </c>
      <c r="C27" s="308"/>
      <c r="D27" s="113">
        <v>2.7241162782107633</v>
      </c>
      <c r="E27" s="115">
        <v>1475</v>
      </c>
      <c r="F27" s="114">
        <v>1476</v>
      </c>
      <c r="G27" s="114">
        <v>1483</v>
      </c>
      <c r="H27" s="114">
        <v>1476</v>
      </c>
      <c r="I27" s="140">
        <v>1501</v>
      </c>
      <c r="J27" s="115">
        <v>-26</v>
      </c>
      <c r="K27" s="116">
        <v>-1.7321785476349101</v>
      </c>
    </row>
    <row r="28" spans="1:255" ht="14.1" customHeight="1" x14ac:dyDescent="0.2">
      <c r="A28" s="306">
        <v>28</v>
      </c>
      <c r="B28" s="307" t="s">
        <v>245</v>
      </c>
      <c r="C28" s="308"/>
      <c r="D28" s="113">
        <v>0.12928009455915487</v>
      </c>
      <c r="E28" s="115">
        <v>70</v>
      </c>
      <c r="F28" s="114">
        <v>73</v>
      </c>
      <c r="G28" s="114">
        <v>76</v>
      </c>
      <c r="H28" s="114">
        <v>74</v>
      </c>
      <c r="I28" s="140">
        <v>71</v>
      </c>
      <c r="J28" s="115">
        <v>-1</v>
      </c>
      <c r="K28" s="116">
        <v>-1.408450704225352</v>
      </c>
    </row>
    <row r="29" spans="1:255" ht="14.1" customHeight="1" x14ac:dyDescent="0.2">
      <c r="A29" s="306">
        <v>29</v>
      </c>
      <c r="B29" s="307" t="s">
        <v>246</v>
      </c>
      <c r="C29" s="308"/>
      <c r="D29" s="113">
        <v>2.2180770509363574</v>
      </c>
      <c r="E29" s="115">
        <v>1201</v>
      </c>
      <c r="F29" s="114">
        <v>1205</v>
      </c>
      <c r="G29" s="114">
        <v>1182</v>
      </c>
      <c r="H29" s="114">
        <v>1151</v>
      </c>
      <c r="I29" s="140">
        <v>1165</v>
      </c>
      <c r="J29" s="115">
        <v>36</v>
      </c>
      <c r="K29" s="116">
        <v>3.0901287553648067</v>
      </c>
    </row>
    <row r="30" spans="1:255" ht="14.1" customHeight="1" x14ac:dyDescent="0.2">
      <c r="A30" s="306" t="s">
        <v>247</v>
      </c>
      <c r="B30" s="307" t="s">
        <v>248</v>
      </c>
      <c r="C30" s="308"/>
      <c r="D30" s="113">
        <v>0.52081409522402389</v>
      </c>
      <c r="E30" s="115">
        <v>282</v>
      </c>
      <c r="F30" s="114">
        <v>268</v>
      </c>
      <c r="G30" s="114">
        <v>244</v>
      </c>
      <c r="H30" s="114">
        <v>262</v>
      </c>
      <c r="I30" s="140">
        <v>271</v>
      </c>
      <c r="J30" s="115">
        <v>11</v>
      </c>
      <c r="K30" s="116">
        <v>4.0590405904059041</v>
      </c>
    </row>
    <row r="31" spans="1:255" ht="14.1" customHeight="1" x14ac:dyDescent="0.2">
      <c r="A31" s="306" t="s">
        <v>249</v>
      </c>
      <c r="B31" s="307" t="s">
        <v>250</v>
      </c>
      <c r="C31" s="308"/>
      <c r="D31" s="113">
        <v>1.5827577291027961</v>
      </c>
      <c r="E31" s="115">
        <v>857</v>
      </c>
      <c r="F31" s="114">
        <v>875</v>
      </c>
      <c r="G31" s="114">
        <v>876</v>
      </c>
      <c r="H31" s="114">
        <v>828</v>
      </c>
      <c r="I31" s="140">
        <v>834</v>
      </c>
      <c r="J31" s="115">
        <v>23</v>
      </c>
      <c r="K31" s="116">
        <v>2.7577937649880098</v>
      </c>
    </row>
    <row r="32" spans="1:255" ht="14.1" customHeight="1" x14ac:dyDescent="0.2">
      <c r="A32" s="306">
        <v>31</v>
      </c>
      <c r="B32" s="307" t="s">
        <v>251</v>
      </c>
      <c r="C32" s="308"/>
      <c r="D32" s="113">
        <v>0.66486905773279648</v>
      </c>
      <c r="E32" s="115">
        <v>360</v>
      </c>
      <c r="F32" s="114">
        <v>360</v>
      </c>
      <c r="G32" s="114">
        <v>350</v>
      </c>
      <c r="H32" s="114">
        <v>348</v>
      </c>
      <c r="I32" s="140">
        <v>347</v>
      </c>
      <c r="J32" s="115">
        <v>13</v>
      </c>
      <c r="K32" s="116">
        <v>3.7463976945244957</v>
      </c>
    </row>
    <row r="33" spans="1:11" ht="14.1" customHeight="1" x14ac:dyDescent="0.2">
      <c r="A33" s="306">
        <v>32</v>
      </c>
      <c r="B33" s="307" t="s">
        <v>252</v>
      </c>
      <c r="C33" s="308"/>
      <c r="D33" s="113">
        <v>2.4858715325231779</v>
      </c>
      <c r="E33" s="115">
        <v>1346</v>
      </c>
      <c r="F33" s="114">
        <v>1314</v>
      </c>
      <c r="G33" s="114">
        <v>1372</v>
      </c>
      <c r="H33" s="114">
        <v>1317</v>
      </c>
      <c r="I33" s="140">
        <v>1286</v>
      </c>
      <c r="J33" s="115">
        <v>60</v>
      </c>
      <c r="K33" s="116">
        <v>4.6656298600311041</v>
      </c>
    </row>
    <row r="34" spans="1:11" ht="14.1" customHeight="1" x14ac:dyDescent="0.2">
      <c r="A34" s="306">
        <v>33</v>
      </c>
      <c r="B34" s="307" t="s">
        <v>253</v>
      </c>
      <c r="C34" s="308"/>
      <c r="D34" s="113">
        <v>0.97698814316847038</v>
      </c>
      <c r="E34" s="115">
        <v>529</v>
      </c>
      <c r="F34" s="114">
        <v>545</v>
      </c>
      <c r="G34" s="114">
        <v>558</v>
      </c>
      <c r="H34" s="114">
        <v>548</v>
      </c>
      <c r="I34" s="140">
        <v>538</v>
      </c>
      <c r="J34" s="115">
        <v>-9</v>
      </c>
      <c r="K34" s="116">
        <v>-1.6728624535315986</v>
      </c>
    </row>
    <row r="35" spans="1:11" ht="14.1" customHeight="1" x14ac:dyDescent="0.2">
      <c r="A35" s="306">
        <v>34</v>
      </c>
      <c r="B35" s="307" t="s">
        <v>254</v>
      </c>
      <c r="C35" s="308"/>
      <c r="D35" s="113">
        <v>2.4914121080042846</v>
      </c>
      <c r="E35" s="115">
        <v>1349</v>
      </c>
      <c r="F35" s="114">
        <v>1338</v>
      </c>
      <c r="G35" s="114">
        <v>1345</v>
      </c>
      <c r="H35" s="114">
        <v>1312</v>
      </c>
      <c r="I35" s="140">
        <v>1280</v>
      </c>
      <c r="J35" s="115">
        <v>69</v>
      </c>
      <c r="K35" s="116">
        <v>5.390625</v>
      </c>
    </row>
    <row r="36" spans="1:11" ht="14.1" customHeight="1" x14ac:dyDescent="0.2">
      <c r="A36" s="306">
        <v>41</v>
      </c>
      <c r="B36" s="307" t="s">
        <v>255</v>
      </c>
      <c r="C36" s="308"/>
      <c r="D36" s="113">
        <v>2.2310050603922726</v>
      </c>
      <c r="E36" s="115">
        <v>1208</v>
      </c>
      <c r="F36" s="114">
        <v>1177</v>
      </c>
      <c r="G36" s="114">
        <v>1168</v>
      </c>
      <c r="H36" s="114">
        <v>1149</v>
      </c>
      <c r="I36" s="140">
        <v>1170</v>
      </c>
      <c r="J36" s="115">
        <v>38</v>
      </c>
      <c r="K36" s="116">
        <v>3.2478632478632479</v>
      </c>
    </row>
    <row r="37" spans="1:11" ht="14.1" customHeight="1" x14ac:dyDescent="0.2">
      <c r="A37" s="306">
        <v>42</v>
      </c>
      <c r="B37" s="307" t="s">
        <v>256</v>
      </c>
      <c r="C37" s="308"/>
      <c r="D37" s="113">
        <v>0.12189266058434603</v>
      </c>
      <c r="E37" s="115">
        <v>66</v>
      </c>
      <c r="F37" s="114">
        <v>66</v>
      </c>
      <c r="G37" s="114">
        <v>67</v>
      </c>
      <c r="H37" s="114">
        <v>66</v>
      </c>
      <c r="I37" s="140">
        <v>63</v>
      </c>
      <c r="J37" s="115">
        <v>3</v>
      </c>
      <c r="K37" s="116">
        <v>4.7619047619047619</v>
      </c>
    </row>
    <row r="38" spans="1:11" ht="14.1" customHeight="1" x14ac:dyDescent="0.2">
      <c r="A38" s="306">
        <v>43</v>
      </c>
      <c r="B38" s="307" t="s">
        <v>257</v>
      </c>
      <c r="C38" s="308"/>
      <c r="D38" s="113">
        <v>1.2392420492741847</v>
      </c>
      <c r="E38" s="115">
        <v>671</v>
      </c>
      <c r="F38" s="114">
        <v>662</v>
      </c>
      <c r="G38" s="114">
        <v>668</v>
      </c>
      <c r="H38" s="114">
        <v>625</v>
      </c>
      <c r="I38" s="140">
        <v>619</v>
      </c>
      <c r="J38" s="115">
        <v>52</v>
      </c>
      <c r="K38" s="116">
        <v>8.4006462035541194</v>
      </c>
    </row>
    <row r="39" spans="1:11" ht="14.1" customHeight="1" x14ac:dyDescent="0.2">
      <c r="A39" s="306">
        <v>51</v>
      </c>
      <c r="B39" s="307" t="s">
        <v>258</v>
      </c>
      <c r="C39" s="308"/>
      <c r="D39" s="113">
        <v>5.850847708048609</v>
      </c>
      <c r="E39" s="115">
        <v>3168</v>
      </c>
      <c r="F39" s="114">
        <v>3126</v>
      </c>
      <c r="G39" s="114">
        <v>3236</v>
      </c>
      <c r="H39" s="114">
        <v>3128</v>
      </c>
      <c r="I39" s="140">
        <v>3125</v>
      </c>
      <c r="J39" s="115">
        <v>43</v>
      </c>
      <c r="K39" s="116">
        <v>1.3759999999999999</v>
      </c>
    </row>
    <row r="40" spans="1:11" ht="14.1" customHeight="1" x14ac:dyDescent="0.2">
      <c r="A40" s="306" t="s">
        <v>259</v>
      </c>
      <c r="B40" s="307" t="s">
        <v>260</v>
      </c>
      <c r="C40" s="308"/>
      <c r="D40" s="113">
        <v>5.1287260370110443</v>
      </c>
      <c r="E40" s="115">
        <v>2777</v>
      </c>
      <c r="F40" s="114">
        <v>2735</v>
      </c>
      <c r="G40" s="114">
        <v>2828</v>
      </c>
      <c r="H40" s="114">
        <v>2727</v>
      </c>
      <c r="I40" s="140">
        <v>2727</v>
      </c>
      <c r="J40" s="115">
        <v>50</v>
      </c>
      <c r="K40" s="116">
        <v>1.8335166850018336</v>
      </c>
    </row>
    <row r="41" spans="1:11" ht="14.1" customHeight="1" x14ac:dyDescent="0.2">
      <c r="A41" s="306"/>
      <c r="B41" s="307" t="s">
        <v>261</v>
      </c>
      <c r="C41" s="308"/>
      <c r="D41" s="113">
        <v>4.3678203376057327</v>
      </c>
      <c r="E41" s="115">
        <v>2365</v>
      </c>
      <c r="F41" s="114">
        <v>2323</v>
      </c>
      <c r="G41" s="114">
        <v>2436</v>
      </c>
      <c r="H41" s="114">
        <v>2335</v>
      </c>
      <c r="I41" s="140">
        <v>2337</v>
      </c>
      <c r="J41" s="115">
        <v>28</v>
      </c>
      <c r="K41" s="116">
        <v>1.1981172443303381</v>
      </c>
    </row>
    <row r="42" spans="1:11" ht="14.1" customHeight="1" x14ac:dyDescent="0.2">
      <c r="A42" s="306">
        <v>52</v>
      </c>
      <c r="B42" s="307" t="s">
        <v>262</v>
      </c>
      <c r="C42" s="308"/>
      <c r="D42" s="113">
        <v>4.0778635540944856</v>
      </c>
      <c r="E42" s="115">
        <v>2208</v>
      </c>
      <c r="F42" s="114">
        <v>2162</v>
      </c>
      <c r="G42" s="114">
        <v>2183</v>
      </c>
      <c r="H42" s="114">
        <v>2152</v>
      </c>
      <c r="I42" s="140">
        <v>2099</v>
      </c>
      <c r="J42" s="115">
        <v>109</v>
      </c>
      <c r="K42" s="116">
        <v>5.1929490233444495</v>
      </c>
    </row>
    <row r="43" spans="1:11" ht="14.1" customHeight="1" x14ac:dyDescent="0.2">
      <c r="A43" s="306" t="s">
        <v>263</v>
      </c>
      <c r="B43" s="307" t="s">
        <v>264</v>
      </c>
      <c r="C43" s="308"/>
      <c r="D43" s="113">
        <v>3.4056070623868799</v>
      </c>
      <c r="E43" s="115">
        <v>1844</v>
      </c>
      <c r="F43" s="114">
        <v>1787</v>
      </c>
      <c r="G43" s="114">
        <v>1789</v>
      </c>
      <c r="H43" s="114">
        <v>1762</v>
      </c>
      <c r="I43" s="140">
        <v>1712</v>
      </c>
      <c r="J43" s="115">
        <v>132</v>
      </c>
      <c r="K43" s="116">
        <v>7.7102803738317753</v>
      </c>
    </row>
    <row r="44" spans="1:11" ht="14.1" customHeight="1" x14ac:dyDescent="0.2">
      <c r="A44" s="306">
        <v>53</v>
      </c>
      <c r="B44" s="307" t="s">
        <v>265</v>
      </c>
      <c r="C44" s="308"/>
      <c r="D44" s="113">
        <v>0.60946330292173012</v>
      </c>
      <c r="E44" s="115">
        <v>330</v>
      </c>
      <c r="F44" s="114">
        <v>320</v>
      </c>
      <c r="G44" s="114">
        <v>333</v>
      </c>
      <c r="H44" s="114">
        <v>319</v>
      </c>
      <c r="I44" s="140">
        <v>299</v>
      </c>
      <c r="J44" s="115">
        <v>31</v>
      </c>
      <c r="K44" s="116">
        <v>10.367892976588628</v>
      </c>
    </row>
    <row r="45" spans="1:11" ht="14.1" customHeight="1" x14ac:dyDescent="0.2">
      <c r="A45" s="306" t="s">
        <v>266</v>
      </c>
      <c r="B45" s="307" t="s">
        <v>267</v>
      </c>
      <c r="C45" s="308"/>
      <c r="D45" s="113">
        <v>0.56883241606028145</v>
      </c>
      <c r="E45" s="115">
        <v>308</v>
      </c>
      <c r="F45" s="114">
        <v>298</v>
      </c>
      <c r="G45" s="114">
        <v>313</v>
      </c>
      <c r="H45" s="114">
        <v>298</v>
      </c>
      <c r="I45" s="140">
        <v>279</v>
      </c>
      <c r="J45" s="115">
        <v>29</v>
      </c>
      <c r="K45" s="116">
        <v>10.394265232974911</v>
      </c>
    </row>
    <row r="46" spans="1:11" ht="14.1" customHeight="1" x14ac:dyDescent="0.2">
      <c r="A46" s="306">
        <v>54</v>
      </c>
      <c r="B46" s="307" t="s">
        <v>268</v>
      </c>
      <c r="C46" s="308"/>
      <c r="D46" s="113">
        <v>2.8792523916817494</v>
      </c>
      <c r="E46" s="115">
        <v>1559</v>
      </c>
      <c r="F46" s="114">
        <v>1562</v>
      </c>
      <c r="G46" s="114">
        <v>1569</v>
      </c>
      <c r="H46" s="114">
        <v>1539</v>
      </c>
      <c r="I46" s="140">
        <v>1504</v>
      </c>
      <c r="J46" s="115">
        <v>55</v>
      </c>
      <c r="K46" s="116">
        <v>3.6569148936170213</v>
      </c>
    </row>
    <row r="47" spans="1:11" ht="14.1" customHeight="1" x14ac:dyDescent="0.2">
      <c r="A47" s="306">
        <v>61</v>
      </c>
      <c r="B47" s="307" t="s">
        <v>269</v>
      </c>
      <c r="C47" s="308"/>
      <c r="D47" s="113">
        <v>2.9365050049865178</v>
      </c>
      <c r="E47" s="115">
        <v>1590</v>
      </c>
      <c r="F47" s="114">
        <v>1588</v>
      </c>
      <c r="G47" s="114">
        <v>1586</v>
      </c>
      <c r="H47" s="114">
        <v>1557</v>
      </c>
      <c r="I47" s="140">
        <v>1575</v>
      </c>
      <c r="J47" s="115">
        <v>15</v>
      </c>
      <c r="K47" s="116">
        <v>0.95238095238095233</v>
      </c>
    </row>
    <row r="48" spans="1:11" ht="14.1" customHeight="1" x14ac:dyDescent="0.2">
      <c r="A48" s="306">
        <v>62</v>
      </c>
      <c r="B48" s="307" t="s">
        <v>270</v>
      </c>
      <c r="C48" s="308"/>
      <c r="D48" s="113">
        <v>6.9552690872825327</v>
      </c>
      <c r="E48" s="115">
        <v>3766</v>
      </c>
      <c r="F48" s="114">
        <v>3795</v>
      </c>
      <c r="G48" s="114">
        <v>3801</v>
      </c>
      <c r="H48" s="114">
        <v>3659</v>
      </c>
      <c r="I48" s="140">
        <v>3642</v>
      </c>
      <c r="J48" s="115">
        <v>124</v>
      </c>
      <c r="K48" s="116">
        <v>3.4047226798462384</v>
      </c>
    </row>
    <row r="49" spans="1:11" ht="14.1" customHeight="1" x14ac:dyDescent="0.2">
      <c r="A49" s="306">
        <v>63</v>
      </c>
      <c r="B49" s="307" t="s">
        <v>271</v>
      </c>
      <c r="C49" s="308"/>
      <c r="D49" s="113">
        <v>2.2199239094300594</v>
      </c>
      <c r="E49" s="115">
        <v>1202</v>
      </c>
      <c r="F49" s="114">
        <v>1186</v>
      </c>
      <c r="G49" s="114">
        <v>1186</v>
      </c>
      <c r="H49" s="114">
        <v>1181</v>
      </c>
      <c r="I49" s="140">
        <v>1130</v>
      </c>
      <c r="J49" s="115">
        <v>72</v>
      </c>
      <c r="K49" s="116">
        <v>6.3716814159292037</v>
      </c>
    </row>
    <row r="50" spans="1:11" ht="14.1" customHeight="1" x14ac:dyDescent="0.2">
      <c r="A50" s="306" t="s">
        <v>272</v>
      </c>
      <c r="B50" s="307" t="s">
        <v>273</v>
      </c>
      <c r="C50" s="308"/>
      <c r="D50" s="113">
        <v>0.54112953865474822</v>
      </c>
      <c r="E50" s="115">
        <v>293</v>
      </c>
      <c r="F50" s="114">
        <v>298</v>
      </c>
      <c r="G50" s="114">
        <v>301</v>
      </c>
      <c r="H50" s="114">
        <v>291</v>
      </c>
      <c r="I50" s="140">
        <v>280</v>
      </c>
      <c r="J50" s="115">
        <v>13</v>
      </c>
      <c r="K50" s="116">
        <v>4.6428571428571432</v>
      </c>
    </row>
    <row r="51" spans="1:11" ht="14.1" customHeight="1" x14ac:dyDescent="0.2">
      <c r="A51" s="306" t="s">
        <v>274</v>
      </c>
      <c r="B51" s="307" t="s">
        <v>275</v>
      </c>
      <c r="C51" s="308"/>
      <c r="D51" s="113">
        <v>1.5273519742917299</v>
      </c>
      <c r="E51" s="115">
        <v>827</v>
      </c>
      <c r="F51" s="114">
        <v>806</v>
      </c>
      <c r="G51" s="114">
        <v>805</v>
      </c>
      <c r="H51" s="114">
        <v>817</v>
      </c>
      <c r="I51" s="140">
        <v>785</v>
      </c>
      <c r="J51" s="115">
        <v>42</v>
      </c>
      <c r="K51" s="116">
        <v>5.3503184713375793</v>
      </c>
    </row>
    <row r="52" spans="1:11" ht="14.1" customHeight="1" x14ac:dyDescent="0.2">
      <c r="A52" s="306">
        <v>71</v>
      </c>
      <c r="B52" s="307" t="s">
        <v>276</v>
      </c>
      <c r="C52" s="308"/>
      <c r="D52" s="113">
        <v>10.874302810918627</v>
      </c>
      <c r="E52" s="115">
        <v>5888</v>
      </c>
      <c r="F52" s="114">
        <v>5909</v>
      </c>
      <c r="G52" s="114">
        <v>5984</v>
      </c>
      <c r="H52" s="114">
        <v>5829</v>
      </c>
      <c r="I52" s="140">
        <v>5873</v>
      </c>
      <c r="J52" s="115">
        <v>15</v>
      </c>
      <c r="K52" s="116">
        <v>0.2554060956921505</v>
      </c>
    </row>
    <row r="53" spans="1:11" ht="14.1" customHeight="1" x14ac:dyDescent="0.2">
      <c r="A53" s="306" t="s">
        <v>277</v>
      </c>
      <c r="B53" s="307" t="s">
        <v>278</v>
      </c>
      <c r="C53" s="308"/>
      <c r="D53" s="113">
        <v>3.9061057141801796</v>
      </c>
      <c r="E53" s="115">
        <v>2115</v>
      </c>
      <c r="F53" s="114">
        <v>2133</v>
      </c>
      <c r="G53" s="114">
        <v>2164</v>
      </c>
      <c r="H53" s="114">
        <v>2113</v>
      </c>
      <c r="I53" s="140">
        <v>2143</v>
      </c>
      <c r="J53" s="115">
        <v>-28</v>
      </c>
      <c r="K53" s="116">
        <v>-1.3065795613625759</v>
      </c>
    </row>
    <row r="54" spans="1:11" ht="14.1" customHeight="1" x14ac:dyDescent="0.2">
      <c r="A54" s="306" t="s">
        <v>279</v>
      </c>
      <c r="B54" s="307" t="s">
        <v>280</v>
      </c>
      <c r="C54" s="308"/>
      <c r="D54" s="113">
        <v>5.677243009640601</v>
      </c>
      <c r="E54" s="115">
        <v>3074</v>
      </c>
      <c r="F54" s="114">
        <v>3073</v>
      </c>
      <c r="G54" s="114">
        <v>3108</v>
      </c>
      <c r="H54" s="114">
        <v>3023</v>
      </c>
      <c r="I54" s="140">
        <v>3042</v>
      </c>
      <c r="J54" s="115">
        <v>32</v>
      </c>
      <c r="K54" s="116">
        <v>1.051939513477975</v>
      </c>
    </row>
    <row r="55" spans="1:11" ht="14.1" customHeight="1" x14ac:dyDescent="0.2">
      <c r="A55" s="306">
        <v>72</v>
      </c>
      <c r="B55" s="307" t="s">
        <v>281</v>
      </c>
      <c r="C55" s="308"/>
      <c r="D55" s="113">
        <v>3.4702471096664573</v>
      </c>
      <c r="E55" s="115">
        <v>1879</v>
      </c>
      <c r="F55" s="114">
        <v>1889</v>
      </c>
      <c r="G55" s="114">
        <v>1898</v>
      </c>
      <c r="H55" s="114">
        <v>1868</v>
      </c>
      <c r="I55" s="140">
        <v>1862</v>
      </c>
      <c r="J55" s="115">
        <v>17</v>
      </c>
      <c r="K55" s="116">
        <v>0.91299677765843179</v>
      </c>
    </row>
    <row r="56" spans="1:11" ht="14.1" customHeight="1" x14ac:dyDescent="0.2">
      <c r="A56" s="306" t="s">
        <v>282</v>
      </c>
      <c r="B56" s="307" t="s">
        <v>283</v>
      </c>
      <c r="C56" s="308"/>
      <c r="D56" s="113">
        <v>1.9318139844125144</v>
      </c>
      <c r="E56" s="115">
        <v>1046</v>
      </c>
      <c r="F56" s="114">
        <v>1060</v>
      </c>
      <c r="G56" s="114">
        <v>1065</v>
      </c>
      <c r="H56" s="114">
        <v>1049</v>
      </c>
      <c r="I56" s="140">
        <v>1052</v>
      </c>
      <c r="J56" s="115">
        <v>-6</v>
      </c>
      <c r="K56" s="116">
        <v>-0.57034220532319391</v>
      </c>
    </row>
    <row r="57" spans="1:11" ht="14.1" customHeight="1" x14ac:dyDescent="0.2">
      <c r="A57" s="306" t="s">
        <v>284</v>
      </c>
      <c r="B57" s="307" t="s">
        <v>285</v>
      </c>
      <c r="C57" s="308"/>
      <c r="D57" s="113">
        <v>1.0360876149669411</v>
      </c>
      <c r="E57" s="115">
        <v>561</v>
      </c>
      <c r="F57" s="114">
        <v>560</v>
      </c>
      <c r="G57" s="114">
        <v>561</v>
      </c>
      <c r="H57" s="114">
        <v>557</v>
      </c>
      <c r="I57" s="140">
        <v>546</v>
      </c>
      <c r="J57" s="115">
        <v>15</v>
      </c>
      <c r="K57" s="116">
        <v>2.7472527472527473</v>
      </c>
    </row>
    <row r="58" spans="1:11" ht="14.1" customHeight="1" x14ac:dyDescent="0.2">
      <c r="A58" s="306">
        <v>73</v>
      </c>
      <c r="B58" s="307" t="s">
        <v>286</v>
      </c>
      <c r="C58" s="308"/>
      <c r="D58" s="113">
        <v>3.2356960809662763</v>
      </c>
      <c r="E58" s="115">
        <v>1752</v>
      </c>
      <c r="F58" s="114">
        <v>1766</v>
      </c>
      <c r="G58" s="114">
        <v>1757</v>
      </c>
      <c r="H58" s="114">
        <v>1723</v>
      </c>
      <c r="I58" s="140">
        <v>1725</v>
      </c>
      <c r="J58" s="115">
        <v>27</v>
      </c>
      <c r="K58" s="116">
        <v>1.5652173913043479</v>
      </c>
    </row>
    <row r="59" spans="1:11" ht="14.1" customHeight="1" x14ac:dyDescent="0.2">
      <c r="A59" s="306" t="s">
        <v>287</v>
      </c>
      <c r="B59" s="307" t="s">
        <v>288</v>
      </c>
      <c r="C59" s="308"/>
      <c r="D59" s="113">
        <v>2.642854504487866</v>
      </c>
      <c r="E59" s="115">
        <v>1431</v>
      </c>
      <c r="F59" s="114">
        <v>1433</v>
      </c>
      <c r="G59" s="114">
        <v>1412</v>
      </c>
      <c r="H59" s="114">
        <v>1382</v>
      </c>
      <c r="I59" s="140">
        <v>1387</v>
      </c>
      <c r="J59" s="115">
        <v>44</v>
      </c>
      <c r="K59" s="116">
        <v>3.172314347512617</v>
      </c>
    </row>
    <row r="60" spans="1:11" ht="14.1" customHeight="1" x14ac:dyDescent="0.2">
      <c r="A60" s="306">
        <v>81</v>
      </c>
      <c r="B60" s="307" t="s">
        <v>289</v>
      </c>
      <c r="C60" s="308"/>
      <c r="D60" s="113">
        <v>9.5833487238207802</v>
      </c>
      <c r="E60" s="115">
        <v>5189</v>
      </c>
      <c r="F60" s="114">
        <v>5160</v>
      </c>
      <c r="G60" s="114">
        <v>5134</v>
      </c>
      <c r="H60" s="114">
        <v>5047</v>
      </c>
      <c r="I60" s="140">
        <v>5044</v>
      </c>
      <c r="J60" s="115">
        <v>145</v>
      </c>
      <c r="K60" s="116">
        <v>2.8747026169706582</v>
      </c>
    </row>
    <row r="61" spans="1:11" ht="14.1" customHeight="1" x14ac:dyDescent="0.2">
      <c r="A61" s="306" t="s">
        <v>290</v>
      </c>
      <c r="B61" s="307" t="s">
        <v>291</v>
      </c>
      <c r="C61" s="308"/>
      <c r="D61" s="113">
        <v>2.4027629003065787</v>
      </c>
      <c r="E61" s="115">
        <v>1301</v>
      </c>
      <c r="F61" s="114">
        <v>1296</v>
      </c>
      <c r="G61" s="114">
        <v>1315</v>
      </c>
      <c r="H61" s="114">
        <v>1271</v>
      </c>
      <c r="I61" s="140">
        <v>1277</v>
      </c>
      <c r="J61" s="115">
        <v>24</v>
      </c>
      <c r="K61" s="116">
        <v>1.8794048551292091</v>
      </c>
    </row>
    <row r="62" spans="1:11" ht="14.1" customHeight="1" x14ac:dyDescent="0.2">
      <c r="A62" s="306" t="s">
        <v>292</v>
      </c>
      <c r="B62" s="307" t="s">
        <v>293</v>
      </c>
      <c r="C62" s="308"/>
      <c r="D62" s="113">
        <v>4.1074132899937208</v>
      </c>
      <c r="E62" s="115">
        <v>2224</v>
      </c>
      <c r="F62" s="114">
        <v>2226</v>
      </c>
      <c r="G62" s="114">
        <v>2190</v>
      </c>
      <c r="H62" s="114">
        <v>2184</v>
      </c>
      <c r="I62" s="140">
        <v>2168</v>
      </c>
      <c r="J62" s="115">
        <v>56</v>
      </c>
      <c r="K62" s="116">
        <v>2.5830258302583027</v>
      </c>
    </row>
    <row r="63" spans="1:11" ht="14.1" customHeight="1" x14ac:dyDescent="0.2">
      <c r="A63" s="306"/>
      <c r="B63" s="307" t="s">
        <v>294</v>
      </c>
      <c r="C63" s="308"/>
      <c r="D63" s="113">
        <v>3.8562405348502198</v>
      </c>
      <c r="E63" s="115">
        <v>2088</v>
      </c>
      <c r="F63" s="114">
        <v>2094</v>
      </c>
      <c r="G63" s="114">
        <v>2064</v>
      </c>
      <c r="H63" s="114">
        <v>2056</v>
      </c>
      <c r="I63" s="140">
        <v>2039</v>
      </c>
      <c r="J63" s="115">
        <v>49</v>
      </c>
      <c r="K63" s="116">
        <v>2.4031387935262383</v>
      </c>
    </row>
    <row r="64" spans="1:11" ht="14.1" customHeight="1" x14ac:dyDescent="0.2">
      <c r="A64" s="306" t="s">
        <v>295</v>
      </c>
      <c r="B64" s="307" t="s">
        <v>296</v>
      </c>
      <c r="C64" s="308"/>
      <c r="D64" s="113">
        <v>1.0268533224984302</v>
      </c>
      <c r="E64" s="115">
        <v>556</v>
      </c>
      <c r="F64" s="114">
        <v>553</v>
      </c>
      <c r="G64" s="114">
        <v>551</v>
      </c>
      <c r="H64" s="114">
        <v>530</v>
      </c>
      <c r="I64" s="140">
        <v>530</v>
      </c>
      <c r="J64" s="115">
        <v>26</v>
      </c>
      <c r="K64" s="116">
        <v>4.9056603773584904</v>
      </c>
    </row>
    <row r="65" spans="1:11" ht="14.1" customHeight="1" x14ac:dyDescent="0.2">
      <c r="A65" s="306" t="s">
        <v>297</v>
      </c>
      <c r="B65" s="307" t="s">
        <v>298</v>
      </c>
      <c r="C65" s="308"/>
      <c r="D65" s="113">
        <v>1.1838362944631182</v>
      </c>
      <c r="E65" s="115">
        <v>641</v>
      </c>
      <c r="F65" s="114">
        <v>626</v>
      </c>
      <c r="G65" s="114">
        <v>621</v>
      </c>
      <c r="H65" s="114">
        <v>612</v>
      </c>
      <c r="I65" s="140">
        <v>619</v>
      </c>
      <c r="J65" s="115">
        <v>22</v>
      </c>
      <c r="K65" s="116">
        <v>3.5541195476575123</v>
      </c>
    </row>
    <row r="66" spans="1:11" ht="14.1" customHeight="1" x14ac:dyDescent="0.2">
      <c r="A66" s="306">
        <v>82</v>
      </c>
      <c r="B66" s="307" t="s">
        <v>299</v>
      </c>
      <c r="C66" s="308"/>
      <c r="D66" s="113">
        <v>3.0842536844826949</v>
      </c>
      <c r="E66" s="115">
        <v>1670</v>
      </c>
      <c r="F66" s="114">
        <v>1709</v>
      </c>
      <c r="G66" s="114">
        <v>1715</v>
      </c>
      <c r="H66" s="114">
        <v>1646</v>
      </c>
      <c r="I66" s="140">
        <v>1646</v>
      </c>
      <c r="J66" s="115">
        <v>24</v>
      </c>
      <c r="K66" s="116">
        <v>1.4580801944106927</v>
      </c>
    </row>
    <row r="67" spans="1:11" ht="14.1" customHeight="1" x14ac:dyDescent="0.2">
      <c r="A67" s="306" t="s">
        <v>300</v>
      </c>
      <c r="B67" s="307" t="s">
        <v>301</v>
      </c>
      <c r="C67" s="308"/>
      <c r="D67" s="113">
        <v>1.9761385882613673</v>
      </c>
      <c r="E67" s="115">
        <v>1070</v>
      </c>
      <c r="F67" s="114">
        <v>1093</v>
      </c>
      <c r="G67" s="114">
        <v>1110</v>
      </c>
      <c r="H67" s="114">
        <v>1072</v>
      </c>
      <c r="I67" s="140">
        <v>1075</v>
      </c>
      <c r="J67" s="115">
        <v>-5</v>
      </c>
      <c r="K67" s="116">
        <v>-0.46511627906976744</v>
      </c>
    </row>
    <row r="68" spans="1:11" ht="14.1" customHeight="1" x14ac:dyDescent="0.2">
      <c r="A68" s="306" t="s">
        <v>302</v>
      </c>
      <c r="B68" s="307" t="s">
        <v>303</v>
      </c>
      <c r="C68" s="308"/>
      <c r="D68" s="113">
        <v>0.52450781221142839</v>
      </c>
      <c r="E68" s="115">
        <v>284</v>
      </c>
      <c r="F68" s="114">
        <v>291</v>
      </c>
      <c r="G68" s="114">
        <v>291</v>
      </c>
      <c r="H68" s="114">
        <v>279</v>
      </c>
      <c r="I68" s="140">
        <v>282</v>
      </c>
      <c r="J68" s="115">
        <v>2</v>
      </c>
      <c r="K68" s="116">
        <v>0.70921985815602839</v>
      </c>
    </row>
    <row r="69" spans="1:11" ht="14.1" customHeight="1" x14ac:dyDescent="0.2">
      <c r="A69" s="306">
        <v>83</v>
      </c>
      <c r="B69" s="307" t="s">
        <v>304</v>
      </c>
      <c r="C69" s="308"/>
      <c r="D69" s="113">
        <v>7.3394156539725923</v>
      </c>
      <c r="E69" s="115">
        <v>3974</v>
      </c>
      <c r="F69" s="114">
        <v>3976</v>
      </c>
      <c r="G69" s="114">
        <v>3948</v>
      </c>
      <c r="H69" s="114">
        <v>3826</v>
      </c>
      <c r="I69" s="140">
        <v>3846</v>
      </c>
      <c r="J69" s="115">
        <v>128</v>
      </c>
      <c r="K69" s="116">
        <v>3.3281331253250128</v>
      </c>
    </row>
    <row r="70" spans="1:11" ht="14.1" customHeight="1" x14ac:dyDescent="0.2">
      <c r="A70" s="306" t="s">
        <v>305</v>
      </c>
      <c r="B70" s="307" t="s">
        <v>306</v>
      </c>
      <c r="C70" s="308"/>
      <c r="D70" s="113">
        <v>6.1352639160787499</v>
      </c>
      <c r="E70" s="115">
        <v>3322</v>
      </c>
      <c r="F70" s="114">
        <v>3324</v>
      </c>
      <c r="G70" s="114">
        <v>3300</v>
      </c>
      <c r="H70" s="114">
        <v>3186</v>
      </c>
      <c r="I70" s="140">
        <v>3191</v>
      </c>
      <c r="J70" s="115">
        <v>131</v>
      </c>
      <c r="K70" s="116">
        <v>4.1052961454089631</v>
      </c>
    </row>
    <row r="71" spans="1:11" ht="14.1" customHeight="1" x14ac:dyDescent="0.2">
      <c r="A71" s="306"/>
      <c r="B71" s="307" t="s">
        <v>307</v>
      </c>
      <c r="C71" s="308"/>
      <c r="D71" s="113">
        <v>3.232002363978872</v>
      </c>
      <c r="E71" s="115">
        <v>1750</v>
      </c>
      <c r="F71" s="114">
        <v>1770</v>
      </c>
      <c r="G71" s="114">
        <v>1758</v>
      </c>
      <c r="H71" s="114">
        <v>1676</v>
      </c>
      <c r="I71" s="140">
        <v>1685</v>
      </c>
      <c r="J71" s="115">
        <v>65</v>
      </c>
      <c r="K71" s="116">
        <v>3.857566765578635</v>
      </c>
    </row>
    <row r="72" spans="1:11" ht="14.1" customHeight="1" x14ac:dyDescent="0.2">
      <c r="A72" s="306">
        <v>84</v>
      </c>
      <c r="B72" s="307" t="s">
        <v>308</v>
      </c>
      <c r="C72" s="308"/>
      <c r="D72" s="113">
        <v>1.2244671813245669</v>
      </c>
      <c r="E72" s="115">
        <v>663</v>
      </c>
      <c r="F72" s="114">
        <v>665</v>
      </c>
      <c r="G72" s="114">
        <v>658</v>
      </c>
      <c r="H72" s="114">
        <v>651</v>
      </c>
      <c r="I72" s="140">
        <v>648</v>
      </c>
      <c r="J72" s="115">
        <v>15</v>
      </c>
      <c r="K72" s="116">
        <v>2.3148148148148149</v>
      </c>
    </row>
    <row r="73" spans="1:11" ht="14.1" customHeight="1" x14ac:dyDescent="0.2">
      <c r="A73" s="306" t="s">
        <v>309</v>
      </c>
      <c r="B73" s="307" t="s">
        <v>310</v>
      </c>
      <c r="C73" s="308"/>
      <c r="D73" s="113">
        <v>0.5669855575665792</v>
      </c>
      <c r="E73" s="115">
        <v>307</v>
      </c>
      <c r="F73" s="114">
        <v>316</v>
      </c>
      <c r="G73" s="114">
        <v>306</v>
      </c>
      <c r="H73" s="114">
        <v>300</v>
      </c>
      <c r="I73" s="140">
        <v>304</v>
      </c>
      <c r="J73" s="115">
        <v>3</v>
      </c>
      <c r="K73" s="116">
        <v>0.98684210526315785</v>
      </c>
    </row>
    <row r="74" spans="1:11" ht="14.1" customHeight="1" x14ac:dyDescent="0.2">
      <c r="A74" s="306" t="s">
        <v>311</v>
      </c>
      <c r="B74" s="307" t="s">
        <v>312</v>
      </c>
      <c r="C74" s="308"/>
      <c r="D74" s="113">
        <v>0.21608244376315885</v>
      </c>
      <c r="E74" s="115">
        <v>117</v>
      </c>
      <c r="F74" s="114">
        <v>111</v>
      </c>
      <c r="G74" s="114">
        <v>113</v>
      </c>
      <c r="H74" s="114">
        <v>115</v>
      </c>
      <c r="I74" s="140">
        <v>110</v>
      </c>
      <c r="J74" s="115">
        <v>7</v>
      </c>
      <c r="K74" s="116">
        <v>6.3636363636363633</v>
      </c>
    </row>
    <row r="75" spans="1:11" ht="14.1" customHeight="1" x14ac:dyDescent="0.2">
      <c r="A75" s="306" t="s">
        <v>313</v>
      </c>
      <c r="B75" s="307" t="s">
        <v>314</v>
      </c>
      <c r="C75" s="308"/>
      <c r="D75" s="113">
        <v>6.6486905773279648E-2</v>
      </c>
      <c r="E75" s="115">
        <v>36</v>
      </c>
      <c r="F75" s="114">
        <v>33</v>
      </c>
      <c r="G75" s="114">
        <v>35</v>
      </c>
      <c r="H75" s="114">
        <v>33</v>
      </c>
      <c r="I75" s="140">
        <v>34</v>
      </c>
      <c r="J75" s="115">
        <v>2</v>
      </c>
      <c r="K75" s="116">
        <v>5.882352941176471</v>
      </c>
    </row>
    <row r="76" spans="1:11" ht="14.1" customHeight="1" x14ac:dyDescent="0.2">
      <c r="A76" s="306">
        <v>91</v>
      </c>
      <c r="B76" s="307" t="s">
        <v>315</v>
      </c>
      <c r="C76" s="308"/>
      <c r="D76" s="113">
        <v>0.23824474568758541</v>
      </c>
      <c r="E76" s="115">
        <v>129</v>
      </c>
      <c r="F76" s="114">
        <v>131</v>
      </c>
      <c r="G76" s="114">
        <v>129</v>
      </c>
      <c r="H76" s="114">
        <v>123</v>
      </c>
      <c r="I76" s="140">
        <v>125</v>
      </c>
      <c r="J76" s="115">
        <v>4</v>
      </c>
      <c r="K76" s="116">
        <v>3.2</v>
      </c>
    </row>
    <row r="77" spans="1:11" ht="14.1" customHeight="1" x14ac:dyDescent="0.2">
      <c r="A77" s="306">
        <v>92</v>
      </c>
      <c r="B77" s="307" t="s">
        <v>316</v>
      </c>
      <c r="C77" s="308"/>
      <c r="D77" s="113">
        <v>0.79968972777305802</v>
      </c>
      <c r="E77" s="115">
        <v>433</v>
      </c>
      <c r="F77" s="114">
        <v>429</v>
      </c>
      <c r="G77" s="114">
        <v>430</v>
      </c>
      <c r="H77" s="114">
        <v>416</v>
      </c>
      <c r="I77" s="140">
        <v>414</v>
      </c>
      <c r="J77" s="115">
        <v>19</v>
      </c>
      <c r="K77" s="116">
        <v>4.5893719806763285</v>
      </c>
    </row>
    <row r="78" spans="1:11" ht="14.1" customHeight="1" x14ac:dyDescent="0.2">
      <c r="A78" s="306">
        <v>93</v>
      </c>
      <c r="B78" s="307" t="s">
        <v>317</v>
      </c>
      <c r="C78" s="308"/>
      <c r="D78" s="113">
        <v>0.15882983045839028</v>
      </c>
      <c r="E78" s="115">
        <v>86</v>
      </c>
      <c r="F78" s="114">
        <v>91</v>
      </c>
      <c r="G78" s="114">
        <v>92</v>
      </c>
      <c r="H78" s="114">
        <v>90</v>
      </c>
      <c r="I78" s="140">
        <v>88</v>
      </c>
      <c r="J78" s="115">
        <v>-2</v>
      </c>
      <c r="K78" s="116">
        <v>-2.2727272727272729</v>
      </c>
    </row>
    <row r="79" spans="1:11" ht="14.1" customHeight="1" x14ac:dyDescent="0.2">
      <c r="A79" s="306">
        <v>94</v>
      </c>
      <c r="B79" s="307" t="s">
        <v>318</v>
      </c>
      <c r="C79" s="308"/>
      <c r="D79" s="113">
        <v>0.11819894359694161</v>
      </c>
      <c r="E79" s="115">
        <v>64</v>
      </c>
      <c r="F79" s="114">
        <v>74</v>
      </c>
      <c r="G79" s="114">
        <v>90</v>
      </c>
      <c r="H79" s="114">
        <v>82</v>
      </c>
      <c r="I79" s="140">
        <v>76</v>
      </c>
      <c r="J79" s="115">
        <v>-12</v>
      </c>
      <c r="K79" s="116">
        <v>-15.789473684210526</v>
      </c>
    </row>
    <row r="80" spans="1:11" ht="14.1" customHeight="1" x14ac:dyDescent="0.2">
      <c r="A80" s="306" t="s">
        <v>319</v>
      </c>
      <c r="B80" s="307" t="s">
        <v>320</v>
      </c>
      <c r="C80" s="308"/>
      <c r="D80" s="113">
        <v>6.8333764266981858E-2</v>
      </c>
      <c r="E80" s="115">
        <v>37</v>
      </c>
      <c r="F80" s="114">
        <v>13</v>
      </c>
      <c r="G80" s="114">
        <v>15</v>
      </c>
      <c r="H80" s="114">
        <v>27</v>
      </c>
      <c r="I80" s="140">
        <v>31</v>
      </c>
      <c r="J80" s="115">
        <v>6</v>
      </c>
      <c r="K80" s="116">
        <v>19.35483870967742</v>
      </c>
    </row>
    <row r="81" spans="1:11" ht="14.1" customHeight="1" x14ac:dyDescent="0.2">
      <c r="A81" s="310" t="s">
        <v>321</v>
      </c>
      <c r="B81" s="311" t="s">
        <v>224</v>
      </c>
      <c r="C81" s="312"/>
      <c r="D81" s="125">
        <v>1.7951464558785506</v>
      </c>
      <c r="E81" s="143">
        <v>972</v>
      </c>
      <c r="F81" s="144">
        <v>982</v>
      </c>
      <c r="G81" s="144">
        <v>992</v>
      </c>
      <c r="H81" s="144">
        <v>984</v>
      </c>
      <c r="I81" s="145">
        <v>992</v>
      </c>
      <c r="J81" s="143">
        <v>-20</v>
      </c>
      <c r="K81" s="146">
        <v>-2.0161290322580645</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13408</v>
      </c>
      <c r="E12" s="114">
        <v>13893</v>
      </c>
      <c r="F12" s="114">
        <v>14109</v>
      </c>
      <c r="G12" s="114">
        <v>14002</v>
      </c>
      <c r="H12" s="140">
        <v>13763</v>
      </c>
      <c r="I12" s="115">
        <v>-355</v>
      </c>
      <c r="J12" s="116">
        <v>-2.5793794957494733</v>
      </c>
      <c r="K12"/>
      <c r="L12"/>
      <c r="M12"/>
      <c r="N12"/>
      <c r="O12"/>
      <c r="P12"/>
    </row>
    <row r="13" spans="1:16" s="110" customFormat="1" ht="14.45" customHeight="1" x14ac:dyDescent="0.2">
      <c r="A13" s="120" t="s">
        <v>105</v>
      </c>
      <c r="B13" s="119" t="s">
        <v>106</v>
      </c>
      <c r="C13" s="113">
        <v>39.625596658711217</v>
      </c>
      <c r="D13" s="115">
        <v>5313</v>
      </c>
      <c r="E13" s="114">
        <v>5409</v>
      </c>
      <c r="F13" s="114">
        <v>5484</v>
      </c>
      <c r="G13" s="114">
        <v>5439</v>
      </c>
      <c r="H13" s="140">
        <v>5308</v>
      </c>
      <c r="I13" s="115">
        <v>5</v>
      </c>
      <c r="J13" s="116">
        <v>9.4197437829691033E-2</v>
      </c>
      <c r="K13"/>
      <c r="L13"/>
      <c r="M13"/>
      <c r="N13"/>
      <c r="O13"/>
      <c r="P13"/>
    </row>
    <row r="14" spans="1:16" s="110" customFormat="1" ht="14.45" customHeight="1" x14ac:dyDescent="0.2">
      <c r="A14" s="120"/>
      <c r="B14" s="119" t="s">
        <v>107</v>
      </c>
      <c r="C14" s="113">
        <v>60.374403341288783</v>
      </c>
      <c r="D14" s="115">
        <v>8095</v>
      </c>
      <c r="E14" s="114">
        <v>8484</v>
      </c>
      <c r="F14" s="114">
        <v>8625</v>
      </c>
      <c r="G14" s="114">
        <v>8563</v>
      </c>
      <c r="H14" s="140">
        <v>8455</v>
      </c>
      <c r="I14" s="115">
        <v>-360</v>
      </c>
      <c r="J14" s="116">
        <v>-4.2578356002365467</v>
      </c>
      <c r="K14"/>
      <c r="L14"/>
      <c r="M14"/>
      <c r="N14"/>
      <c r="O14"/>
      <c r="P14"/>
    </row>
    <row r="15" spans="1:16" s="110" customFormat="1" ht="14.45" customHeight="1" x14ac:dyDescent="0.2">
      <c r="A15" s="118" t="s">
        <v>105</v>
      </c>
      <c r="B15" s="121" t="s">
        <v>108</v>
      </c>
      <c r="C15" s="113">
        <v>14.394391408114558</v>
      </c>
      <c r="D15" s="115">
        <v>1930</v>
      </c>
      <c r="E15" s="114">
        <v>2001</v>
      </c>
      <c r="F15" s="114">
        <v>2110</v>
      </c>
      <c r="G15" s="114">
        <v>2112</v>
      </c>
      <c r="H15" s="140">
        <v>2010</v>
      </c>
      <c r="I15" s="115">
        <v>-80</v>
      </c>
      <c r="J15" s="116">
        <v>-3.9800995024875623</v>
      </c>
      <c r="K15"/>
      <c r="L15"/>
      <c r="M15"/>
      <c r="N15"/>
      <c r="O15"/>
      <c r="P15"/>
    </row>
    <row r="16" spans="1:16" s="110" customFormat="1" ht="14.45" customHeight="1" x14ac:dyDescent="0.2">
      <c r="A16" s="118"/>
      <c r="B16" s="121" t="s">
        <v>109</v>
      </c>
      <c r="C16" s="113">
        <v>46.889916467780431</v>
      </c>
      <c r="D16" s="115">
        <v>6287</v>
      </c>
      <c r="E16" s="114">
        <v>6558</v>
      </c>
      <c r="F16" s="114">
        <v>6641</v>
      </c>
      <c r="G16" s="114">
        <v>6585</v>
      </c>
      <c r="H16" s="140">
        <v>6613</v>
      </c>
      <c r="I16" s="115">
        <v>-326</v>
      </c>
      <c r="J16" s="116">
        <v>-4.9296839558445482</v>
      </c>
      <c r="K16"/>
      <c r="L16"/>
      <c r="M16"/>
      <c r="N16"/>
      <c r="O16"/>
      <c r="P16"/>
    </row>
    <row r="17" spans="1:16" s="110" customFormat="1" ht="14.45" customHeight="1" x14ac:dyDescent="0.2">
      <c r="A17" s="118"/>
      <c r="B17" s="121" t="s">
        <v>110</v>
      </c>
      <c r="C17" s="113">
        <v>20.808472553699286</v>
      </c>
      <c r="D17" s="115">
        <v>2790</v>
      </c>
      <c r="E17" s="114">
        <v>2871</v>
      </c>
      <c r="F17" s="114">
        <v>2950</v>
      </c>
      <c r="G17" s="114">
        <v>2934</v>
      </c>
      <c r="H17" s="140">
        <v>2862</v>
      </c>
      <c r="I17" s="115">
        <v>-72</v>
      </c>
      <c r="J17" s="116">
        <v>-2.5157232704402515</v>
      </c>
      <c r="K17"/>
      <c r="L17"/>
      <c r="M17"/>
      <c r="N17"/>
      <c r="O17"/>
      <c r="P17"/>
    </row>
    <row r="18" spans="1:16" s="110" customFormat="1" ht="14.45" customHeight="1" x14ac:dyDescent="0.2">
      <c r="A18" s="120"/>
      <c r="B18" s="121" t="s">
        <v>111</v>
      </c>
      <c r="C18" s="113">
        <v>17.907219570405729</v>
      </c>
      <c r="D18" s="115">
        <v>2401</v>
      </c>
      <c r="E18" s="114">
        <v>2463</v>
      </c>
      <c r="F18" s="114">
        <v>2408</v>
      </c>
      <c r="G18" s="114">
        <v>2371</v>
      </c>
      <c r="H18" s="140">
        <v>2278</v>
      </c>
      <c r="I18" s="115">
        <v>123</v>
      </c>
      <c r="J18" s="116">
        <v>5.3994732221246711</v>
      </c>
      <c r="K18"/>
      <c r="L18"/>
      <c r="M18"/>
      <c r="N18"/>
      <c r="O18"/>
      <c r="P18"/>
    </row>
    <row r="19" spans="1:16" s="110" customFormat="1" ht="14.45" customHeight="1" x14ac:dyDescent="0.2">
      <c r="A19" s="120"/>
      <c r="B19" s="121" t="s">
        <v>112</v>
      </c>
      <c r="C19" s="113">
        <v>1.767601431980907</v>
      </c>
      <c r="D19" s="115">
        <v>237</v>
      </c>
      <c r="E19" s="114">
        <v>255</v>
      </c>
      <c r="F19" s="114">
        <v>223</v>
      </c>
      <c r="G19" s="114">
        <v>186</v>
      </c>
      <c r="H19" s="140">
        <v>173</v>
      </c>
      <c r="I19" s="115">
        <v>64</v>
      </c>
      <c r="J19" s="116">
        <v>36.994219653179194</v>
      </c>
      <c r="K19"/>
      <c r="L19"/>
      <c r="M19"/>
      <c r="N19"/>
      <c r="O19"/>
      <c r="P19"/>
    </row>
    <row r="20" spans="1:16" s="110" customFormat="1" ht="14.45" customHeight="1" x14ac:dyDescent="0.2">
      <c r="A20" s="120" t="s">
        <v>113</v>
      </c>
      <c r="B20" s="119" t="s">
        <v>116</v>
      </c>
      <c r="C20" s="113">
        <v>89.081145584725533</v>
      </c>
      <c r="D20" s="115">
        <v>11944</v>
      </c>
      <c r="E20" s="114">
        <v>12371</v>
      </c>
      <c r="F20" s="114">
        <v>12568</v>
      </c>
      <c r="G20" s="114">
        <v>12548</v>
      </c>
      <c r="H20" s="140">
        <v>12313</v>
      </c>
      <c r="I20" s="115">
        <v>-369</v>
      </c>
      <c r="J20" s="116">
        <v>-2.9968326159343781</v>
      </c>
      <c r="K20"/>
      <c r="L20"/>
      <c r="M20"/>
      <c r="N20"/>
      <c r="O20"/>
      <c r="P20"/>
    </row>
    <row r="21" spans="1:16" s="110" customFormat="1" ht="14.45" customHeight="1" x14ac:dyDescent="0.2">
      <c r="A21" s="123"/>
      <c r="B21" s="124" t="s">
        <v>117</v>
      </c>
      <c r="C21" s="125">
        <v>10.769689737470166</v>
      </c>
      <c r="D21" s="143">
        <v>1444</v>
      </c>
      <c r="E21" s="144">
        <v>1500</v>
      </c>
      <c r="F21" s="144">
        <v>1519</v>
      </c>
      <c r="G21" s="144">
        <v>1434</v>
      </c>
      <c r="H21" s="145">
        <v>1429</v>
      </c>
      <c r="I21" s="143">
        <v>15</v>
      </c>
      <c r="J21" s="146">
        <v>1.0496850944716585</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380155</v>
      </c>
      <c r="E23" s="114">
        <v>395139</v>
      </c>
      <c r="F23" s="114">
        <v>399145</v>
      </c>
      <c r="G23" s="114">
        <v>399832</v>
      </c>
      <c r="H23" s="140">
        <v>393011</v>
      </c>
      <c r="I23" s="115">
        <v>-12856</v>
      </c>
      <c r="J23" s="116">
        <v>-3.2711552602853353</v>
      </c>
      <c r="K23"/>
      <c r="L23"/>
      <c r="M23"/>
      <c r="N23"/>
      <c r="O23"/>
      <c r="P23"/>
    </row>
    <row r="24" spans="1:16" s="110" customFormat="1" ht="14.45" customHeight="1" x14ac:dyDescent="0.2">
      <c r="A24" s="120" t="s">
        <v>105</v>
      </c>
      <c r="B24" s="119" t="s">
        <v>106</v>
      </c>
      <c r="C24" s="113">
        <v>40.319869526903503</v>
      </c>
      <c r="D24" s="115">
        <v>153278</v>
      </c>
      <c r="E24" s="114">
        <v>158105</v>
      </c>
      <c r="F24" s="114">
        <v>159703</v>
      </c>
      <c r="G24" s="114">
        <v>159216</v>
      </c>
      <c r="H24" s="140">
        <v>156372</v>
      </c>
      <c r="I24" s="115">
        <v>-3094</v>
      </c>
      <c r="J24" s="116">
        <v>-1.9786150973320031</v>
      </c>
      <c r="K24"/>
      <c r="L24"/>
      <c r="M24"/>
      <c r="N24"/>
      <c r="O24"/>
      <c r="P24"/>
    </row>
    <row r="25" spans="1:16" s="110" customFormat="1" ht="14.45" customHeight="1" x14ac:dyDescent="0.2">
      <c r="A25" s="120"/>
      <c r="B25" s="119" t="s">
        <v>107</v>
      </c>
      <c r="C25" s="113">
        <v>59.680130473096497</v>
      </c>
      <c r="D25" s="115">
        <v>226877</v>
      </c>
      <c r="E25" s="114">
        <v>237034</v>
      </c>
      <c r="F25" s="114">
        <v>239442</v>
      </c>
      <c r="G25" s="114">
        <v>240616</v>
      </c>
      <c r="H25" s="140">
        <v>236639</v>
      </c>
      <c r="I25" s="115">
        <v>-9762</v>
      </c>
      <c r="J25" s="116">
        <v>-4.1252709823824478</v>
      </c>
      <c r="K25"/>
      <c r="L25"/>
      <c r="M25"/>
      <c r="N25"/>
      <c r="O25"/>
      <c r="P25"/>
    </row>
    <row r="26" spans="1:16" s="110" customFormat="1" ht="14.45" customHeight="1" x14ac:dyDescent="0.2">
      <c r="A26" s="118" t="s">
        <v>105</v>
      </c>
      <c r="B26" s="121" t="s">
        <v>108</v>
      </c>
      <c r="C26" s="113">
        <v>17.372124528152991</v>
      </c>
      <c r="D26" s="115">
        <v>66041</v>
      </c>
      <c r="E26" s="114">
        <v>70375</v>
      </c>
      <c r="F26" s="114">
        <v>71566</v>
      </c>
      <c r="G26" s="114">
        <v>73610</v>
      </c>
      <c r="H26" s="140">
        <v>70778</v>
      </c>
      <c r="I26" s="115">
        <v>-4737</v>
      </c>
      <c r="J26" s="116">
        <v>-6.6927576365537318</v>
      </c>
      <c r="K26"/>
      <c r="L26"/>
      <c r="M26"/>
      <c r="N26"/>
      <c r="O26"/>
      <c r="P26"/>
    </row>
    <row r="27" spans="1:16" s="110" customFormat="1" ht="14.45" customHeight="1" x14ac:dyDescent="0.2">
      <c r="A27" s="118"/>
      <c r="B27" s="121" t="s">
        <v>109</v>
      </c>
      <c r="C27" s="113">
        <v>46.862200944351649</v>
      </c>
      <c r="D27" s="115">
        <v>178149</v>
      </c>
      <c r="E27" s="114">
        <v>186195</v>
      </c>
      <c r="F27" s="114">
        <v>188380</v>
      </c>
      <c r="G27" s="114">
        <v>188153</v>
      </c>
      <c r="H27" s="140">
        <v>186486</v>
      </c>
      <c r="I27" s="115">
        <v>-8337</v>
      </c>
      <c r="J27" s="116">
        <v>-4.4705768797657734</v>
      </c>
      <c r="K27"/>
      <c r="L27"/>
      <c r="M27"/>
      <c r="N27"/>
      <c r="O27"/>
      <c r="P27"/>
    </row>
    <row r="28" spans="1:16" s="110" customFormat="1" ht="14.45" customHeight="1" x14ac:dyDescent="0.2">
      <c r="A28" s="118"/>
      <c r="B28" s="121" t="s">
        <v>110</v>
      </c>
      <c r="C28" s="113">
        <v>19.586747510883718</v>
      </c>
      <c r="D28" s="115">
        <v>74460</v>
      </c>
      <c r="E28" s="114">
        <v>75716</v>
      </c>
      <c r="F28" s="114">
        <v>76406</v>
      </c>
      <c r="G28" s="114">
        <v>76039</v>
      </c>
      <c r="H28" s="140">
        <v>75063</v>
      </c>
      <c r="I28" s="115">
        <v>-603</v>
      </c>
      <c r="J28" s="116">
        <v>-0.80332520682626596</v>
      </c>
      <c r="K28"/>
      <c r="L28"/>
      <c r="M28"/>
      <c r="N28"/>
      <c r="O28"/>
      <c r="P28"/>
    </row>
    <row r="29" spans="1:16" s="110" customFormat="1" ht="14.45" customHeight="1" x14ac:dyDescent="0.2">
      <c r="A29" s="118"/>
      <c r="B29" s="121" t="s">
        <v>111</v>
      </c>
      <c r="C29" s="113">
        <v>16.178663966013861</v>
      </c>
      <c r="D29" s="115">
        <v>61504</v>
      </c>
      <c r="E29" s="114">
        <v>62852</v>
      </c>
      <c r="F29" s="114">
        <v>62793</v>
      </c>
      <c r="G29" s="114">
        <v>62030</v>
      </c>
      <c r="H29" s="140">
        <v>60684</v>
      </c>
      <c r="I29" s="115">
        <v>820</v>
      </c>
      <c r="J29" s="116">
        <v>1.3512622767121483</v>
      </c>
      <c r="K29"/>
      <c r="L29"/>
      <c r="M29"/>
      <c r="N29"/>
      <c r="O29"/>
      <c r="P29"/>
    </row>
    <row r="30" spans="1:16" s="110" customFormat="1" ht="14.45" customHeight="1" x14ac:dyDescent="0.2">
      <c r="A30" s="120"/>
      <c r="B30" s="121" t="s">
        <v>112</v>
      </c>
      <c r="C30" s="113">
        <v>1.5401612500164406</v>
      </c>
      <c r="D30" s="115">
        <v>5855</v>
      </c>
      <c r="E30" s="114">
        <v>5988</v>
      </c>
      <c r="F30" s="114">
        <v>6252</v>
      </c>
      <c r="G30" s="114">
        <v>5475</v>
      </c>
      <c r="H30" s="140">
        <v>5360</v>
      </c>
      <c r="I30" s="115">
        <v>495</v>
      </c>
      <c r="J30" s="116">
        <v>9.2350746268656714</v>
      </c>
      <c r="K30"/>
      <c r="L30"/>
      <c r="M30"/>
      <c r="N30"/>
      <c r="O30"/>
      <c r="P30"/>
    </row>
    <row r="31" spans="1:16" s="110" customFormat="1" ht="14.45" customHeight="1" x14ac:dyDescent="0.2">
      <c r="A31" s="120" t="s">
        <v>113</v>
      </c>
      <c r="B31" s="119" t="s">
        <v>116</v>
      </c>
      <c r="C31" s="113">
        <v>88.824821454406759</v>
      </c>
      <c r="D31" s="115">
        <v>337672</v>
      </c>
      <c r="E31" s="114">
        <v>351094</v>
      </c>
      <c r="F31" s="114">
        <v>355279</v>
      </c>
      <c r="G31" s="114">
        <v>356564</v>
      </c>
      <c r="H31" s="140">
        <v>351162</v>
      </c>
      <c r="I31" s="115">
        <v>-13490</v>
      </c>
      <c r="J31" s="116">
        <v>-3.8415318286147135</v>
      </c>
      <c r="K31"/>
      <c r="L31"/>
      <c r="M31"/>
      <c r="N31"/>
      <c r="O31"/>
      <c r="P31"/>
    </row>
    <row r="32" spans="1:16" s="110" customFormat="1" ht="14.45" customHeight="1" x14ac:dyDescent="0.2">
      <c r="A32" s="123"/>
      <c r="B32" s="124" t="s">
        <v>117</v>
      </c>
      <c r="C32" s="125">
        <v>10.977101445463035</v>
      </c>
      <c r="D32" s="143">
        <v>41730</v>
      </c>
      <c r="E32" s="144">
        <v>43264</v>
      </c>
      <c r="F32" s="144">
        <v>43077</v>
      </c>
      <c r="G32" s="144">
        <v>42486</v>
      </c>
      <c r="H32" s="145">
        <v>41087</v>
      </c>
      <c r="I32" s="143">
        <v>643</v>
      </c>
      <c r="J32" s="146">
        <v>1.5649718889186361</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14720</v>
      </c>
      <c r="E56" s="114">
        <v>15192</v>
      </c>
      <c r="F56" s="114">
        <v>15439</v>
      </c>
      <c r="G56" s="114">
        <v>15452</v>
      </c>
      <c r="H56" s="140">
        <v>15196</v>
      </c>
      <c r="I56" s="115">
        <v>-476</v>
      </c>
      <c r="J56" s="116">
        <v>-3.1324032640168467</v>
      </c>
      <c r="K56"/>
      <c r="L56"/>
      <c r="M56"/>
      <c r="N56"/>
      <c r="O56"/>
      <c r="P56"/>
    </row>
    <row r="57" spans="1:16" s="110" customFormat="1" ht="14.45" customHeight="1" x14ac:dyDescent="0.2">
      <c r="A57" s="120" t="s">
        <v>105</v>
      </c>
      <c r="B57" s="119" t="s">
        <v>106</v>
      </c>
      <c r="C57" s="113">
        <v>40.101902173913047</v>
      </c>
      <c r="D57" s="115">
        <v>5903</v>
      </c>
      <c r="E57" s="114">
        <v>6060</v>
      </c>
      <c r="F57" s="114">
        <v>6130</v>
      </c>
      <c r="G57" s="114">
        <v>6125</v>
      </c>
      <c r="H57" s="140">
        <v>5982</v>
      </c>
      <c r="I57" s="115">
        <v>-79</v>
      </c>
      <c r="J57" s="116">
        <v>-1.3206285523236376</v>
      </c>
    </row>
    <row r="58" spans="1:16" s="110" customFormat="1" ht="14.45" customHeight="1" x14ac:dyDescent="0.2">
      <c r="A58" s="120"/>
      <c r="B58" s="119" t="s">
        <v>107</v>
      </c>
      <c r="C58" s="113">
        <v>59.898097826086953</v>
      </c>
      <c r="D58" s="115">
        <v>8817</v>
      </c>
      <c r="E58" s="114">
        <v>9132</v>
      </c>
      <c r="F58" s="114">
        <v>9309</v>
      </c>
      <c r="G58" s="114">
        <v>9327</v>
      </c>
      <c r="H58" s="140">
        <v>9214</v>
      </c>
      <c r="I58" s="115">
        <v>-397</v>
      </c>
      <c r="J58" s="116">
        <v>-4.3086607336661604</v>
      </c>
    </row>
    <row r="59" spans="1:16" s="110" customFormat="1" ht="14.45" customHeight="1" x14ac:dyDescent="0.2">
      <c r="A59" s="118" t="s">
        <v>105</v>
      </c>
      <c r="B59" s="121" t="s">
        <v>108</v>
      </c>
      <c r="C59" s="113">
        <v>14.21875</v>
      </c>
      <c r="D59" s="115">
        <v>2093</v>
      </c>
      <c r="E59" s="114">
        <v>2164</v>
      </c>
      <c r="F59" s="114">
        <v>2287</v>
      </c>
      <c r="G59" s="114">
        <v>2333</v>
      </c>
      <c r="H59" s="140">
        <v>2235</v>
      </c>
      <c r="I59" s="115">
        <v>-142</v>
      </c>
      <c r="J59" s="116">
        <v>-6.3534675615212528</v>
      </c>
    </row>
    <row r="60" spans="1:16" s="110" customFormat="1" ht="14.45" customHeight="1" x14ac:dyDescent="0.2">
      <c r="A60" s="118"/>
      <c r="B60" s="121" t="s">
        <v>109</v>
      </c>
      <c r="C60" s="113">
        <v>47.472826086956523</v>
      </c>
      <c r="D60" s="115">
        <v>6988</v>
      </c>
      <c r="E60" s="114">
        <v>7271</v>
      </c>
      <c r="F60" s="114">
        <v>7361</v>
      </c>
      <c r="G60" s="114">
        <v>7359</v>
      </c>
      <c r="H60" s="140">
        <v>7368</v>
      </c>
      <c r="I60" s="115">
        <v>-380</v>
      </c>
      <c r="J60" s="116">
        <v>-5.1574375678610203</v>
      </c>
    </row>
    <row r="61" spans="1:16" s="110" customFormat="1" ht="14.45" customHeight="1" x14ac:dyDescent="0.2">
      <c r="A61" s="118"/>
      <c r="B61" s="121" t="s">
        <v>110</v>
      </c>
      <c r="C61" s="113">
        <v>20.808423913043477</v>
      </c>
      <c r="D61" s="115">
        <v>3063</v>
      </c>
      <c r="E61" s="114">
        <v>3125</v>
      </c>
      <c r="F61" s="114">
        <v>3203</v>
      </c>
      <c r="G61" s="114">
        <v>3204</v>
      </c>
      <c r="H61" s="140">
        <v>3122</v>
      </c>
      <c r="I61" s="115">
        <v>-59</v>
      </c>
      <c r="J61" s="116">
        <v>-1.8898142216527867</v>
      </c>
    </row>
    <row r="62" spans="1:16" s="110" customFormat="1" ht="14.45" customHeight="1" x14ac:dyDescent="0.2">
      <c r="A62" s="120"/>
      <c r="B62" s="121" t="s">
        <v>111</v>
      </c>
      <c r="C62" s="113">
        <v>17.5</v>
      </c>
      <c r="D62" s="115">
        <v>2576</v>
      </c>
      <c r="E62" s="114">
        <v>2632</v>
      </c>
      <c r="F62" s="114">
        <v>2588</v>
      </c>
      <c r="G62" s="114">
        <v>2556</v>
      </c>
      <c r="H62" s="140">
        <v>2471</v>
      </c>
      <c r="I62" s="115">
        <v>105</v>
      </c>
      <c r="J62" s="116">
        <v>4.2492917847025495</v>
      </c>
    </row>
    <row r="63" spans="1:16" s="110" customFormat="1" ht="14.45" customHeight="1" x14ac:dyDescent="0.2">
      <c r="A63" s="120"/>
      <c r="B63" s="121" t="s">
        <v>112</v>
      </c>
      <c r="C63" s="113">
        <v>1.7527173913043479</v>
      </c>
      <c r="D63" s="115">
        <v>258</v>
      </c>
      <c r="E63" s="114">
        <v>263</v>
      </c>
      <c r="F63" s="114">
        <v>235</v>
      </c>
      <c r="G63" s="114">
        <v>201</v>
      </c>
      <c r="H63" s="140">
        <v>187</v>
      </c>
      <c r="I63" s="115">
        <v>71</v>
      </c>
      <c r="J63" s="116">
        <v>37.967914438502675</v>
      </c>
    </row>
    <row r="64" spans="1:16" s="110" customFormat="1" ht="14.45" customHeight="1" x14ac:dyDescent="0.2">
      <c r="A64" s="120" t="s">
        <v>113</v>
      </c>
      <c r="B64" s="119" t="s">
        <v>116</v>
      </c>
      <c r="C64" s="113">
        <v>88.294836956521735</v>
      </c>
      <c r="D64" s="115">
        <v>12997</v>
      </c>
      <c r="E64" s="114">
        <v>13400</v>
      </c>
      <c r="F64" s="114">
        <v>13620</v>
      </c>
      <c r="G64" s="114">
        <v>13681</v>
      </c>
      <c r="H64" s="140">
        <v>13446</v>
      </c>
      <c r="I64" s="115">
        <v>-449</v>
      </c>
      <c r="J64" s="116">
        <v>-3.3392830581585602</v>
      </c>
    </row>
    <row r="65" spans="1:10" s="110" customFormat="1" ht="14.45" customHeight="1" x14ac:dyDescent="0.2">
      <c r="A65" s="123"/>
      <c r="B65" s="124" t="s">
        <v>117</v>
      </c>
      <c r="C65" s="125">
        <v>11.555706521739131</v>
      </c>
      <c r="D65" s="143">
        <v>1701</v>
      </c>
      <c r="E65" s="144">
        <v>1767</v>
      </c>
      <c r="F65" s="144">
        <v>1795</v>
      </c>
      <c r="G65" s="144">
        <v>1747</v>
      </c>
      <c r="H65" s="145">
        <v>1728</v>
      </c>
      <c r="I65" s="143">
        <v>-27</v>
      </c>
      <c r="J65" s="146">
        <v>-1.5625</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13408</v>
      </c>
      <c r="G11" s="114">
        <v>13893</v>
      </c>
      <c r="H11" s="114">
        <v>14109</v>
      </c>
      <c r="I11" s="114">
        <v>14002</v>
      </c>
      <c r="J11" s="140">
        <v>13763</v>
      </c>
      <c r="K11" s="114">
        <v>-355</v>
      </c>
      <c r="L11" s="116">
        <v>-2.5793794957494733</v>
      </c>
    </row>
    <row r="12" spans="1:17" s="110" customFormat="1" ht="24" customHeight="1" x14ac:dyDescent="0.2">
      <c r="A12" s="604" t="s">
        <v>185</v>
      </c>
      <c r="B12" s="605"/>
      <c r="C12" s="605"/>
      <c r="D12" s="606"/>
      <c r="E12" s="113">
        <v>39.625596658711217</v>
      </c>
      <c r="F12" s="115">
        <v>5313</v>
      </c>
      <c r="G12" s="114">
        <v>5409</v>
      </c>
      <c r="H12" s="114">
        <v>5484</v>
      </c>
      <c r="I12" s="114">
        <v>5439</v>
      </c>
      <c r="J12" s="140">
        <v>5308</v>
      </c>
      <c r="K12" s="114">
        <v>5</v>
      </c>
      <c r="L12" s="116">
        <v>9.4197437829691033E-2</v>
      </c>
    </row>
    <row r="13" spans="1:17" s="110" customFormat="1" ht="15" customHeight="1" x14ac:dyDescent="0.2">
      <c r="A13" s="120"/>
      <c r="B13" s="612" t="s">
        <v>107</v>
      </c>
      <c r="C13" s="612"/>
      <c r="E13" s="113">
        <v>60.374403341288783</v>
      </c>
      <c r="F13" s="115">
        <v>8095</v>
      </c>
      <c r="G13" s="114">
        <v>8484</v>
      </c>
      <c r="H13" s="114">
        <v>8625</v>
      </c>
      <c r="I13" s="114">
        <v>8563</v>
      </c>
      <c r="J13" s="140">
        <v>8455</v>
      </c>
      <c r="K13" s="114">
        <v>-360</v>
      </c>
      <c r="L13" s="116">
        <v>-4.2578356002365467</v>
      </c>
    </row>
    <row r="14" spans="1:17" s="110" customFormat="1" ht="22.5" customHeight="1" x14ac:dyDescent="0.2">
      <c r="A14" s="604" t="s">
        <v>186</v>
      </c>
      <c r="B14" s="605"/>
      <c r="C14" s="605"/>
      <c r="D14" s="606"/>
      <c r="E14" s="113">
        <v>14.394391408114558</v>
      </c>
      <c r="F14" s="115">
        <v>1930</v>
      </c>
      <c r="G14" s="114">
        <v>2001</v>
      </c>
      <c r="H14" s="114">
        <v>2110</v>
      </c>
      <c r="I14" s="114">
        <v>2112</v>
      </c>
      <c r="J14" s="140">
        <v>2010</v>
      </c>
      <c r="K14" s="114">
        <v>-80</v>
      </c>
      <c r="L14" s="116">
        <v>-3.9800995024875623</v>
      </c>
    </row>
    <row r="15" spans="1:17" s="110" customFormat="1" ht="15" customHeight="1" x14ac:dyDescent="0.2">
      <c r="A15" s="120"/>
      <c r="B15" s="119"/>
      <c r="C15" s="258" t="s">
        <v>106</v>
      </c>
      <c r="E15" s="113">
        <v>47.305699481865283</v>
      </c>
      <c r="F15" s="115">
        <v>913</v>
      </c>
      <c r="G15" s="114">
        <v>920</v>
      </c>
      <c r="H15" s="114">
        <v>952</v>
      </c>
      <c r="I15" s="114">
        <v>940</v>
      </c>
      <c r="J15" s="140">
        <v>910</v>
      </c>
      <c r="K15" s="114">
        <v>3</v>
      </c>
      <c r="L15" s="116">
        <v>0.32967032967032966</v>
      </c>
    </row>
    <row r="16" spans="1:17" s="110" customFormat="1" ht="15" customHeight="1" x14ac:dyDescent="0.2">
      <c r="A16" s="120"/>
      <c r="B16" s="119"/>
      <c r="C16" s="258" t="s">
        <v>107</v>
      </c>
      <c r="E16" s="113">
        <v>52.694300518134717</v>
      </c>
      <c r="F16" s="115">
        <v>1017</v>
      </c>
      <c r="G16" s="114">
        <v>1081</v>
      </c>
      <c r="H16" s="114">
        <v>1158</v>
      </c>
      <c r="I16" s="114">
        <v>1172</v>
      </c>
      <c r="J16" s="140">
        <v>1100</v>
      </c>
      <c r="K16" s="114">
        <v>-83</v>
      </c>
      <c r="L16" s="116">
        <v>-7.5454545454545459</v>
      </c>
    </row>
    <row r="17" spans="1:12" s="110" customFormat="1" ht="15" customHeight="1" x14ac:dyDescent="0.2">
      <c r="A17" s="120"/>
      <c r="B17" s="121" t="s">
        <v>109</v>
      </c>
      <c r="C17" s="258"/>
      <c r="E17" s="113">
        <v>46.889916467780431</v>
      </c>
      <c r="F17" s="115">
        <v>6287</v>
      </c>
      <c r="G17" s="114">
        <v>6558</v>
      </c>
      <c r="H17" s="114">
        <v>6641</v>
      </c>
      <c r="I17" s="114">
        <v>6585</v>
      </c>
      <c r="J17" s="140">
        <v>6613</v>
      </c>
      <c r="K17" s="114">
        <v>-326</v>
      </c>
      <c r="L17" s="116">
        <v>-4.9296839558445482</v>
      </c>
    </row>
    <row r="18" spans="1:12" s="110" customFormat="1" ht="15" customHeight="1" x14ac:dyDescent="0.2">
      <c r="A18" s="120"/>
      <c r="B18" s="119"/>
      <c r="C18" s="258" t="s">
        <v>106</v>
      </c>
      <c r="E18" s="113">
        <v>34.897407348496898</v>
      </c>
      <c r="F18" s="115">
        <v>2194</v>
      </c>
      <c r="G18" s="114">
        <v>2257</v>
      </c>
      <c r="H18" s="114">
        <v>2273</v>
      </c>
      <c r="I18" s="114">
        <v>2236</v>
      </c>
      <c r="J18" s="140">
        <v>2210</v>
      </c>
      <c r="K18" s="114">
        <v>-16</v>
      </c>
      <c r="L18" s="116">
        <v>-0.72398190045248867</v>
      </c>
    </row>
    <row r="19" spans="1:12" s="110" customFormat="1" ht="15" customHeight="1" x14ac:dyDescent="0.2">
      <c r="A19" s="120"/>
      <c r="B19" s="119"/>
      <c r="C19" s="258" t="s">
        <v>107</v>
      </c>
      <c r="E19" s="113">
        <v>65.102592651503102</v>
      </c>
      <c r="F19" s="115">
        <v>4093</v>
      </c>
      <c r="G19" s="114">
        <v>4301</v>
      </c>
      <c r="H19" s="114">
        <v>4368</v>
      </c>
      <c r="I19" s="114">
        <v>4349</v>
      </c>
      <c r="J19" s="140">
        <v>4403</v>
      </c>
      <c r="K19" s="114">
        <v>-310</v>
      </c>
      <c r="L19" s="116">
        <v>-7.0406540994776288</v>
      </c>
    </row>
    <row r="20" spans="1:12" s="110" customFormat="1" ht="15" customHeight="1" x14ac:dyDescent="0.2">
      <c r="A20" s="120"/>
      <c r="B20" s="121" t="s">
        <v>110</v>
      </c>
      <c r="C20" s="258"/>
      <c r="E20" s="113">
        <v>20.808472553699286</v>
      </c>
      <c r="F20" s="115">
        <v>2790</v>
      </c>
      <c r="G20" s="114">
        <v>2871</v>
      </c>
      <c r="H20" s="114">
        <v>2950</v>
      </c>
      <c r="I20" s="114">
        <v>2934</v>
      </c>
      <c r="J20" s="140">
        <v>2862</v>
      </c>
      <c r="K20" s="114">
        <v>-72</v>
      </c>
      <c r="L20" s="116">
        <v>-2.5157232704402515</v>
      </c>
    </row>
    <row r="21" spans="1:12" s="110" customFormat="1" ht="15" customHeight="1" x14ac:dyDescent="0.2">
      <c r="A21" s="120"/>
      <c r="B21" s="119"/>
      <c r="C21" s="258" t="s">
        <v>106</v>
      </c>
      <c r="E21" s="113">
        <v>33.942652329749102</v>
      </c>
      <c r="F21" s="115">
        <v>947</v>
      </c>
      <c r="G21" s="114">
        <v>954</v>
      </c>
      <c r="H21" s="114">
        <v>1005</v>
      </c>
      <c r="I21" s="114">
        <v>1019</v>
      </c>
      <c r="J21" s="140">
        <v>983</v>
      </c>
      <c r="K21" s="114">
        <v>-36</v>
      </c>
      <c r="L21" s="116">
        <v>-3.6622583926754833</v>
      </c>
    </row>
    <row r="22" spans="1:12" s="110" customFormat="1" ht="15" customHeight="1" x14ac:dyDescent="0.2">
      <c r="A22" s="120"/>
      <c r="B22" s="119"/>
      <c r="C22" s="258" t="s">
        <v>107</v>
      </c>
      <c r="E22" s="113">
        <v>66.057347670250891</v>
      </c>
      <c r="F22" s="115">
        <v>1843</v>
      </c>
      <c r="G22" s="114">
        <v>1917</v>
      </c>
      <c r="H22" s="114">
        <v>1945</v>
      </c>
      <c r="I22" s="114">
        <v>1915</v>
      </c>
      <c r="J22" s="140">
        <v>1879</v>
      </c>
      <c r="K22" s="114">
        <v>-36</v>
      </c>
      <c r="L22" s="116">
        <v>-1.9159127195316659</v>
      </c>
    </row>
    <row r="23" spans="1:12" s="110" customFormat="1" ht="15" customHeight="1" x14ac:dyDescent="0.2">
      <c r="A23" s="120"/>
      <c r="B23" s="121" t="s">
        <v>111</v>
      </c>
      <c r="C23" s="258"/>
      <c r="E23" s="113">
        <v>17.907219570405729</v>
      </c>
      <c r="F23" s="115">
        <v>2401</v>
      </c>
      <c r="G23" s="114">
        <v>2463</v>
      </c>
      <c r="H23" s="114">
        <v>2408</v>
      </c>
      <c r="I23" s="114">
        <v>2371</v>
      </c>
      <c r="J23" s="140">
        <v>2278</v>
      </c>
      <c r="K23" s="114">
        <v>123</v>
      </c>
      <c r="L23" s="116">
        <v>5.3994732221246711</v>
      </c>
    </row>
    <row r="24" spans="1:12" s="110" customFormat="1" ht="15" customHeight="1" x14ac:dyDescent="0.2">
      <c r="A24" s="120"/>
      <c r="B24" s="119"/>
      <c r="C24" s="258" t="s">
        <v>106</v>
      </c>
      <c r="E24" s="113">
        <v>52.436484798000834</v>
      </c>
      <c r="F24" s="115">
        <v>1259</v>
      </c>
      <c r="G24" s="114">
        <v>1278</v>
      </c>
      <c r="H24" s="114">
        <v>1254</v>
      </c>
      <c r="I24" s="114">
        <v>1244</v>
      </c>
      <c r="J24" s="140">
        <v>1205</v>
      </c>
      <c r="K24" s="114">
        <v>54</v>
      </c>
      <c r="L24" s="116">
        <v>4.4813278008298756</v>
      </c>
    </row>
    <row r="25" spans="1:12" s="110" customFormat="1" ht="15" customHeight="1" x14ac:dyDescent="0.2">
      <c r="A25" s="120"/>
      <c r="B25" s="119"/>
      <c r="C25" s="258" t="s">
        <v>107</v>
      </c>
      <c r="E25" s="113">
        <v>47.563515201999166</v>
      </c>
      <c r="F25" s="115">
        <v>1142</v>
      </c>
      <c r="G25" s="114">
        <v>1185</v>
      </c>
      <c r="H25" s="114">
        <v>1154</v>
      </c>
      <c r="I25" s="114">
        <v>1127</v>
      </c>
      <c r="J25" s="140">
        <v>1073</v>
      </c>
      <c r="K25" s="114">
        <v>69</v>
      </c>
      <c r="L25" s="116">
        <v>6.4305684995340169</v>
      </c>
    </row>
    <row r="26" spans="1:12" s="110" customFormat="1" ht="15" customHeight="1" x14ac:dyDescent="0.2">
      <c r="A26" s="120"/>
      <c r="C26" s="121" t="s">
        <v>187</v>
      </c>
      <c r="D26" s="110" t="s">
        <v>188</v>
      </c>
      <c r="E26" s="113">
        <v>1.767601431980907</v>
      </c>
      <c r="F26" s="115">
        <v>237</v>
      </c>
      <c r="G26" s="114">
        <v>255</v>
      </c>
      <c r="H26" s="114">
        <v>223</v>
      </c>
      <c r="I26" s="114">
        <v>186</v>
      </c>
      <c r="J26" s="140">
        <v>173</v>
      </c>
      <c r="K26" s="114">
        <v>64</v>
      </c>
      <c r="L26" s="116">
        <v>36.994219653179194</v>
      </c>
    </row>
    <row r="27" spans="1:12" s="110" customFormat="1" ht="15" customHeight="1" x14ac:dyDescent="0.2">
      <c r="A27" s="120"/>
      <c r="B27" s="119"/>
      <c r="D27" s="259" t="s">
        <v>106</v>
      </c>
      <c r="E27" s="113">
        <v>51.47679324894515</v>
      </c>
      <c r="F27" s="115">
        <v>122</v>
      </c>
      <c r="G27" s="114">
        <v>126</v>
      </c>
      <c r="H27" s="114">
        <v>113</v>
      </c>
      <c r="I27" s="114">
        <v>92</v>
      </c>
      <c r="J27" s="140">
        <v>92</v>
      </c>
      <c r="K27" s="114">
        <v>30</v>
      </c>
      <c r="L27" s="116">
        <v>32.608695652173914</v>
      </c>
    </row>
    <row r="28" spans="1:12" s="110" customFormat="1" ht="15" customHeight="1" x14ac:dyDescent="0.2">
      <c r="A28" s="120"/>
      <c r="B28" s="119"/>
      <c r="D28" s="259" t="s">
        <v>107</v>
      </c>
      <c r="E28" s="113">
        <v>48.52320675105485</v>
      </c>
      <c r="F28" s="115">
        <v>115</v>
      </c>
      <c r="G28" s="114">
        <v>129</v>
      </c>
      <c r="H28" s="114">
        <v>110</v>
      </c>
      <c r="I28" s="114">
        <v>94</v>
      </c>
      <c r="J28" s="140">
        <v>81</v>
      </c>
      <c r="K28" s="114">
        <v>34</v>
      </c>
      <c r="L28" s="116">
        <v>41.97530864197531</v>
      </c>
    </row>
    <row r="29" spans="1:12" s="110" customFormat="1" ht="24" customHeight="1" x14ac:dyDescent="0.2">
      <c r="A29" s="604" t="s">
        <v>189</v>
      </c>
      <c r="B29" s="605"/>
      <c r="C29" s="605"/>
      <c r="D29" s="606"/>
      <c r="E29" s="113">
        <v>89.081145584725533</v>
      </c>
      <c r="F29" s="115">
        <v>11944</v>
      </c>
      <c r="G29" s="114">
        <v>12371</v>
      </c>
      <c r="H29" s="114">
        <v>12568</v>
      </c>
      <c r="I29" s="114">
        <v>12548</v>
      </c>
      <c r="J29" s="140">
        <v>12313</v>
      </c>
      <c r="K29" s="114">
        <v>-369</v>
      </c>
      <c r="L29" s="116">
        <v>-2.9968326159343781</v>
      </c>
    </row>
    <row r="30" spans="1:12" s="110" customFormat="1" ht="15" customHeight="1" x14ac:dyDescent="0.2">
      <c r="A30" s="120"/>
      <c r="B30" s="119"/>
      <c r="C30" s="258" t="s">
        <v>106</v>
      </c>
      <c r="E30" s="113">
        <v>39.475887474882789</v>
      </c>
      <c r="F30" s="115">
        <v>4715</v>
      </c>
      <c r="G30" s="114">
        <v>4789</v>
      </c>
      <c r="H30" s="114">
        <v>4867</v>
      </c>
      <c r="I30" s="114">
        <v>4864</v>
      </c>
      <c r="J30" s="140">
        <v>4740</v>
      </c>
      <c r="K30" s="114">
        <v>-25</v>
      </c>
      <c r="L30" s="116">
        <v>-0.52742616033755274</v>
      </c>
    </row>
    <row r="31" spans="1:12" s="110" customFormat="1" ht="15" customHeight="1" x14ac:dyDescent="0.2">
      <c r="A31" s="120"/>
      <c r="B31" s="119"/>
      <c r="C31" s="258" t="s">
        <v>107</v>
      </c>
      <c r="E31" s="113">
        <v>60.524112525117211</v>
      </c>
      <c r="F31" s="115">
        <v>7229</v>
      </c>
      <c r="G31" s="114">
        <v>7582</v>
      </c>
      <c r="H31" s="114">
        <v>7701</v>
      </c>
      <c r="I31" s="114">
        <v>7684</v>
      </c>
      <c r="J31" s="140">
        <v>7573</v>
      </c>
      <c r="K31" s="114">
        <v>-344</v>
      </c>
      <c r="L31" s="116">
        <v>-4.5424534530569129</v>
      </c>
    </row>
    <row r="32" spans="1:12" s="110" customFormat="1" ht="15" customHeight="1" x14ac:dyDescent="0.2">
      <c r="A32" s="120"/>
      <c r="B32" s="119" t="s">
        <v>117</v>
      </c>
      <c r="C32" s="258"/>
      <c r="E32" s="113">
        <v>10.769689737470166</v>
      </c>
      <c r="F32" s="114">
        <v>1444</v>
      </c>
      <c r="G32" s="114">
        <v>1500</v>
      </c>
      <c r="H32" s="114">
        <v>1519</v>
      </c>
      <c r="I32" s="114">
        <v>1434</v>
      </c>
      <c r="J32" s="140">
        <v>1429</v>
      </c>
      <c r="K32" s="114">
        <v>15</v>
      </c>
      <c r="L32" s="116">
        <v>1.0496850944716585</v>
      </c>
    </row>
    <row r="33" spans="1:12" s="110" customFormat="1" ht="15" customHeight="1" x14ac:dyDescent="0.2">
      <c r="A33" s="120"/>
      <c r="B33" s="119"/>
      <c r="C33" s="258" t="s">
        <v>106</v>
      </c>
      <c r="E33" s="113">
        <v>41.343490304709142</v>
      </c>
      <c r="F33" s="114">
        <v>597</v>
      </c>
      <c r="G33" s="114">
        <v>617</v>
      </c>
      <c r="H33" s="114">
        <v>612</v>
      </c>
      <c r="I33" s="114">
        <v>571</v>
      </c>
      <c r="J33" s="140">
        <v>563</v>
      </c>
      <c r="K33" s="114">
        <v>34</v>
      </c>
      <c r="L33" s="116">
        <v>6.0390763765541742</v>
      </c>
    </row>
    <row r="34" spans="1:12" s="110" customFormat="1" ht="15" customHeight="1" x14ac:dyDescent="0.2">
      <c r="A34" s="120"/>
      <c r="B34" s="119"/>
      <c r="C34" s="258" t="s">
        <v>107</v>
      </c>
      <c r="E34" s="113">
        <v>58.656509695290858</v>
      </c>
      <c r="F34" s="114">
        <v>847</v>
      </c>
      <c r="G34" s="114">
        <v>883</v>
      </c>
      <c r="H34" s="114">
        <v>907</v>
      </c>
      <c r="I34" s="114">
        <v>863</v>
      </c>
      <c r="J34" s="140">
        <v>866</v>
      </c>
      <c r="K34" s="114">
        <v>-19</v>
      </c>
      <c r="L34" s="116">
        <v>-2.1939953810623556</v>
      </c>
    </row>
    <row r="35" spans="1:12" s="110" customFormat="1" ht="24" customHeight="1" x14ac:dyDescent="0.2">
      <c r="A35" s="604" t="s">
        <v>192</v>
      </c>
      <c r="B35" s="605"/>
      <c r="C35" s="605"/>
      <c r="D35" s="606"/>
      <c r="E35" s="113">
        <v>20.047732696897373</v>
      </c>
      <c r="F35" s="114">
        <v>2688</v>
      </c>
      <c r="G35" s="114">
        <v>2773</v>
      </c>
      <c r="H35" s="114">
        <v>2853</v>
      </c>
      <c r="I35" s="114">
        <v>2837</v>
      </c>
      <c r="J35" s="114">
        <v>2737</v>
      </c>
      <c r="K35" s="318">
        <v>-49</v>
      </c>
      <c r="L35" s="319">
        <v>-1.7902813299232736</v>
      </c>
    </row>
    <row r="36" spans="1:12" s="110" customFormat="1" ht="15" customHeight="1" x14ac:dyDescent="0.2">
      <c r="A36" s="120"/>
      <c r="B36" s="119"/>
      <c r="C36" s="258" t="s">
        <v>106</v>
      </c>
      <c r="E36" s="113">
        <v>40.066964285714285</v>
      </c>
      <c r="F36" s="114">
        <v>1077</v>
      </c>
      <c r="G36" s="114">
        <v>1090</v>
      </c>
      <c r="H36" s="114">
        <v>1101</v>
      </c>
      <c r="I36" s="114">
        <v>1101</v>
      </c>
      <c r="J36" s="114">
        <v>1054</v>
      </c>
      <c r="K36" s="318">
        <v>23</v>
      </c>
      <c r="L36" s="116">
        <v>2.1821631878557874</v>
      </c>
    </row>
    <row r="37" spans="1:12" s="110" customFormat="1" ht="15" customHeight="1" x14ac:dyDescent="0.2">
      <c r="A37" s="120"/>
      <c r="B37" s="119"/>
      <c r="C37" s="258" t="s">
        <v>107</v>
      </c>
      <c r="E37" s="113">
        <v>59.933035714285715</v>
      </c>
      <c r="F37" s="114">
        <v>1611</v>
      </c>
      <c r="G37" s="114">
        <v>1683</v>
      </c>
      <c r="H37" s="114">
        <v>1752</v>
      </c>
      <c r="I37" s="114">
        <v>1736</v>
      </c>
      <c r="J37" s="140">
        <v>1683</v>
      </c>
      <c r="K37" s="114">
        <v>-72</v>
      </c>
      <c r="L37" s="116">
        <v>-4.2780748663101607</v>
      </c>
    </row>
    <row r="38" spans="1:12" s="110" customFormat="1" ht="15" customHeight="1" x14ac:dyDescent="0.2">
      <c r="A38" s="120"/>
      <c r="B38" s="119" t="s">
        <v>328</v>
      </c>
      <c r="C38" s="258"/>
      <c r="E38" s="113">
        <v>55.593675417661096</v>
      </c>
      <c r="F38" s="114">
        <v>7454</v>
      </c>
      <c r="G38" s="114">
        <v>7697</v>
      </c>
      <c r="H38" s="114">
        <v>7736</v>
      </c>
      <c r="I38" s="114">
        <v>7688</v>
      </c>
      <c r="J38" s="140">
        <v>7551</v>
      </c>
      <c r="K38" s="114">
        <v>-97</v>
      </c>
      <c r="L38" s="116">
        <v>-1.2845980664812608</v>
      </c>
    </row>
    <row r="39" spans="1:12" s="110" customFormat="1" ht="15" customHeight="1" x14ac:dyDescent="0.2">
      <c r="A39" s="120"/>
      <c r="B39" s="119"/>
      <c r="C39" s="258" t="s">
        <v>106</v>
      </c>
      <c r="E39" s="113">
        <v>40.407834719613632</v>
      </c>
      <c r="F39" s="115">
        <v>3012</v>
      </c>
      <c r="G39" s="114">
        <v>3060</v>
      </c>
      <c r="H39" s="114">
        <v>3090</v>
      </c>
      <c r="I39" s="114">
        <v>3076</v>
      </c>
      <c r="J39" s="140">
        <v>2990</v>
      </c>
      <c r="K39" s="114">
        <v>22</v>
      </c>
      <c r="L39" s="116">
        <v>0.73578595317725748</v>
      </c>
    </row>
    <row r="40" spans="1:12" s="110" customFormat="1" ht="15" customHeight="1" x14ac:dyDescent="0.2">
      <c r="A40" s="120"/>
      <c r="B40" s="119"/>
      <c r="C40" s="258" t="s">
        <v>107</v>
      </c>
      <c r="E40" s="113">
        <v>59.592165280386368</v>
      </c>
      <c r="F40" s="115">
        <v>4442</v>
      </c>
      <c r="G40" s="114">
        <v>4637</v>
      </c>
      <c r="H40" s="114">
        <v>4646</v>
      </c>
      <c r="I40" s="114">
        <v>4612</v>
      </c>
      <c r="J40" s="140">
        <v>4561</v>
      </c>
      <c r="K40" s="114">
        <v>-119</v>
      </c>
      <c r="L40" s="116">
        <v>-2.6090769568077175</v>
      </c>
    </row>
    <row r="41" spans="1:12" s="110" customFormat="1" ht="15" customHeight="1" x14ac:dyDescent="0.2">
      <c r="A41" s="120"/>
      <c r="B41" s="320" t="s">
        <v>516</v>
      </c>
      <c r="C41" s="258"/>
      <c r="E41" s="113">
        <v>6.6676610978520285</v>
      </c>
      <c r="F41" s="115">
        <v>894</v>
      </c>
      <c r="G41" s="114">
        <v>923</v>
      </c>
      <c r="H41" s="114">
        <v>941</v>
      </c>
      <c r="I41" s="114">
        <v>897</v>
      </c>
      <c r="J41" s="140">
        <v>867</v>
      </c>
      <c r="K41" s="114">
        <v>27</v>
      </c>
      <c r="L41" s="116">
        <v>3.1141868512110729</v>
      </c>
    </row>
    <row r="42" spans="1:12" s="110" customFormat="1" ht="15" customHeight="1" x14ac:dyDescent="0.2">
      <c r="A42" s="120"/>
      <c r="B42" s="119"/>
      <c r="C42" s="268" t="s">
        <v>106</v>
      </c>
      <c r="D42" s="182"/>
      <c r="E42" s="113">
        <v>45.973154362416111</v>
      </c>
      <c r="F42" s="115">
        <v>411</v>
      </c>
      <c r="G42" s="114">
        <v>415</v>
      </c>
      <c r="H42" s="114">
        <v>431</v>
      </c>
      <c r="I42" s="114">
        <v>417</v>
      </c>
      <c r="J42" s="140">
        <v>405</v>
      </c>
      <c r="K42" s="114">
        <v>6</v>
      </c>
      <c r="L42" s="116">
        <v>1.4814814814814814</v>
      </c>
    </row>
    <row r="43" spans="1:12" s="110" customFormat="1" ht="15" customHeight="1" x14ac:dyDescent="0.2">
      <c r="A43" s="120"/>
      <c r="B43" s="119"/>
      <c r="C43" s="268" t="s">
        <v>107</v>
      </c>
      <c r="D43" s="182"/>
      <c r="E43" s="113">
        <v>54.026845637583889</v>
      </c>
      <c r="F43" s="115">
        <v>483</v>
      </c>
      <c r="G43" s="114">
        <v>508</v>
      </c>
      <c r="H43" s="114">
        <v>510</v>
      </c>
      <c r="I43" s="114">
        <v>480</v>
      </c>
      <c r="J43" s="140">
        <v>462</v>
      </c>
      <c r="K43" s="114">
        <v>21</v>
      </c>
      <c r="L43" s="116">
        <v>4.5454545454545459</v>
      </c>
    </row>
    <row r="44" spans="1:12" s="110" customFormat="1" ht="15" customHeight="1" x14ac:dyDescent="0.2">
      <c r="A44" s="120"/>
      <c r="B44" s="119" t="s">
        <v>205</v>
      </c>
      <c r="C44" s="268"/>
      <c r="D44" s="182"/>
      <c r="E44" s="113">
        <v>17.690930787589497</v>
      </c>
      <c r="F44" s="115">
        <v>2372</v>
      </c>
      <c r="G44" s="114">
        <v>2500</v>
      </c>
      <c r="H44" s="114">
        <v>2579</v>
      </c>
      <c r="I44" s="114">
        <v>2580</v>
      </c>
      <c r="J44" s="140">
        <v>2608</v>
      </c>
      <c r="K44" s="114">
        <v>-236</v>
      </c>
      <c r="L44" s="116">
        <v>-9.0490797546012267</v>
      </c>
    </row>
    <row r="45" spans="1:12" s="110" customFormat="1" ht="15" customHeight="1" x14ac:dyDescent="0.2">
      <c r="A45" s="120"/>
      <c r="B45" s="119"/>
      <c r="C45" s="268" t="s">
        <v>106</v>
      </c>
      <c r="D45" s="182"/>
      <c r="E45" s="113">
        <v>34.274873524451941</v>
      </c>
      <c r="F45" s="115">
        <v>813</v>
      </c>
      <c r="G45" s="114">
        <v>844</v>
      </c>
      <c r="H45" s="114">
        <v>862</v>
      </c>
      <c r="I45" s="114">
        <v>845</v>
      </c>
      <c r="J45" s="140">
        <v>859</v>
      </c>
      <c r="K45" s="114">
        <v>-46</v>
      </c>
      <c r="L45" s="116">
        <v>-5.3550640279394646</v>
      </c>
    </row>
    <row r="46" spans="1:12" s="110" customFormat="1" ht="15" customHeight="1" x14ac:dyDescent="0.2">
      <c r="A46" s="123"/>
      <c r="B46" s="124"/>
      <c r="C46" s="260" t="s">
        <v>107</v>
      </c>
      <c r="D46" s="261"/>
      <c r="E46" s="125">
        <v>65.725126475548066</v>
      </c>
      <c r="F46" s="143">
        <v>1559</v>
      </c>
      <c r="G46" s="144">
        <v>1656</v>
      </c>
      <c r="H46" s="144">
        <v>1717</v>
      </c>
      <c r="I46" s="144">
        <v>1735</v>
      </c>
      <c r="J46" s="145">
        <v>1749</v>
      </c>
      <c r="K46" s="144">
        <v>-190</v>
      </c>
      <c r="L46" s="146">
        <v>-10.863350485991996</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13408</v>
      </c>
      <c r="E11" s="114">
        <v>13893</v>
      </c>
      <c r="F11" s="114">
        <v>14109</v>
      </c>
      <c r="G11" s="114">
        <v>14002</v>
      </c>
      <c r="H11" s="140">
        <v>13763</v>
      </c>
      <c r="I11" s="115">
        <v>-355</v>
      </c>
      <c r="J11" s="116">
        <v>-2.5793794957494733</v>
      </c>
    </row>
    <row r="12" spans="1:15" s="110" customFormat="1" ht="24.95" customHeight="1" x14ac:dyDescent="0.2">
      <c r="A12" s="193" t="s">
        <v>132</v>
      </c>
      <c r="B12" s="194" t="s">
        <v>133</v>
      </c>
      <c r="C12" s="113">
        <v>2.9982100238663483</v>
      </c>
      <c r="D12" s="115">
        <v>402</v>
      </c>
      <c r="E12" s="114">
        <v>394</v>
      </c>
      <c r="F12" s="114">
        <v>412</v>
      </c>
      <c r="G12" s="114">
        <v>398</v>
      </c>
      <c r="H12" s="140">
        <v>373</v>
      </c>
      <c r="I12" s="115">
        <v>29</v>
      </c>
      <c r="J12" s="116">
        <v>7.7747989276139409</v>
      </c>
    </row>
    <row r="13" spans="1:15" s="110" customFormat="1" ht="24.95" customHeight="1" x14ac:dyDescent="0.2">
      <c r="A13" s="193" t="s">
        <v>134</v>
      </c>
      <c r="B13" s="199" t="s">
        <v>214</v>
      </c>
      <c r="C13" s="113">
        <v>0.70107398568019097</v>
      </c>
      <c r="D13" s="115">
        <v>94</v>
      </c>
      <c r="E13" s="114">
        <v>88</v>
      </c>
      <c r="F13" s="114">
        <v>86</v>
      </c>
      <c r="G13" s="114">
        <v>82</v>
      </c>
      <c r="H13" s="140">
        <v>79</v>
      </c>
      <c r="I13" s="115">
        <v>15</v>
      </c>
      <c r="J13" s="116">
        <v>18.9873417721519</v>
      </c>
    </row>
    <row r="14" spans="1:15" s="287" customFormat="1" ht="24.95" customHeight="1" x14ac:dyDescent="0.2">
      <c r="A14" s="193" t="s">
        <v>215</v>
      </c>
      <c r="B14" s="199" t="s">
        <v>137</v>
      </c>
      <c r="C14" s="113">
        <v>7.0331145584725538</v>
      </c>
      <c r="D14" s="115">
        <v>943</v>
      </c>
      <c r="E14" s="114">
        <v>967</v>
      </c>
      <c r="F14" s="114">
        <v>1002</v>
      </c>
      <c r="G14" s="114">
        <v>1026</v>
      </c>
      <c r="H14" s="140">
        <v>995</v>
      </c>
      <c r="I14" s="115">
        <v>-52</v>
      </c>
      <c r="J14" s="116">
        <v>-5.2261306532663321</v>
      </c>
      <c r="K14" s="110"/>
      <c r="L14" s="110"/>
      <c r="M14" s="110"/>
      <c r="N14" s="110"/>
      <c r="O14" s="110"/>
    </row>
    <row r="15" spans="1:15" s="110" customFormat="1" ht="24.95" customHeight="1" x14ac:dyDescent="0.2">
      <c r="A15" s="193" t="s">
        <v>216</v>
      </c>
      <c r="B15" s="199" t="s">
        <v>217</v>
      </c>
      <c r="C15" s="113">
        <v>3.6619928400954653</v>
      </c>
      <c r="D15" s="115">
        <v>491</v>
      </c>
      <c r="E15" s="114">
        <v>498</v>
      </c>
      <c r="F15" s="114">
        <v>531</v>
      </c>
      <c r="G15" s="114">
        <v>532</v>
      </c>
      <c r="H15" s="140">
        <v>498</v>
      </c>
      <c r="I15" s="115">
        <v>-7</v>
      </c>
      <c r="J15" s="116">
        <v>-1.4056224899598393</v>
      </c>
    </row>
    <row r="16" spans="1:15" s="287" customFormat="1" ht="24.95" customHeight="1" x14ac:dyDescent="0.2">
      <c r="A16" s="193" t="s">
        <v>218</v>
      </c>
      <c r="B16" s="199" t="s">
        <v>141</v>
      </c>
      <c r="C16" s="113">
        <v>2.1703460620525061</v>
      </c>
      <c r="D16" s="115">
        <v>291</v>
      </c>
      <c r="E16" s="114">
        <v>300</v>
      </c>
      <c r="F16" s="114">
        <v>301</v>
      </c>
      <c r="G16" s="114">
        <v>307</v>
      </c>
      <c r="H16" s="140">
        <v>311</v>
      </c>
      <c r="I16" s="115">
        <v>-20</v>
      </c>
      <c r="J16" s="116">
        <v>-6.430868167202572</v>
      </c>
      <c r="K16" s="110"/>
      <c r="L16" s="110"/>
      <c r="M16" s="110"/>
      <c r="N16" s="110"/>
      <c r="O16" s="110"/>
    </row>
    <row r="17" spans="1:15" s="110" customFormat="1" ht="24.95" customHeight="1" x14ac:dyDescent="0.2">
      <c r="A17" s="193" t="s">
        <v>142</v>
      </c>
      <c r="B17" s="199" t="s">
        <v>220</v>
      </c>
      <c r="C17" s="113">
        <v>1.2007756563245824</v>
      </c>
      <c r="D17" s="115">
        <v>161</v>
      </c>
      <c r="E17" s="114">
        <v>169</v>
      </c>
      <c r="F17" s="114">
        <v>170</v>
      </c>
      <c r="G17" s="114">
        <v>187</v>
      </c>
      <c r="H17" s="140">
        <v>186</v>
      </c>
      <c r="I17" s="115">
        <v>-25</v>
      </c>
      <c r="J17" s="116">
        <v>-13.440860215053764</v>
      </c>
    </row>
    <row r="18" spans="1:15" s="287" customFormat="1" ht="24.95" customHeight="1" x14ac:dyDescent="0.2">
      <c r="A18" s="201" t="s">
        <v>144</v>
      </c>
      <c r="B18" s="202" t="s">
        <v>145</v>
      </c>
      <c r="C18" s="113">
        <v>4.9000596658711215</v>
      </c>
      <c r="D18" s="115">
        <v>657</v>
      </c>
      <c r="E18" s="114">
        <v>670</v>
      </c>
      <c r="F18" s="114">
        <v>676</v>
      </c>
      <c r="G18" s="114">
        <v>645</v>
      </c>
      <c r="H18" s="140">
        <v>621</v>
      </c>
      <c r="I18" s="115">
        <v>36</v>
      </c>
      <c r="J18" s="116">
        <v>5.7971014492753623</v>
      </c>
      <c r="K18" s="110"/>
      <c r="L18" s="110"/>
      <c r="M18" s="110"/>
      <c r="N18" s="110"/>
      <c r="O18" s="110"/>
    </row>
    <row r="19" spans="1:15" s="110" customFormat="1" ht="24.95" customHeight="1" x14ac:dyDescent="0.2">
      <c r="A19" s="193" t="s">
        <v>146</v>
      </c>
      <c r="B19" s="199" t="s">
        <v>147</v>
      </c>
      <c r="C19" s="113">
        <v>17.191229116945106</v>
      </c>
      <c r="D19" s="115">
        <v>2305</v>
      </c>
      <c r="E19" s="114">
        <v>2379</v>
      </c>
      <c r="F19" s="114">
        <v>2354</v>
      </c>
      <c r="G19" s="114">
        <v>2349</v>
      </c>
      <c r="H19" s="140">
        <v>2381</v>
      </c>
      <c r="I19" s="115">
        <v>-76</v>
      </c>
      <c r="J19" s="116">
        <v>-3.1919361612767743</v>
      </c>
    </row>
    <row r="20" spans="1:15" s="287" customFormat="1" ht="24.95" customHeight="1" x14ac:dyDescent="0.2">
      <c r="A20" s="193" t="s">
        <v>148</v>
      </c>
      <c r="B20" s="199" t="s">
        <v>149</v>
      </c>
      <c r="C20" s="113">
        <v>6.1754176610978524</v>
      </c>
      <c r="D20" s="115">
        <v>828</v>
      </c>
      <c r="E20" s="114">
        <v>858</v>
      </c>
      <c r="F20" s="114">
        <v>840</v>
      </c>
      <c r="G20" s="114">
        <v>820</v>
      </c>
      <c r="H20" s="140">
        <v>824</v>
      </c>
      <c r="I20" s="115">
        <v>4</v>
      </c>
      <c r="J20" s="116">
        <v>0.4854368932038835</v>
      </c>
      <c r="K20" s="110"/>
      <c r="L20" s="110"/>
      <c r="M20" s="110"/>
      <c r="N20" s="110"/>
      <c r="O20" s="110"/>
    </row>
    <row r="21" spans="1:15" s="110" customFormat="1" ht="24.95" customHeight="1" x14ac:dyDescent="0.2">
      <c r="A21" s="201" t="s">
        <v>150</v>
      </c>
      <c r="B21" s="202" t="s">
        <v>151</v>
      </c>
      <c r="C21" s="113">
        <v>11.135143198090692</v>
      </c>
      <c r="D21" s="115">
        <v>1493</v>
      </c>
      <c r="E21" s="114">
        <v>1650</v>
      </c>
      <c r="F21" s="114">
        <v>1783</v>
      </c>
      <c r="G21" s="114">
        <v>1771</v>
      </c>
      <c r="H21" s="140">
        <v>1658</v>
      </c>
      <c r="I21" s="115">
        <v>-165</v>
      </c>
      <c r="J21" s="116">
        <v>-9.9517490952955363</v>
      </c>
    </row>
    <row r="22" spans="1:15" s="110" customFormat="1" ht="24.95" customHeight="1" x14ac:dyDescent="0.2">
      <c r="A22" s="201" t="s">
        <v>152</v>
      </c>
      <c r="B22" s="199" t="s">
        <v>153</v>
      </c>
      <c r="C22" s="113">
        <v>2.0062649164677806</v>
      </c>
      <c r="D22" s="115">
        <v>269</v>
      </c>
      <c r="E22" s="114">
        <v>293</v>
      </c>
      <c r="F22" s="114">
        <v>296</v>
      </c>
      <c r="G22" s="114">
        <v>299</v>
      </c>
      <c r="H22" s="140">
        <v>287</v>
      </c>
      <c r="I22" s="115">
        <v>-18</v>
      </c>
      <c r="J22" s="116">
        <v>-6.2717770034843205</v>
      </c>
    </row>
    <row r="23" spans="1:15" s="110" customFormat="1" ht="24.95" customHeight="1" x14ac:dyDescent="0.2">
      <c r="A23" s="193" t="s">
        <v>154</v>
      </c>
      <c r="B23" s="199" t="s">
        <v>155</v>
      </c>
      <c r="C23" s="113">
        <v>0.88007159904534604</v>
      </c>
      <c r="D23" s="115">
        <v>118</v>
      </c>
      <c r="E23" s="114">
        <v>112</v>
      </c>
      <c r="F23" s="114">
        <v>111</v>
      </c>
      <c r="G23" s="114">
        <v>119</v>
      </c>
      <c r="H23" s="140">
        <v>129</v>
      </c>
      <c r="I23" s="115">
        <v>-11</v>
      </c>
      <c r="J23" s="116">
        <v>-8.5271317829457356</v>
      </c>
    </row>
    <row r="24" spans="1:15" s="110" customFormat="1" ht="24.95" customHeight="1" x14ac:dyDescent="0.2">
      <c r="A24" s="193" t="s">
        <v>156</v>
      </c>
      <c r="B24" s="199" t="s">
        <v>221</v>
      </c>
      <c r="C24" s="113">
        <v>9.0319212410501191</v>
      </c>
      <c r="D24" s="115">
        <v>1211</v>
      </c>
      <c r="E24" s="114">
        <v>1238</v>
      </c>
      <c r="F24" s="114">
        <v>1238</v>
      </c>
      <c r="G24" s="114">
        <v>1234</v>
      </c>
      <c r="H24" s="140">
        <v>1218</v>
      </c>
      <c r="I24" s="115">
        <v>-7</v>
      </c>
      <c r="J24" s="116">
        <v>-0.57471264367816088</v>
      </c>
    </row>
    <row r="25" spans="1:15" s="110" customFormat="1" ht="24.95" customHeight="1" x14ac:dyDescent="0.2">
      <c r="A25" s="193" t="s">
        <v>222</v>
      </c>
      <c r="B25" s="204" t="s">
        <v>159</v>
      </c>
      <c r="C25" s="113">
        <v>7.9057279236276852</v>
      </c>
      <c r="D25" s="115">
        <v>1060</v>
      </c>
      <c r="E25" s="114">
        <v>1035</v>
      </c>
      <c r="F25" s="114">
        <v>1068</v>
      </c>
      <c r="G25" s="114">
        <v>1003</v>
      </c>
      <c r="H25" s="140">
        <v>981</v>
      </c>
      <c r="I25" s="115">
        <v>79</v>
      </c>
      <c r="J25" s="116">
        <v>8.0530071355759425</v>
      </c>
    </row>
    <row r="26" spans="1:15" s="110" customFormat="1" ht="24.95" customHeight="1" x14ac:dyDescent="0.2">
      <c r="A26" s="201">
        <v>782.78300000000002</v>
      </c>
      <c r="B26" s="203" t="s">
        <v>160</v>
      </c>
      <c r="C26" s="113">
        <v>0.29087112171837709</v>
      </c>
      <c r="D26" s="115">
        <v>39</v>
      </c>
      <c r="E26" s="114">
        <v>43</v>
      </c>
      <c r="F26" s="114">
        <v>60</v>
      </c>
      <c r="G26" s="114">
        <v>68</v>
      </c>
      <c r="H26" s="140">
        <v>58</v>
      </c>
      <c r="I26" s="115">
        <v>-19</v>
      </c>
      <c r="J26" s="116">
        <v>-32.758620689655174</v>
      </c>
    </row>
    <row r="27" spans="1:15" s="110" customFormat="1" ht="24.95" customHeight="1" x14ac:dyDescent="0.2">
      <c r="A27" s="193" t="s">
        <v>161</v>
      </c>
      <c r="B27" s="199" t="s">
        <v>162</v>
      </c>
      <c r="C27" s="113">
        <v>3.8111575178997614</v>
      </c>
      <c r="D27" s="115">
        <v>511</v>
      </c>
      <c r="E27" s="114">
        <v>530</v>
      </c>
      <c r="F27" s="114">
        <v>529</v>
      </c>
      <c r="G27" s="114">
        <v>528</v>
      </c>
      <c r="H27" s="140">
        <v>523</v>
      </c>
      <c r="I27" s="115">
        <v>-12</v>
      </c>
      <c r="J27" s="116">
        <v>-2.2944550669216062</v>
      </c>
    </row>
    <row r="28" spans="1:15" s="110" customFormat="1" ht="24.95" customHeight="1" x14ac:dyDescent="0.2">
      <c r="A28" s="193" t="s">
        <v>163</v>
      </c>
      <c r="B28" s="199" t="s">
        <v>164</v>
      </c>
      <c r="C28" s="113">
        <v>1.909307875894988</v>
      </c>
      <c r="D28" s="115">
        <v>256</v>
      </c>
      <c r="E28" s="114">
        <v>241</v>
      </c>
      <c r="F28" s="114">
        <v>242</v>
      </c>
      <c r="G28" s="114">
        <v>258</v>
      </c>
      <c r="H28" s="140">
        <v>262</v>
      </c>
      <c r="I28" s="115">
        <v>-6</v>
      </c>
      <c r="J28" s="116">
        <v>-2.2900763358778624</v>
      </c>
    </row>
    <row r="29" spans="1:15" s="110" customFormat="1" ht="24.95" customHeight="1" x14ac:dyDescent="0.2">
      <c r="A29" s="193">
        <v>86</v>
      </c>
      <c r="B29" s="199" t="s">
        <v>165</v>
      </c>
      <c r="C29" s="113">
        <v>6.7273269689737472</v>
      </c>
      <c r="D29" s="115">
        <v>902</v>
      </c>
      <c r="E29" s="114">
        <v>911</v>
      </c>
      <c r="F29" s="114">
        <v>920</v>
      </c>
      <c r="G29" s="114">
        <v>917</v>
      </c>
      <c r="H29" s="140">
        <v>908</v>
      </c>
      <c r="I29" s="115">
        <v>-6</v>
      </c>
      <c r="J29" s="116">
        <v>-0.66079295154185025</v>
      </c>
    </row>
    <row r="30" spans="1:15" s="110" customFormat="1" ht="24.95" customHeight="1" x14ac:dyDescent="0.2">
      <c r="A30" s="193">
        <v>87.88</v>
      </c>
      <c r="B30" s="204" t="s">
        <v>166</v>
      </c>
      <c r="C30" s="113">
        <v>3.4457040572792361</v>
      </c>
      <c r="D30" s="115">
        <v>462</v>
      </c>
      <c r="E30" s="114">
        <v>460</v>
      </c>
      <c r="F30" s="114">
        <v>461</v>
      </c>
      <c r="G30" s="114">
        <v>454</v>
      </c>
      <c r="H30" s="140">
        <v>461</v>
      </c>
      <c r="I30" s="115">
        <v>1</v>
      </c>
      <c r="J30" s="116">
        <v>0.21691973969631237</v>
      </c>
    </row>
    <row r="31" spans="1:15" s="110" customFormat="1" ht="24.95" customHeight="1" x14ac:dyDescent="0.2">
      <c r="A31" s="193" t="s">
        <v>167</v>
      </c>
      <c r="B31" s="199" t="s">
        <v>168</v>
      </c>
      <c r="C31" s="113">
        <v>13.849940334128878</v>
      </c>
      <c r="D31" s="115">
        <v>1857</v>
      </c>
      <c r="E31" s="114">
        <v>2024</v>
      </c>
      <c r="F31" s="114">
        <v>2030</v>
      </c>
      <c r="G31" s="114">
        <v>2030</v>
      </c>
      <c r="H31" s="140">
        <v>2004</v>
      </c>
      <c r="I31" s="115">
        <v>-147</v>
      </c>
      <c r="J31" s="116">
        <v>-7.3353293413173652</v>
      </c>
    </row>
    <row r="32" spans="1:15" s="110" customFormat="1" ht="24.95" customHeight="1" x14ac:dyDescent="0.2">
      <c r="A32" s="193"/>
      <c r="B32" s="204" t="s">
        <v>169</v>
      </c>
      <c r="C32" s="113" t="s">
        <v>513</v>
      </c>
      <c r="D32" s="115" t="s">
        <v>513</v>
      </c>
      <c r="E32" s="114">
        <v>0</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2.9982100238663483</v>
      </c>
      <c r="D34" s="115">
        <v>402</v>
      </c>
      <c r="E34" s="114">
        <v>394</v>
      </c>
      <c r="F34" s="114">
        <v>412</v>
      </c>
      <c r="G34" s="114">
        <v>398</v>
      </c>
      <c r="H34" s="140">
        <v>373</v>
      </c>
      <c r="I34" s="115">
        <v>29</v>
      </c>
      <c r="J34" s="116">
        <v>7.7747989276139409</v>
      </c>
    </row>
    <row r="35" spans="1:10" s="110" customFormat="1" ht="24.95" customHeight="1" x14ac:dyDescent="0.2">
      <c r="A35" s="292" t="s">
        <v>171</v>
      </c>
      <c r="B35" s="293" t="s">
        <v>172</v>
      </c>
      <c r="C35" s="113">
        <v>12.634248210023866</v>
      </c>
      <c r="D35" s="115">
        <v>1694</v>
      </c>
      <c r="E35" s="114">
        <v>1725</v>
      </c>
      <c r="F35" s="114">
        <v>1764</v>
      </c>
      <c r="G35" s="114">
        <v>1753</v>
      </c>
      <c r="H35" s="140">
        <v>1695</v>
      </c>
      <c r="I35" s="115">
        <v>-1</v>
      </c>
      <c r="J35" s="116">
        <v>-5.8997050147492625E-2</v>
      </c>
    </row>
    <row r="36" spans="1:10" s="110" customFormat="1" ht="24.95" customHeight="1" x14ac:dyDescent="0.2">
      <c r="A36" s="294" t="s">
        <v>173</v>
      </c>
      <c r="B36" s="295" t="s">
        <v>174</v>
      </c>
      <c r="C36" s="125">
        <v>84.360083532219576</v>
      </c>
      <c r="D36" s="143">
        <v>11311</v>
      </c>
      <c r="E36" s="144">
        <v>11774</v>
      </c>
      <c r="F36" s="144">
        <v>11932</v>
      </c>
      <c r="G36" s="144">
        <v>11850</v>
      </c>
      <c r="H36" s="145">
        <v>11694</v>
      </c>
      <c r="I36" s="143">
        <v>-383</v>
      </c>
      <c r="J36" s="146">
        <v>-3.2751838549683598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13408</v>
      </c>
      <c r="F11" s="264">
        <v>13893</v>
      </c>
      <c r="G11" s="264">
        <v>14109</v>
      </c>
      <c r="H11" s="264">
        <v>14002</v>
      </c>
      <c r="I11" s="265">
        <v>13763</v>
      </c>
      <c r="J11" s="263">
        <v>-355</v>
      </c>
      <c r="K11" s="266">
        <v>-2.5793794957494733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42.907219570405729</v>
      </c>
      <c r="E13" s="115">
        <v>5753</v>
      </c>
      <c r="F13" s="114">
        <v>6022</v>
      </c>
      <c r="G13" s="114">
        <v>6111</v>
      </c>
      <c r="H13" s="114">
        <v>6016</v>
      </c>
      <c r="I13" s="140">
        <v>5914</v>
      </c>
      <c r="J13" s="115">
        <v>-161</v>
      </c>
      <c r="K13" s="116">
        <v>-2.7223537368955024</v>
      </c>
    </row>
    <row r="14" spans="1:15" ht="15.95" customHeight="1" x14ac:dyDescent="0.2">
      <c r="A14" s="306" t="s">
        <v>230</v>
      </c>
      <c r="B14" s="307"/>
      <c r="C14" s="308"/>
      <c r="D14" s="113">
        <v>42.273269689737468</v>
      </c>
      <c r="E14" s="115">
        <v>5668</v>
      </c>
      <c r="F14" s="114">
        <v>5823</v>
      </c>
      <c r="G14" s="114">
        <v>5948</v>
      </c>
      <c r="H14" s="114">
        <v>5926</v>
      </c>
      <c r="I14" s="140">
        <v>5823</v>
      </c>
      <c r="J14" s="115">
        <v>-155</v>
      </c>
      <c r="K14" s="116">
        <v>-2.6618581487205906</v>
      </c>
    </row>
    <row r="15" spans="1:15" ht="15.95" customHeight="1" x14ac:dyDescent="0.2">
      <c r="A15" s="306" t="s">
        <v>231</v>
      </c>
      <c r="B15" s="307"/>
      <c r="C15" s="308"/>
      <c r="D15" s="113">
        <v>5.1461813842482096</v>
      </c>
      <c r="E15" s="115">
        <v>690</v>
      </c>
      <c r="F15" s="114">
        <v>709</v>
      </c>
      <c r="G15" s="114">
        <v>731</v>
      </c>
      <c r="H15" s="114">
        <v>732</v>
      </c>
      <c r="I15" s="140">
        <v>715</v>
      </c>
      <c r="J15" s="115">
        <v>-25</v>
      </c>
      <c r="K15" s="116">
        <v>-3.4965034965034967</v>
      </c>
    </row>
    <row r="16" spans="1:15" ht="15.95" customHeight="1" x14ac:dyDescent="0.2">
      <c r="A16" s="306" t="s">
        <v>232</v>
      </c>
      <c r="B16" s="307"/>
      <c r="C16" s="308"/>
      <c r="D16" s="113">
        <v>3.3263723150357993</v>
      </c>
      <c r="E16" s="115">
        <v>446</v>
      </c>
      <c r="F16" s="114">
        <v>456</v>
      </c>
      <c r="G16" s="114">
        <v>443</v>
      </c>
      <c r="H16" s="114">
        <v>432</v>
      </c>
      <c r="I16" s="140">
        <v>434</v>
      </c>
      <c r="J16" s="115">
        <v>12</v>
      </c>
      <c r="K16" s="116">
        <v>2.7649769585253456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2.8042959427207639</v>
      </c>
      <c r="E18" s="115">
        <v>376</v>
      </c>
      <c r="F18" s="114">
        <v>376</v>
      </c>
      <c r="G18" s="114">
        <v>390</v>
      </c>
      <c r="H18" s="114">
        <v>364</v>
      </c>
      <c r="I18" s="140">
        <v>360</v>
      </c>
      <c r="J18" s="115">
        <v>16</v>
      </c>
      <c r="K18" s="116">
        <v>4.4444444444444446</v>
      </c>
    </row>
    <row r="19" spans="1:11" ht="14.1" customHeight="1" x14ac:dyDescent="0.2">
      <c r="A19" s="306" t="s">
        <v>235</v>
      </c>
      <c r="B19" s="307" t="s">
        <v>236</v>
      </c>
      <c r="C19" s="308"/>
      <c r="D19" s="113">
        <v>2.282219570405728</v>
      </c>
      <c r="E19" s="115">
        <v>306</v>
      </c>
      <c r="F19" s="114">
        <v>297</v>
      </c>
      <c r="G19" s="114">
        <v>310</v>
      </c>
      <c r="H19" s="114">
        <v>289</v>
      </c>
      <c r="I19" s="140">
        <v>284</v>
      </c>
      <c r="J19" s="115">
        <v>22</v>
      </c>
      <c r="K19" s="116">
        <v>7.746478873239437</v>
      </c>
    </row>
    <row r="20" spans="1:11" ht="14.1" customHeight="1" x14ac:dyDescent="0.2">
      <c r="A20" s="306">
        <v>12</v>
      </c>
      <c r="B20" s="307" t="s">
        <v>237</v>
      </c>
      <c r="C20" s="308"/>
      <c r="D20" s="113">
        <v>1.4543556085918854</v>
      </c>
      <c r="E20" s="115">
        <v>195</v>
      </c>
      <c r="F20" s="114">
        <v>191</v>
      </c>
      <c r="G20" s="114">
        <v>203</v>
      </c>
      <c r="H20" s="114">
        <v>207</v>
      </c>
      <c r="I20" s="140">
        <v>180</v>
      </c>
      <c r="J20" s="115">
        <v>15</v>
      </c>
      <c r="K20" s="116">
        <v>8.3333333333333339</v>
      </c>
    </row>
    <row r="21" spans="1:11" ht="14.1" customHeight="1" x14ac:dyDescent="0.2">
      <c r="A21" s="306">
        <v>21</v>
      </c>
      <c r="B21" s="307" t="s">
        <v>238</v>
      </c>
      <c r="C21" s="308"/>
      <c r="D21" s="113">
        <v>0.15662291169451073</v>
      </c>
      <c r="E21" s="115">
        <v>21</v>
      </c>
      <c r="F21" s="114">
        <v>16</v>
      </c>
      <c r="G21" s="114">
        <v>19</v>
      </c>
      <c r="H21" s="114">
        <v>15</v>
      </c>
      <c r="I21" s="140">
        <v>15</v>
      </c>
      <c r="J21" s="115">
        <v>6</v>
      </c>
      <c r="K21" s="116">
        <v>40</v>
      </c>
    </row>
    <row r="22" spans="1:11" ht="14.1" customHeight="1" x14ac:dyDescent="0.2">
      <c r="A22" s="306">
        <v>22</v>
      </c>
      <c r="B22" s="307" t="s">
        <v>239</v>
      </c>
      <c r="C22" s="308"/>
      <c r="D22" s="113">
        <v>0.62649164677804292</v>
      </c>
      <c r="E22" s="115">
        <v>84</v>
      </c>
      <c r="F22" s="114">
        <v>96</v>
      </c>
      <c r="G22" s="114">
        <v>100</v>
      </c>
      <c r="H22" s="114">
        <v>107</v>
      </c>
      <c r="I22" s="140">
        <v>107</v>
      </c>
      <c r="J22" s="115">
        <v>-23</v>
      </c>
      <c r="K22" s="116">
        <v>-21.495327102803738</v>
      </c>
    </row>
    <row r="23" spans="1:11" ht="14.1" customHeight="1" x14ac:dyDescent="0.2">
      <c r="A23" s="306">
        <v>23</v>
      </c>
      <c r="B23" s="307" t="s">
        <v>240</v>
      </c>
      <c r="C23" s="308"/>
      <c r="D23" s="113">
        <v>0.53699284009546544</v>
      </c>
      <c r="E23" s="115">
        <v>72</v>
      </c>
      <c r="F23" s="114">
        <v>73</v>
      </c>
      <c r="G23" s="114">
        <v>81</v>
      </c>
      <c r="H23" s="114">
        <v>84</v>
      </c>
      <c r="I23" s="140">
        <v>81</v>
      </c>
      <c r="J23" s="115">
        <v>-9</v>
      </c>
      <c r="K23" s="116">
        <v>-11.111111111111111</v>
      </c>
    </row>
    <row r="24" spans="1:11" ht="14.1" customHeight="1" x14ac:dyDescent="0.2">
      <c r="A24" s="306">
        <v>24</v>
      </c>
      <c r="B24" s="307" t="s">
        <v>241</v>
      </c>
      <c r="C24" s="308"/>
      <c r="D24" s="113">
        <v>0.68615751789976132</v>
      </c>
      <c r="E24" s="115">
        <v>92</v>
      </c>
      <c r="F24" s="114">
        <v>97</v>
      </c>
      <c r="G24" s="114">
        <v>97</v>
      </c>
      <c r="H24" s="114">
        <v>105</v>
      </c>
      <c r="I24" s="140">
        <v>102</v>
      </c>
      <c r="J24" s="115">
        <v>-10</v>
      </c>
      <c r="K24" s="116">
        <v>-9.8039215686274517</v>
      </c>
    </row>
    <row r="25" spans="1:11" ht="14.1" customHeight="1" x14ac:dyDescent="0.2">
      <c r="A25" s="306">
        <v>25</v>
      </c>
      <c r="B25" s="307" t="s">
        <v>242</v>
      </c>
      <c r="C25" s="308"/>
      <c r="D25" s="113">
        <v>1.0143198090692125</v>
      </c>
      <c r="E25" s="115">
        <v>136</v>
      </c>
      <c r="F25" s="114">
        <v>139</v>
      </c>
      <c r="G25" s="114">
        <v>148</v>
      </c>
      <c r="H25" s="114">
        <v>155</v>
      </c>
      <c r="I25" s="140">
        <v>154</v>
      </c>
      <c r="J25" s="115">
        <v>-18</v>
      </c>
      <c r="K25" s="116">
        <v>-11.688311688311689</v>
      </c>
    </row>
    <row r="26" spans="1:11" ht="14.1" customHeight="1" x14ac:dyDescent="0.2">
      <c r="A26" s="306">
        <v>26</v>
      </c>
      <c r="B26" s="307" t="s">
        <v>243</v>
      </c>
      <c r="C26" s="308"/>
      <c r="D26" s="113">
        <v>0.81294749403341293</v>
      </c>
      <c r="E26" s="115">
        <v>109</v>
      </c>
      <c r="F26" s="114">
        <v>102</v>
      </c>
      <c r="G26" s="114">
        <v>101</v>
      </c>
      <c r="H26" s="114">
        <v>101</v>
      </c>
      <c r="I26" s="140">
        <v>105</v>
      </c>
      <c r="J26" s="115">
        <v>4</v>
      </c>
      <c r="K26" s="116">
        <v>3.8095238095238093</v>
      </c>
    </row>
    <row r="27" spans="1:11" ht="14.1" customHeight="1" x14ac:dyDescent="0.2">
      <c r="A27" s="306">
        <v>27</v>
      </c>
      <c r="B27" s="307" t="s">
        <v>244</v>
      </c>
      <c r="C27" s="308"/>
      <c r="D27" s="113">
        <v>0.27595465393794749</v>
      </c>
      <c r="E27" s="115">
        <v>37</v>
      </c>
      <c r="F27" s="114">
        <v>38</v>
      </c>
      <c r="G27" s="114">
        <v>43</v>
      </c>
      <c r="H27" s="114">
        <v>40</v>
      </c>
      <c r="I27" s="140">
        <v>38</v>
      </c>
      <c r="J27" s="115">
        <v>-1</v>
      </c>
      <c r="K27" s="116">
        <v>-2.6315789473684212</v>
      </c>
    </row>
    <row r="28" spans="1:11" ht="14.1" customHeight="1" x14ac:dyDescent="0.2">
      <c r="A28" s="306">
        <v>28</v>
      </c>
      <c r="B28" s="307" t="s">
        <v>245</v>
      </c>
      <c r="C28" s="308"/>
      <c r="D28" s="113">
        <v>0.23120525059665872</v>
      </c>
      <c r="E28" s="115">
        <v>31</v>
      </c>
      <c r="F28" s="114">
        <v>36</v>
      </c>
      <c r="G28" s="114">
        <v>41</v>
      </c>
      <c r="H28" s="114">
        <v>37</v>
      </c>
      <c r="I28" s="140">
        <v>38</v>
      </c>
      <c r="J28" s="115">
        <v>-7</v>
      </c>
      <c r="K28" s="116">
        <v>-18.421052631578949</v>
      </c>
    </row>
    <row r="29" spans="1:11" ht="14.1" customHeight="1" x14ac:dyDescent="0.2">
      <c r="A29" s="306">
        <v>29</v>
      </c>
      <c r="B29" s="307" t="s">
        <v>246</v>
      </c>
      <c r="C29" s="308"/>
      <c r="D29" s="113">
        <v>3.4755369928400954</v>
      </c>
      <c r="E29" s="115">
        <v>466</v>
      </c>
      <c r="F29" s="114">
        <v>510</v>
      </c>
      <c r="G29" s="114">
        <v>512</v>
      </c>
      <c r="H29" s="114">
        <v>510</v>
      </c>
      <c r="I29" s="140">
        <v>504</v>
      </c>
      <c r="J29" s="115">
        <v>-38</v>
      </c>
      <c r="K29" s="116">
        <v>-7.5396825396825395</v>
      </c>
    </row>
    <row r="30" spans="1:11" ht="14.1" customHeight="1" x14ac:dyDescent="0.2">
      <c r="A30" s="306" t="s">
        <v>247</v>
      </c>
      <c r="B30" s="307" t="s">
        <v>248</v>
      </c>
      <c r="C30" s="308"/>
      <c r="D30" s="113">
        <v>0.52953460620525061</v>
      </c>
      <c r="E30" s="115">
        <v>71</v>
      </c>
      <c r="F30" s="114">
        <v>73</v>
      </c>
      <c r="G30" s="114">
        <v>68</v>
      </c>
      <c r="H30" s="114">
        <v>68</v>
      </c>
      <c r="I30" s="140" t="s">
        <v>513</v>
      </c>
      <c r="J30" s="115" t="s">
        <v>513</v>
      </c>
      <c r="K30" s="116" t="s">
        <v>513</v>
      </c>
    </row>
    <row r="31" spans="1:11" ht="14.1" customHeight="1" x14ac:dyDescent="0.2">
      <c r="A31" s="306" t="s">
        <v>249</v>
      </c>
      <c r="B31" s="307" t="s">
        <v>250</v>
      </c>
      <c r="C31" s="308"/>
      <c r="D31" s="113">
        <v>2.9161694510739857</v>
      </c>
      <c r="E31" s="115">
        <v>391</v>
      </c>
      <c r="F31" s="114">
        <v>433</v>
      </c>
      <c r="G31" s="114">
        <v>440</v>
      </c>
      <c r="H31" s="114">
        <v>438</v>
      </c>
      <c r="I31" s="140">
        <v>434</v>
      </c>
      <c r="J31" s="115">
        <v>-43</v>
      </c>
      <c r="K31" s="116">
        <v>-9.9078341013824893</v>
      </c>
    </row>
    <row r="32" spans="1:11" ht="14.1" customHeight="1" x14ac:dyDescent="0.2">
      <c r="A32" s="306">
        <v>31</v>
      </c>
      <c r="B32" s="307" t="s">
        <v>251</v>
      </c>
      <c r="C32" s="308"/>
      <c r="D32" s="113">
        <v>0.19391408114558473</v>
      </c>
      <c r="E32" s="115">
        <v>26</v>
      </c>
      <c r="F32" s="114">
        <v>28</v>
      </c>
      <c r="G32" s="114">
        <v>27</v>
      </c>
      <c r="H32" s="114">
        <v>22</v>
      </c>
      <c r="I32" s="140">
        <v>23</v>
      </c>
      <c r="J32" s="115">
        <v>3</v>
      </c>
      <c r="K32" s="116">
        <v>13.043478260869565</v>
      </c>
    </row>
    <row r="33" spans="1:11" ht="14.1" customHeight="1" x14ac:dyDescent="0.2">
      <c r="A33" s="306">
        <v>32</v>
      </c>
      <c r="B33" s="307" t="s">
        <v>252</v>
      </c>
      <c r="C33" s="308"/>
      <c r="D33" s="113">
        <v>1.1336515513126493</v>
      </c>
      <c r="E33" s="115">
        <v>152</v>
      </c>
      <c r="F33" s="114">
        <v>159</v>
      </c>
      <c r="G33" s="114">
        <v>163</v>
      </c>
      <c r="H33" s="114">
        <v>141</v>
      </c>
      <c r="I33" s="140">
        <v>136</v>
      </c>
      <c r="J33" s="115">
        <v>16</v>
      </c>
      <c r="K33" s="116">
        <v>11.764705882352942</v>
      </c>
    </row>
    <row r="34" spans="1:11" ht="14.1" customHeight="1" x14ac:dyDescent="0.2">
      <c r="A34" s="306">
        <v>33</v>
      </c>
      <c r="B34" s="307" t="s">
        <v>253</v>
      </c>
      <c r="C34" s="308"/>
      <c r="D34" s="113">
        <v>0.54445107398568016</v>
      </c>
      <c r="E34" s="115">
        <v>73</v>
      </c>
      <c r="F34" s="114">
        <v>78</v>
      </c>
      <c r="G34" s="114">
        <v>83</v>
      </c>
      <c r="H34" s="114">
        <v>79</v>
      </c>
      <c r="I34" s="140">
        <v>81</v>
      </c>
      <c r="J34" s="115">
        <v>-8</v>
      </c>
      <c r="K34" s="116">
        <v>-9.8765432098765427</v>
      </c>
    </row>
    <row r="35" spans="1:11" ht="14.1" customHeight="1" x14ac:dyDescent="0.2">
      <c r="A35" s="306">
        <v>34</v>
      </c>
      <c r="B35" s="307" t="s">
        <v>254</v>
      </c>
      <c r="C35" s="308"/>
      <c r="D35" s="113">
        <v>4.7508949880668254</v>
      </c>
      <c r="E35" s="115">
        <v>637</v>
      </c>
      <c r="F35" s="114">
        <v>625</v>
      </c>
      <c r="G35" s="114">
        <v>618</v>
      </c>
      <c r="H35" s="114">
        <v>618</v>
      </c>
      <c r="I35" s="140">
        <v>608</v>
      </c>
      <c r="J35" s="115">
        <v>29</v>
      </c>
      <c r="K35" s="116">
        <v>4.7697368421052628</v>
      </c>
    </row>
    <row r="36" spans="1:11" ht="14.1" customHeight="1" x14ac:dyDescent="0.2">
      <c r="A36" s="306">
        <v>41</v>
      </c>
      <c r="B36" s="307" t="s">
        <v>255</v>
      </c>
      <c r="C36" s="308"/>
      <c r="D36" s="113">
        <v>0.58174224343675418</v>
      </c>
      <c r="E36" s="115">
        <v>78</v>
      </c>
      <c r="F36" s="114">
        <v>80</v>
      </c>
      <c r="G36" s="114">
        <v>81</v>
      </c>
      <c r="H36" s="114">
        <v>79</v>
      </c>
      <c r="I36" s="140">
        <v>75</v>
      </c>
      <c r="J36" s="115">
        <v>3</v>
      </c>
      <c r="K36" s="116">
        <v>4</v>
      </c>
    </row>
    <row r="37" spans="1:11" ht="14.1" customHeight="1" x14ac:dyDescent="0.2">
      <c r="A37" s="306">
        <v>42</v>
      </c>
      <c r="B37" s="307" t="s">
        <v>256</v>
      </c>
      <c r="C37" s="308"/>
      <c r="D37" s="113">
        <v>4.4749403341288782E-2</v>
      </c>
      <c r="E37" s="115">
        <v>6</v>
      </c>
      <c r="F37" s="114">
        <v>6</v>
      </c>
      <c r="G37" s="114">
        <v>6</v>
      </c>
      <c r="H37" s="114" t="s">
        <v>513</v>
      </c>
      <c r="I37" s="140" t="s">
        <v>513</v>
      </c>
      <c r="J37" s="115" t="s">
        <v>513</v>
      </c>
      <c r="K37" s="116" t="s">
        <v>513</v>
      </c>
    </row>
    <row r="38" spans="1:11" ht="14.1" customHeight="1" x14ac:dyDescent="0.2">
      <c r="A38" s="306">
        <v>43</v>
      </c>
      <c r="B38" s="307" t="s">
        <v>257</v>
      </c>
      <c r="C38" s="308"/>
      <c r="D38" s="113">
        <v>0.36545346062052508</v>
      </c>
      <c r="E38" s="115">
        <v>49</v>
      </c>
      <c r="F38" s="114">
        <v>44</v>
      </c>
      <c r="G38" s="114">
        <v>42</v>
      </c>
      <c r="H38" s="114">
        <v>40</v>
      </c>
      <c r="I38" s="140">
        <v>40</v>
      </c>
      <c r="J38" s="115">
        <v>9</v>
      </c>
      <c r="K38" s="116">
        <v>22.5</v>
      </c>
    </row>
    <row r="39" spans="1:11" ht="14.1" customHeight="1" x14ac:dyDescent="0.2">
      <c r="A39" s="306">
        <v>51</v>
      </c>
      <c r="B39" s="307" t="s">
        <v>258</v>
      </c>
      <c r="C39" s="308"/>
      <c r="D39" s="113">
        <v>7.8609785202863964</v>
      </c>
      <c r="E39" s="115">
        <v>1054</v>
      </c>
      <c r="F39" s="114">
        <v>1132</v>
      </c>
      <c r="G39" s="114">
        <v>1113</v>
      </c>
      <c r="H39" s="114">
        <v>1109</v>
      </c>
      <c r="I39" s="140">
        <v>1107</v>
      </c>
      <c r="J39" s="115">
        <v>-53</v>
      </c>
      <c r="K39" s="116">
        <v>-4.7877145438121049</v>
      </c>
    </row>
    <row r="40" spans="1:11" ht="14.1" customHeight="1" x14ac:dyDescent="0.2">
      <c r="A40" s="306" t="s">
        <v>259</v>
      </c>
      <c r="B40" s="307" t="s">
        <v>260</v>
      </c>
      <c r="C40" s="308"/>
      <c r="D40" s="113">
        <v>7.7267303102625302</v>
      </c>
      <c r="E40" s="115">
        <v>1036</v>
      </c>
      <c r="F40" s="114">
        <v>1112</v>
      </c>
      <c r="G40" s="114">
        <v>1095</v>
      </c>
      <c r="H40" s="114">
        <v>1092</v>
      </c>
      <c r="I40" s="140">
        <v>1091</v>
      </c>
      <c r="J40" s="115">
        <v>-55</v>
      </c>
      <c r="K40" s="116">
        <v>-5.0412465627864345</v>
      </c>
    </row>
    <row r="41" spans="1:11" ht="14.1" customHeight="1" x14ac:dyDescent="0.2">
      <c r="A41" s="306"/>
      <c r="B41" s="307" t="s">
        <v>261</v>
      </c>
      <c r="C41" s="308"/>
      <c r="D41" s="113">
        <v>3.3711217183770885</v>
      </c>
      <c r="E41" s="115">
        <v>452</v>
      </c>
      <c r="F41" s="114">
        <v>492</v>
      </c>
      <c r="G41" s="114">
        <v>467</v>
      </c>
      <c r="H41" s="114">
        <v>480</v>
      </c>
      <c r="I41" s="140">
        <v>501</v>
      </c>
      <c r="J41" s="115">
        <v>-49</v>
      </c>
      <c r="K41" s="116">
        <v>-9.780439121756487</v>
      </c>
    </row>
    <row r="42" spans="1:11" ht="14.1" customHeight="1" x14ac:dyDescent="0.2">
      <c r="A42" s="306">
        <v>52</v>
      </c>
      <c r="B42" s="307" t="s">
        <v>262</v>
      </c>
      <c r="C42" s="308"/>
      <c r="D42" s="113">
        <v>5.0939737470167064</v>
      </c>
      <c r="E42" s="115">
        <v>683</v>
      </c>
      <c r="F42" s="114">
        <v>694</v>
      </c>
      <c r="G42" s="114">
        <v>692</v>
      </c>
      <c r="H42" s="114">
        <v>683</v>
      </c>
      <c r="I42" s="140">
        <v>680</v>
      </c>
      <c r="J42" s="115">
        <v>3</v>
      </c>
      <c r="K42" s="116">
        <v>0.44117647058823528</v>
      </c>
    </row>
    <row r="43" spans="1:11" ht="14.1" customHeight="1" x14ac:dyDescent="0.2">
      <c r="A43" s="306" t="s">
        <v>263</v>
      </c>
      <c r="B43" s="307" t="s">
        <v>264</v>
      </c>
      <c r="C43" s="308"/>
      <c r="D43" s="113">
        <v>4.9373508353221958</v>
      </c>
      <c r="E43" s="115">
        <v>662</v>
      </c>
      <c r="F43" s="114">
        <v>669</v>
      </c>
      <c r="G43" s="114">
        <v>669</v>
      </c>
      <c r="H43" s="114">
        <v>660</v>
      </c>
      <c r="I43" s="140">
        <v>656</v>
      </c>
      <c r="J43" s="115">
        <v>6</v>
      </c>
      <c r="K43" s="116">
        <v>0.91463414634146345</v>
      </c>
    </row>
    <row r="44" spans="1:11" ht="14.1" customHeight="1" x14ac:dyDescent="0.2">
      <c r="A44" s="306">
        <v>53</v>
      </c>
      <c r="B44" s="307" t="s">
        <v>265</v>
      </c>
      <c r="C44" s="308"/>
      <c r="D44" s="113">
        <v>1.1187350835322196</v>
      </c>
      <c r="E44" s="115">
        <v>150</v>
      </c>
      <c r="F44" s="114">
        <v>130</v>
      </c>
      <c r="G44" s="114">
        <v>137</v>
      </c>
      <c r="H44" s="114">
        <v>143</v>
      </c>
      <c r="I44" s="140">
        <v>132</v>
      </c>
      <c r="J44" s="115">
        <v>18</v>
      </c>
      <c r="K44" s="116">
        <v>13.636363636363637</v>
      </c>
    </row>
    <row r="45" spans="1:11" ht="14.1" customHeight="1" x14ac:dyDescent="0.2">
      <c r="A45" s="306" t="s">
        <v>266</v>
      </c>
      <c r="B45" s="307" t="s">
        <v>267</v>
      </c>
      <c r="C45" s="308"/>
      <c r="D45" s="113">
        <v>1.0889021479713603</v>
      </c>
      <c r="E45" s="115">
        <v>146</v>
      </c>
      <c r="F45" s="114">
        <v>126</v>
      </c>
      <c r="G45" s="114">
        <v>133</v>
      </c>
      <c r="H45" s="114">
        <v>138</v>
      </c>
      <c r="I45" s="140">
        <v>128</v>
      </c>
      <c r="J45" s="115">
        <v>18</v>
      </c>
      <c r="K45" s="116">
        <v>14.0625</v>
      </c>
    </row>
    <row r="46" spans="1:11" ht="14.1" customHeight="1" x14ac:dyDescent="0.2">
      <c r="A46" s="306">
        <v>54</v>
      </c>
      <c r="B46" s="307" t="s">
        <v>268</v>
      </c>
      <c r="C46" s="308"/>
      <c r="D46" s="113">
        <v>13.738066825775656</v>
      </c>
      <c r="E46" s="115">
        <v>1842</v>
      </c>
      <c r="F46" s="114">
        <v>1902</v>
      </c>
      <c r="G46" s="114">
        <v>1931</v>
      </c>
      <c r="H46" s="114">
        <v>1860</v>
      </c>
      <c r="I46" s="140">
        <v>1869</v>
      </c>
      <c r="J46" s="115">
        <v>-27</v>
      </c>
      <c r="K46" s="116">
        <v>-1.4446227929373996</v>
      </c>
    </row>
    <row r="47" spans="1:11" ht="14.1" customHeight="1" x14ac:dyDescent="0.2">
      <c r="A47" s="306">
        <v>61</v>
      </c>
      <c r="B47" s="307" t="s">
        <v>269</v>
      </c>
      <c r="C47" s="308"/>
      <c r="D47" s="113">
        <v>0.72344868735083534</v>
      </c>
      <c r="E47" s="115">
        <v>97</v>
      </c>
      <c r="F47" s="114">
        <v>97</v>
      </c>
      <c r="G47" s="114">
        <v>96</v>
      </c>
      <c r="H47" s="114">
        <v>95</v>
      </c>
      <c r="I47" s="140">
        <v>91</v>
      </c>
      <c r="J47" s="115">
        <v>6</v>
      </c>
      <c r="K47" s="116">
        <v>6.5934065934065931</v>
      </c>
    </row>
    <row r="48" spans="1:11" ht="14.1" customHeight="1" x14ac:dyDescent="0.2">
      <c r="A48" s="306">
        <v>62</v>
      </c>
      <c r="B48" s="307" t="s">
        <v>270</v>
      </c>
      <c r="C48" s="308"/>
      <c r="D48" s="113">
        <v>10.105906921241051</v>
      </c>
      <c r="E48" s="115">
        <v>1355</v>
      </c>
      <c r="F48" s="114">
        <v>1372</v>
      </c>
      <c r="G48" s="114">
        <v>1396</v>
      </c>
      <c r="H48" s="114">
        <v>1377</v>
      </c>
      <c r="I48" s="140">
        <v>1373</v>
      </c>
      <c r="J48" s="115">
        <v>-18</v>
      </c>
      <c r="K48" s="116">
        <v>-1.3109978150036417</v>
      </c>
    </row>
    <row r="49" spans="1:11" ht="14.1" customHeight="1" x14ac:dyDescent="0.2">
      <c r="A49" s="306">
        <v>63</v>
      </c>
      <c r="B49" s="307" t="s">
        <v>271</v>
      </c>
      <c r="C49" s="308"/>
      <c r="D49" s="113">
        <v>8.5173031026252985</v>
      </c>
      <c r="E49" s="115">
        <v>1142</v>
      </c>
      <c r="F49" s="114">
        <v>1297</v>
      </c>
      <c r="G49" s="114">
        <v>1432</v>
      </c>
      <c r="H49" s="114">
        <v>1413</v>
      </c>
      <c r="I49" s="140">
        <v>1279</v>
      </c>
      <c r="J49" s="115">
        <v>-137</v>
      </c>
      <c r="K49" s="116">
        <v>-10.711493354182956</v>
      </c>
    </row>
    <row r="50" spans="1:11" ht="14.1" customHeight="1" x14ac:dyDescent="0.2">
      <c r="A50" s="306" t="s">
        <v>272</v>
      </c>
      <c r="B50" s="307" t="s">
        <v>273</v>
      </c>
      <c r="C50" s="308"/>
      <c r="D50" s="113">
        <v>0.55190930787589498</v>
      </c>
      <c r="E50" s="115">
        <v>74</v>
      </c>
      <c r="F50" s="114">
        <v>78</v>
      </c>
      <c r="G50" s="114">
        <v>94</v>
      </c>
      <c r="H50" s="114">
        <v>86</v>
      </c>
      <c r="I50" s="140">
        <v>76</v>
      </c>
      <c r="J50" s="115">
        <v>-2</v>
      </c>
      <c r="K50" s="116">
        <v>-2.6315789473684212</v>
      </c>
    </row>
    <row r="51" spans="1:11" ht="14.1" customHeight="1" x14ac:dyDescent="0.2">
      <c r="A51" s="306" t="s">
        <v>274</v>
      </c>
      <c r="B51" s="307" t="s">
        <v>275</v>
      </c>
      <c r="C51" s="308"/>
      <c r="D51" s="113">
        <v>7.7491050119331746</v>
      </c>
      <c r="E51" s="115">
        <v>1039</v>
      </c>
      <c r="F51" s="114">
        <v>1182</v>
      </c>
      <c r="G51" s="114">
        <v>1290</v>
      </c>
      <c r="H51" s="114">
        <v>1292</v>
      </c>
      <c r="I51" s="140">
        <v>1170</v>
      </c>
      <c r="J51" s="115">
        <v>-131</v>
      </c>
      <c r="K51" s="116">
        <v>-11.196581196581196</v>
      </c>
    </row>
    <row r="52" spans="1:11" ht="14.1" customHeight="1" x14ac:dyDescent="0.2">
      <c r="A52" s="306">
        <v>71</v>
      </c>
      <c r="B52" s="307" t="s">
        <v>276</v>
      </c>
      <c r="C52" s="308"/>
      <c r="D52" s="113">
        <v>12.917661097852029</v>
      </c>
      <c r="E52" s="115">
        <v>1732</v>
      </c>
      <c r="F52" s="114">
        <v>1759</v>
      </c>
      <c r="G52" s="114">
        <v>1750</v>
      </c>
      <c r="H52" s="114">
        <v>1764</v>
      </c>
      <c r="I52" s="140">
        <v>1748</v>
      </c>
      <c r="J52" s="115">
        <v>-16</v>
      </c>
      <c r="K52" s="116">
        <v>-0.91533180778032042</v>
      </c>
    </row>
    <row r="53" spans="1:11" ht="14.1" customHeight="1" x14ac:dyDescent="0.2">
      <c r="A53" s="306" t="s">
        <v>277</v>
      </c>
      <c r="B53" s="307" t="s">
        <v>278</v>
      </c>
      <c r="C53" s="308"/>
      <c r="D53" s="113">
        <v>0.90244630071599041</v>
      </c>
      <c r="E53" s="115">
        <v>121</v>
      </c>
      <c r="F53" s="114">
        <v>124</v>
      </c>
      <c r="G53" s="114">
        <v>123</v>
      </c>
      <c r="H53" s="114">
        <v>128</v>
      </c>
      <c r="I53" s="140">
        <v>127</v>
      </c>
      <c r="J53" s="115">
        <v>-6</v>
      </c>
      <c r="K53" s="116">
        <v>-4.7244094488188972</v>
      </c>
    </row>
    <row r="54" spans="1:11" ht="14.1" customHeight="1" x14ac:dyDescent="0.2">
      <c r="A54" s="306" t="s">
        <v>279</v>
      </c>
      <c r="B54" s="307" t="s">
        <v>280</v>
      </c>
      <c r="C54" s="308"/>
      <c r="D54" s="113">
        <v>10.956145584725537</v>
      </c>
      <c r="E54" s="115">
        <v>1469</v>
      </c>
      <c r="F54" s="114">
        <v>1483</v>
      </c>
      <c r="G54" s="114">
        <v>1483</v>
      </c>
      <c r="H54" s="114">
        <v>1494</v>
      </c>
      <c r="I54" s="140">
        <v>1488</v>
      </c>
      <c r="J54" s="115">
        <v>-19</v>
      </c>
      <c r="K54" s="116">
        <v>-1.2768817204301075</v>
      </c>
    </row>
    <row r="55" spans="1:11" ht="14.1" customHeight="1" x14ac:dyDescent="0.2">
      <c r="A55" s="306">
        <v>72</v>
      </c>
      <c r="B55" s="307" t="s">
        <v>281</v>
      </c>
      <c r="C55" s="308"/>
      <c r="D55" s="113">
        <v>1.2828162291169452</v>
      </c>
      <c r="E55" s="115">
        <v>172</v>
      </c>
      <c r="F55" s="114">
        <v>181</v>
      </c>
      <c r="G55" s="114">
        <v>176</v>
      </c>
      <c r="H55" s="114">
        <v>184</v>
      </c>
      <c r="I55" s="140">
        <v>197</v>
      </c>
      <c r="J55" s="115">
        <v>-25</v>
      </c>
      <c r="K55" s="116">
        <v>-12.690355329949238</v>
      </c>
    </row>
    <row r="56" spans="1:11" ht="14.1" customHeight="1" x14ac:dyDescent="0.2">
      <c r="A56" s="306" t="s">
        <v>282</v>
      </c>
      <c r="B56" s="307" t="s">
        <v>283</v>
      </c>
      <c r="C56" s="308"/>
      <c r="D56" s="113">
        <v>0.19391408114558473</v>
      </c>
      <c r="E56" s="115">
        <v>26</v>
      </c>
      <c r="F56" s="114">
        <v>27</v>
      </c>
      <c r="G56" s="114">
        <v>28</v>
      </c>
      <c r="H56" s="114">
        <v>29</v>
      </c>
      <c r="I56" s="140">
        <v>36</v>
      </c>
      <c r="J56" s="115">
        <v>-10</v>
      </c>
      <c r="K56" s="116">
        <v>-27.777777777777779</v>
      </c>
    </row>
    <row r="57" spans="1:11" ht="14.1" customHeight="1" x14ac:dyDescent="0.2">
      <c r="A57" s="306" t="s">
        <v>284</v>
      </c>
      <c r="B57" s="307" t="s">
        <v>285</v>
      </c>
      <c r="C57" s="308"/>
      <c r="D57" s="113">
        <v>0.70107398568019097</v>
      </c>
      <c r="E57" s="115">
        <v>94</v>
      </c>
      <c r="F57" s="114">
        <v>98</v>
      </c>
      <c r="G57" s="114">
        <v>96</v>
      </c>
      <c r="H57" s="114">
        <v>101</v>
      </c>
      <c r="I57" s="140">
        <v>104</v>
      </c>
      <c r="J57" s="115">
        <v>-10</v>
      </c>
      <c r="K57" s="116">
        <v>-9.615384615384615</v>
      </c>
    </row>
    <row r="58" spans="1:11" ht="14.1" customHeight="1" x14ac:dyDescent="0.2">
      <c r="A58" s="306">
        <v>73</v>
      </c>
      <c r="B58" s="307" t="s">
        <v>286</v>
      </c>
      <c r="C58" s="308"/>
      <c r="D58" s="113">
        <v>0.98448687350835318</v>
      </c>
      <c r="E58" s="115">
        <v>132</v>
      </c>
      <c r="F58" s="114">
        <v>136</v>
      </c>
      <c r="G58" s="114">
        <v>140</v>
      </c>
      <c r="H58" s="114">
        <v>144</v>
      </c>
      <c r="I58" s="140">
        <v>139</v>
      </c>
      <c r="J58" s="115">
        <v>-7</v>
      </c>
      <c r="K58" s="116">
        <v>-5.0359712230215825</v>
      </c>
    </row>
    <row r="59" spans="1:11" ht="14.1" customHeight="1" x14ac:dyDescent="0.2">
      <c r="A59" s="306" t="s">
        <v>287</v>
      </c>
      <c r="B59" s="307" t="s">
        <v>288</v>
      </c>
      <c r="C59" s="308"/>
      <c r="D59" s="113">
        <v>0.82040572792362765</v>
      </c>
      <c r="E59" s="115">
        <v>110</v>
      </c>
      <c r="F59" s="114">
        <v>110</v>
      </c>
      <c r="G59" s="114">
        <v>115</v>
      </c>
      <c r="H59" s="114">
        <v>112</v>
      </c>
      <c r="I59" s="140">
        <v>111</v>
      </c>
      <c r="J59" s="115">
        <v>-1</v>
      </c>
      <c r="K59" s="116">
        <v>-0.90090090090090091</v>
      </c>
    </row>
    <row r="60" spans="1:11" ht="14.1" customHeight="1" x14ac:dyDescent="0.2">
      <c r="A60" s="306">
        <v>81</v>
      </c>
      <c r="B60" s="307" t="s">
        <v>289</v>
      </c>
      <c r="C60" s="308"/>
      <c r="D60" s="113">
        <v>3.4680787589498805</v>
      </c>
      <c r="E60" s="115">
        <v>465</v>
      </c>
      <c r="F60" s="114">
        <v>480</v>
      </c>
      <c r="G60" s="114">
        <v>482</v>
      </c>
      <c r="H60" s="114">
        <v>491</v>
      </c>
      <c r="I60" s="140">
        <v>480</v>
      </c>
      <c r="J60" s="115">
        <v>-15</v>
      </c>
      <c r="K60" s="116">
        <v>-3.125</v>
      </c>
    </row>
    <row r="61" spans="1:11" ht="14.1" customHeight="1" x14ac:dyDescent="0.2">
      <c r="A61" s="306" t="s">
        <v>290</v>
      </c>
      <c r="B61" s="307" t="s">
        <v>291</v>
      </c>
      <c r="C61" s="308"/>
      <c r="D61" s="113">
        <v>1.3201073985680192</v>
      </c>
      <c r="E61" s="115">
        <v>177</v>
      </c>
      <c r="F61" s="114">
        <v>183</v>
      </c>
      <c r="G61" s="114">
        <v>185</v>
      </c>
      <c r="H61" s="114">
        <v>196</v>
      </c>
      <c r="I61" s="140">
        <v>190</v>
      </c>
      <c r="J61" s="115">
        <v>-13</v>
      </c>
      <c r="K61" s="116">
        <v>-6.8421052631578947</v>
      </c>
    </row>
    <row r="62" spans="1:11" ht="14.1" customHeight="1" x14ac:dyDescent="0.2">
      <c r="A62" s="306" t="s">
        <v>292</v>
      </c>
      <c r="B62" s="307" t="s">
        <v>293</v>
      </c>
      <c r="C62" s="308"/>
      <c r="D62" s="113">
        <v>0.88752983293556087</v>
      </c>
      <c r="E62" s="115">
        <v>119</v>
      </c>
      <c r="F62" s="114">
        <v>116</v>
      </c>
      <c r="G62" s="114">
        <v>120</v>
      </c>
      <c r="H62" s="114">
        <v>111</v>
      </c>
      <c r="I62" s="140">
        <v>106</v>
      </c>
      <c r="J62" s="115">
        <v>13</v>
      </c>
      <c r="K62" s="116">
        <v>12.264150943396226</v>
      </c>
    </row>
    <row r="63" spans="1:11" ht="14.1" customHeight="1" x14ac:dyDescent="0.2">
      <c r="A63" s="306"/>
      <c r="B63" s="307" t="s">
        <v>294</v>
      </c>
      <c r="C63" s="308"/>
      <c r="D63" s="113">
        <v>0.70107398568019097</v>
      </c>
      <c r="E63" s="115">
        <v>94</v>
      </c>
      <c r="F63" s="114">
        <v>86</v>
      </c>
      <c r="G63" s="114">
        <v>93</v>
      </c>
      <c r="H63" s="114">
        <v>87</v>
      </c>
      <c r="I63" s="140">
        <v>84</v>
      </c>
      <c r="J63" s="115">
        <v>10</v>
      </c>
      <c r="K63" s="116">
        <v>11.904761904761905</v>
      </c>
    </row>
    <row r="64" spans="1:11" ht="14.1" customHeight="1" x14ac:dyDescent="0.2">
      <c r="A64" s="306" t="s">
        <v>295</v>
      </c>
      <c r="B64" s="307" t="s">
        <v>296</v>
      </c>
      <c r="C64" s="308"/>
      <c r="D64" s="113">
        <v>0.11187350835322196</v>
      </c>
      <c r="E64" s="115">
        <v>15</v>
      </c>
      <c r="F64" s="114">
        <v>16</v>
      </c>
      <c r="G64" s="114">
        <v>12</v>
      </c>
      <c r="H64" s="114">
        <v>13</v>
      </c>
      <c r="I64" s="140">
        <v>13</v>
      </c>
      <c r="J64" s="115">
        <v>2</v>
      </c>
      <c r="K64" s="116">
        <v>15.384615384615385</v>
      </c>
    </row>
    <row r="65" spans="1:11" ht="14.1" customHeight="1" x14ac:dyDescent="0.2">
      <c r="A65" s="306" t="s">
        <v>297</v>
      </c>
      <c r="B65" s="307" t="s">
        <v>298</v>
      </c>
      <c r="C65" s="308"/>
      <c r="D65" s="113">
        <v>0.79803102625298328</v>
      </c>
      <c r="E65" s="115">
        <v>107</v>
      </c>
      <c r="F65" s="114">
        <v>116</v>
      </c>
      <c r="G65" s="114">
        <v>113</v>
      </c>
      <c r="H65" s="114">
        <v>121</v>
      </c>
      <c r="I65" s="140">
        <v>125</v>
      </c>
      <c r="J65" s="115">
        <v>-18</v>
      </c>
      <c r="K65" s="116">
        <v>-14.4</v>
      </c>
    </row>
    <row r="66" spans="1:11" ht="14.1" customHeight="1" x14ac:dyDescent="0.2">
      <c r="A66" s="306">
        <v>82</v>
      </c>
      <c r="B66" s="307" t="s">
        <v>299</v>
      </c>
      <c r="C66" s="308"/>
      <c r="D66" s="113">
        <v>1.8869331742243436</v>
      </c>
      <c r="E66" s="115">
        <v>253</v>
      </c>
      <c r="F66" s="114">
        <v>264</v>
      </c>
      <c r="G66" s="114">
        <v>280</v>
      </c>
      <c r="H66" s="114">
        <v>282</v>
      </c>
      <c r="I66" s="140">
        <v>282</v>
      </c>
      <c r="J66" s="115">
        <v>-29</v>
      </c>
      <c r="K66" s="116">
        <v>-10.283687943262411</v>
      </c>
    </row>
    <row r="67" spans="1:11" ht="14.1" customHeight="1" x14ac:dyDescent="0.2">
      <c r="A67" s="306" t="s">
        <v>300</v>
      </c>
      <c r="B67" s="307" t="s">
        <v>301</v>
      </c>
      <c r="C67" s="308"/>
      <c r="D67" s="113">
        <v>0.6190334128878282</v>
      </c>
      <c r="E67" s="115">
        <v>83</v>
      </c>
      <c r="F67" s="114">
        <v>84</v>
      </c>
      <c r="G67" s="114">
        <v>92</v>
      </c>
      <c r="H67" s="114">
        <v>86</v>
      </c>
      <c r="I67" s="140">
        <v>93</v>
      </c>
      <c r="J67" s="115">
        <v>-10</v>
      </c>
      <c r="K67" s="116">
        <v>-10.75268817204301</v>
      </c>
    </row>
    <row r="68" spans="1:11" ht="14.1" customHeight="1" x14ac:dyDescent="0.2">
      <c r="A68" s="306" t="s">
        <v>302</v>
      </c>
      <c r="B68" s="307" t="s">
        <v>303</v>
      </c>
      <c r="C68" s="308"/>
      <c r="D68" s="113">
        <v>0.85023866348448685</v>
      </c>
      <c r="E68" s="115">
        <v>114</v>
      </c>
      <c r="F68" s="114">
        <v>123</v>
      </c>
      <c r="G68" s="114">
        <v>131</v>
      </c>
      <c r="H68" s="114">
        <v>139</v>
      </c>
      <c r="I68" s="140">
        <v>134</v>
      </c>
      <c r="J68" s="115">
        <v>-20</v>
      </c>
      <c r="K68" s="116">
        <v>-14.925373134328359</v>
      </c>
    </row>
    <row r="69" spans="1:11" ht="14.1" customHeight="1" x14ac:dyDescent="0.2">
      <c r="A69" s="306">
        <v>83</v>
      </c>
      <c r="B69" s="307" t="s">
        <v>304</v>
      </c>
      <c r="C69" s="308"/>
      <c r="D69" s="113">
        <v>3.1697494033412887</v>
      </c>
      <c r="E69" s="115">
        <v>425</v>
      </c>
      <c r="F69" s="114">
        <v>450</v>
      </c>
      <c r="G69" s="114">
        <v>428</v>
      </c>
      <c r="H69" s="114">
        <v>441</v>
      </c>
      <c r="I69" s="140">
        <v>440</v>
      </c>
      <c r="J69" s="115">
        <v>-15</v>
      </c>
      <c r="K69" s="116">
        <v>-3.4090909090909092</v>
      </c>
    </row>
    <row r="70" spans="1:11" ht="14.1" customHeight="1" x14ac:dyDescent="0.2">
      <c r="A70" s="306" t="s">
        <v>305</v>
      </c>
      <c r="B70" s="307" t="s">
        <v>306</v>
      </c>
      <c r="C70" s="308"/>
      <c r="D70" s="113">
        <v>1.5513126491646778</v>
      </c>
      <c r="E70" s="115">
        <v>208</v>
      </c>
      <c r="F70" s="114">
        <v>210</v>
      </c>
      <c r="G70" s="114">
        <v>194</v>
      </c>
      <c r="H70" s="114">
        <v>209</v>
      </c>
      <c r="I70" s="140">
        <v>208</v>
      </c>
      <c r="J70" s="115">
        <v>0</v>
      </c>
      <c r="K70" s="116">
        <v>0</v>
      </c>
    </row>
    <row r="71" spans="1:11" ht="14.1" customHeight="1" x14ac:dyDescent="0.2">
      <c r="A71" s="306"/>
      <c r="B71" s="307" t="s">
        <v>307</v>
      </c>
      <c r="C71" s="308"/>
      <c r="D71" s="113">
        <v>0.74582338902147971</v>
      </c>
      <c r="E71" s="115">
        <v>100</v>
      </c>
      <c r="F71" s="114">
        <v>105</v>
      </c>
      <c r="G71" s="114">
        <v>95</v>
      </c>
      <c r="H71" s="114">
        <v>107</v>
      </c>
      <c r="I71" s="140">
        <v>105</v>
      </c>
      <c r="J71" s="115">
        <v>-5</v>
      </c>
      <c r="K71" s="116">
        <v>-4.7619047619047619</v>
      </c>
    </row>
    <row r="72" spans="1:11" ht="14.1" customHeight="1" x14ac:dyDescent="0.2">
      <c r="A72" s="306">
        <v>84</v>
      </c>
      <c r="B72" s="307" t="s">
        <v>308</v>
      </c>
      <c r="C72" s="308"/>
      <c r="D72" s="113">
        <v>1.7601431980906921</v>
      </c>
      <c r="E72" s="115">
        <v>236</v>
      </c>
      <c r="F72" s="114">
        <v>233</v>
      </c>
      <c r="G72" s="114">
        <v>240</v>
      </c>
      <c r="H72" s="114">
        <v>240</v>
      </c>
      <c r="I72" s="140">
        <v>245</v>
      </c>
      <c r="J72" s="115">
        <v>-9</v>
      </c>
      <c r="K72" s="116">
        <v>-3.6734693877551021</v>
      </c>
    </row>
    <row r="73" spans="1:11" ht="14.1" customHeight="1" x14ac:dyDescent="0.2">
      <c r="A73" s="306" t="s">
        <v>309</v>
      </c>
      <c r="B73" s="307" t="s">
        <v>310</v>
      </c>
      <c r="C73" s="308"/>
      <c r="D73" s="113">
        <v>0.18645584725536993</v>
      </c>
      <c r="E73" s="115">
        <v>25</v>
      </c>
      <c r="F73" s="114">
        <v>18</v>
      </c>
      <c r="G73" s="114">
        <v>17</v>
      </c>
      <c r="H73" s="114">
        <v>20</v>
      </c>
      <c r="I73" s="140">
        <v>32</v>
      </c>
      <c r="J73" s="115">
        <v>-7</v>
      </c>
      <c r="K73" s="116">
        <v>-21.875</v>
      </c>
    </row>
    <row r="74" spans="1:11" ht="14.1" customHeight="1" x14ac:dyDescent="0.2">
      <c r="A74" s="306" t="s">
        <v>311</v>
      </c>
      <c r="B74" s="307" t="s">
        <v>312</v>
      </c>
      <c r="C74" s="308"/>
      <c r="D74" s="113">
        <v>0.10441527446300716</v>
      </c>
      <c r="E74" s="115">
        <v>14</v>
      </c>
      <c r="F74" s="114">
        <v>13</v>
      </c>
      <c r="G74" s="114">
        <v>14</v>
      </c>
      <c r="H74" s="114">
        <v>17</v>
      </c>
      <c r="I74" s="140">
        <v>17</v>
      </c>
      <c r="J74" s="115">
        <v>-3</v>
      </c>
      <c r="K74" s="116">
        <v>-17.647058823529413</v>
      </c>
    </row>
    <row r="75" spans="1:11" ht="14.1" customHeight="1" x14ac:dyDescent="0.2">
      <c r="A75" s="306" t="s">
        <v>313</v>
      </c>
      <c r="B75" s="307" t="s">
        <v>314</v>
      </c>
      <c r="C75" s="308"/>
      <c r="D75" s="113">
        <v>2.9832935560859187E-2</v>
      </c>
      <c r="E75" s="115">
        <v>4</v>
      </c>
      <c r="F75" s="114">
        <v>4</v>
      </c>
      <c r="G75" s="114">
        <v>4</v>
      </c>
      <c r="H75" s="114">
        <v>4</v>
      </c>
      <c r="I75" s="140">
        <v>5</v>
      </c>
      <c r="J75" s="115">
        <v>-1</v>
      </c>
      <c r="K75" s="116">
        <v>-20</v>
      </c>
    </row>
    <row r="76" spans="1:11" ht="14.1" customHeight="1" x14ac:dyDescent="0.2">
      <c r="A76" s="306">
        <v>91</v>
      </c>
      <c r="B76" s="307" t="s">
        <v>315</v>
      </c>
      <c r="C76" s="308"/>
      <c r="D76" s="113" t="s">
        <v>513</v>
      </c>
      <c r="E76" s="115" t="s">
        <v>513</v>
      </c>
      <c r="F76" s="114" t="s">
        <v>513</v>
      </c>
      <c r="G76" s="114" t="s">
        <v>513</v>
      </c>
      <c r="H76" s="114" t="s">
        <v>513</v>
      </c>
      <c r="I76" s="140" t="s">
        <v>513</v>
      </c>
      <c r="J76" s="115" t="s">
        <v>513</v>
      </c>
      <c r="K76" s="116" t="s">
        <v>513</v>
      </c>
    </row>
    <row r="77" spans="1:11" ht="14.1" customHeight="1" x14ac:dyDescent="0.2">
      <c r="A77" s="306">
        <v>92</v>
      </c>
      <c r="B77" s="307" t="s">
        <v>316</v>
      </c>
      <c r="C77" s="308"/>
      <c r="D77" s="113">
        <v>0.57428400954653935</v>
      </c>
      <c r="E77" s="115">
        <v>77</v>
      </c>
      <c r="F77" s="114">
        <v>82</v>
      </c>
      <c r="G77" s="114">
        <v>76</v>
      </c>
      <c r="H77" s="114">
        <v>70</v>
      </c>
      <c r="I77" s="140">
        <v>74</v>
      </c>
      <c r="J77" s="115">
        <v>3</v>
      </c>
      <c r="K77" s="116">
        <v>4.0540540540540544</v>
      </c>
    </row>
    <row r="78" spans="1:11" ht="14.1" customHeight="1" x14ac:dyDescent="0.2">
      <c r="A78" s="306">
        <v>93</v>
      </c>
      <c r="B78" s="307" t="s">
        <v>317</v>
      </c>
      <c r="C78" s="308"/>
      <c r="D78" s="113">
        <v>0.14170644391408116</v>
      </c>
      <c r="E78" s="115">
        <v>19</v>
      </c>
      <c r="F78" s="114">
        <v>21</v>
      </c>
      <c r="G78" s="114">
        <v>21</v>
      </c>
      <c r="H78" s="114">
        <v>21</v>
      </c>
      <c r="I78" s="140">
        <v>23</v>
      </c>
      <c r="J78" s="115">
        <v>-4</v>
      </c>
      <c r="K78" s="116">
        <v>-17.391304347826086</v>
      </c>
    </row>
    <row r="79" spans="1:11" ht="14.1" customHeight="1" x14ac:dyDescent="0.2">
      <c r="A79" s="306">
        <v>94</v>
      </c>
      <c r="B79" s="307" t="s">
        <v>318</v>
      </c>
      <c r="C79" s="308"/>
      <c r="D79" s="113">
        <v>0.58174224343675418</v>
      </c>
      <c r="E79" s="115">
        <v>78</v>
      </c>
      <c r="F79" s="114">
        <v>81</v>
      </c>
      <c r="G79" s="114">
        <v>82</v>
      </c>
      <c r="H79" s="114">
        <v>77</v>
      </c>
      <c r="I79" s="140">
        <v>72</v>
      </c>
      <c r="J79" s="115">
        <v>6</v>
      </c>
      <c r="K79" s="116">
        <v>8.3333333333333339</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6.346957040572792</v>
      </c>
      <c r="E81" s="143">
        <v>851</v>
      </c>
      <c r="F81" s="144">
        <v>883</v>
      </c>
      <c r="G81" s="144">
        <v>876</v>
      </c>
      <c r="H81" s="144">
        <v>896</v>
      </c>
      <c r="I81" s="145">
        <v>877</v>
      </c>
      <c r="J81" s="143">
        <v>-26</v>
      </c>
      <c r="K81" s="146">
        <v>-2.9646522234891677</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4543</v>
      </c>
      <c r="G12" s="536">
        <v>3289</v>
      </c>
      <c r="H12" s="536">
        <v>5236</v>
      </c>
      <c r="I12" s="536">
        <v>3821</v>
      </c>
      <c r="J12" s="537">
        <v>4199</v>
      </c>
      <c r="K12" s="538">
        <v>344</v>
      </c>
      <c r="L12" s="349">
        <v>8.1924267682781622</v>
      </c>
    </row>
    <row r="13" spans="1:17" s="110" customFormat="1" ht="15" customHeight="1" x14ac:dyDescent="0.2">
      <c r="A13" s="350" t="s">
        <v>344</v>
      </c>
      <c r="B13" s="351" t="s">
        <v>345</v>
      </c>
      <c r="C13" s="347"/>
      <c r="D13" s="347"/>
      <c r="E13" s="348"/>
      <c r="F13" s="536">
        <v>2656</v>
      </c>
      <c r="G13" s="536">
        <v>1795</v>
      </c>
      <c r="H13" s="536">
        <v>2967</v>
      </c>
      <c r="I13" s="536">
        <v>2166</v>
      </c>
      <c r="J13" s="537">
        <v>2498</v>
      </c>
      <c r="K13" s="538">
        <v>158</v>
      </c>
      <c r="L13" s="349">
        <v>6.3250600480384307</v>
      </c>
    </row>
    <row r="14" spans="1:17" s="110" customFormat="1" ht="22.5" customHeight="1" x14ac:dyDescent="0.2">
      <c r="A14" s="350"/>
      <c r="B14" s="351" t="s">
        <v>346</v>
      </c>
      <c r="C14" s="347"/>
      <c r="D14" s="347"/>
      <c r="E14" s="348"/>
      <c r="F14" s="536">
        <v>1887</v>
      </c>
      <c r="G14" s="536">
        <v>1494</v>
      </c>
      <c r="H14" s="536">
        <v>2269</v>
      </c>
      <c r="I14" s="536">
        <v>1655</v>
      </c>
      <c r="J14" s="537">
        <v>1701</v>
      </c>
      <c r="K14" s="538">
        <v>186</v>
      </c>
      <c r="L14" s="349">
        <v>10.934744268077601</v>
      </c>
    </row>
    <row r="15" spans="1:17" s="110" customFormat="1" ht="15" customHeight="1" x14ac:dyDescent="0.2">
      <c r="A15" s="350" t="s">
        <v>347</v>
      </c>
      <c r="B15" s="351" t="s">
        <v>108</v>
      </c>
      <c r="C15" s="347"/>
      <c r="D15" s="347"/>
      <c r="E15" s="348"/>
      <c r="F15" s="536">
        <v>888</v>
      </c>
      <c r="G15" s="536">
        <v>838</v>
      </c>
      <c r="H15" s="536">
        <v>2099</v>
      </c>
      <c r="I15" s="536">
        <v>963</v>
      </c>
      <c r="J15" s="537">
        <v>887</v>
      </c>
      <c r="K15" s="538">
        <v>1</v>
      </c>
      <c r="L15" s="349">
        <v>0.11273957158962795</v>
      </c>
    </row>
    <row r="16" spans="1:17" s="110" customFormat="1" ht="15" customHeight="1" x14ac:dyDescent="0.2">
      <c r="A16" s="350"/>
      <c r="B16" s="351" t="s">
        <v>109</v>
      </c>
      <c r="C16" s="347"/>
      <c r="D16" s="347"/>
      <c r="E16" s="348"/>
      <c r="F16" s="536">
        <v>3084</v>
      </c>
      <c r="G16" s="536">
        <v>2092</v>
      </c>
      <c r="H16" s="536">
        <v>2664</v>
      </c>
      <c r="I16" s="536">
        <v>2412</v>
      </c>
      <c r="J16" s="537">
        <v>2831</v>
      </c>
      <c r="K16" s="538">
        <v>253</v>
      </c>
      <c r="L16" s="349">
        <v>8.9367714588484635</v>
      </c>
    </row>
    <row r="17" spans="1:12" s="110" customFormat="1" ht="15" customHeight="1" x14ac:dyDescent="0.2">
      <c r="A17" s="350"/>
      <c r="B17" s="351" t="s">
        <v>110</v>
      </c>
      <c r="C17" s="347"/>
      <c r="D17" s="347"/>
      <c r="E17" s="348"/>
      <c r="F17" s="536">
        <v>508</v>
      </c>
      <c r="G17" s="536">
        <v>320</v>
      </c>
      <c r="H17" s="536">
        <v>425</v>
      </c>
      <c r="I17" s="536">
        <v>386</v>
      </c>
      <c r="J17" s="537">
        <v>440</v>
      </c>
      <c r="K17" s="538">
        <v>68</v>
      </c>
      <c r="L17" s="349">
        <v>15.454545454545455</v>
      </c>
    </row>
    <row r="18" spans="1:12" s="110" customFormat="1" ht="15" customHeight="1" x14ac:dyDescent="0.2">
      <c r="A18" s="350"/>
      <c r="B18" s="351" t="s">
        <v>111</v>
      </c>
      <c r="C18" s="347"/>
      <c r="D18" s="347"/>
      <c r="E18" s="348"/>
      <c r="F18" s="536">
        <v>63</v>
      </c>
      <c r="G18" s="536">
        <v>39</v>
      </c>
      <c r="H18" s="536">
        <v>48</v>
      </c>
      <c r="I18" s="536">
        <v>60</v>
      </c>
      <c r="J18" s="537">
        <v>41</v>
      </c>
      <c r="K18" s="538">
        <v>22</v>
      </c>
      <c r="L18" s="349">
        <v>53.658536585365852</v>
      </c>
    </row>
    <row r="19" spans="1:12" s="110" customFormat="1" ht="15" customHeight="1" x14ac:dyDescent="0.2">
      <c r="A19" s="118" t="s">
        <v>113</v>
      </c>
      <c r="B19" s="119" t="s">
        <v>181</v>
      </c>
      <c r="C19" s="347"/>
      <c r="D19" s="347"/>
      <c r="E19" s="348"/>
      <c r="F19" s="536">
        <v>2921</v>
      </c>
      <c r="G19" s="536">
        <v>2173</v>
      </c>
      <c r="H19" s="536">
        <v>3700</v>
      </c>
      <c r="I19" s="536">
        <v>2459</v>
      </c>
      <c r="J19" s="537">
        <v>2921</v>
      </c>
      <c r="K19" s="538">
        <v>0</v>
      </c>
      <c r="L19" s="349">
        <v>0</v>
      </c>
    </row>
    <row r="20" spans="1:12" s="110" customFormat="1" ht="15" customHeight="1" x14ac:dyDescent="0.2">
      <c r="A20" s="118"/>
      <c r="B20" s="119" t="s">
        <v>182</v>
      </c>
      <c r="C20" s="347"/>
      <c r="D20" s="347"/>
      <c r="E20" s="348"/>
      <c r="F20" s="536">
        <v>1622</v>
      </c>
      <c r="G20" s="536">
        <v>1116</v>
      </c>
      <c r="H20" s="536">
        <v>1536</v>
      </c>
      <c r="I20" s="536">
        <v>1362</v>
      </c>
      <c r="J20" s="537">
        <v>1278</v>
      </c>
      <c r="K20" s="538">
        <v>344</v>
      </c>
      <c r="L20" s="349">
        <v>26.917057902973397</v>
      </c>
    </row>
    <row r="21" spans="1:12" s="110" customFormat="1" ht="15" customHeight="1" x14ac:dyDescent="0.2">
      <c r="A21" s="118" t="s">
        <v>113</v>
      </c>
      <c r="B21" s="119" t="s">
        <v>116</v>
      </c>
      <c r="C21" s="347"/>
      <c r="D21" s="347"/>
      <c r="E21" s="348"/>
      <c r="F21" s="536">
        <v>3440</v>
      </c>
      <c r="G21" s="536">
        <v>2364</v>
      </c>
      <c r="H21" s="536">
        <v>3926</v>
      </c>
      <c r="I21" s="536">
        <v>2808</v>
      </c>
      <c r="J21" s="537">
        <v>3111</v>
      </c>
      <c r="K21" s="538">
        <v>329</v>
      </c>
      <c r="L21" s="349">
        <v>10.57537769206043</v>
      </c>
    </row>
    <row r="22" spans="1:12" s="110" customFormat="1" ht="15" customHeight="1" x14ac:dyDescent="0.2">
      <c r="A22" s="118"/>
      <c r="B22" s="119" t="s">
        <v>117</v>
      </c>
      <c r="C22" s="347"/>
      <c r="D22" s="347"/>
      <c r="E22" s="348"/>
      <c r="F22" s="536">
        <v>1099</v>
      </c>
      <c r="G22" s="536">
        <v>923</v>
      </c>
      <c r="H22" s="536">
        <v>1304</v>
      </c>
      <c r="I22" s="536">
        <v>1009</v>
      </c>
      <c r="J22" s="537">
        <v>1083</v>
      </c>
      <c r="K22" s="538">
        <v>16</v>
      </c>
      <c r="L22" s="349">
        <v>1.4773776546629733</v>
      </c>
    </row>
    <row r="23" spans="1:12" s="110" customFormat="1" ht="15" customHeight="1" x14ac:dyDescent="0.2">
      <c r="A23" s="352" t="s">
        <v>347</v>
      </c>
      <c r="B23" s="353" t="s">
        <v>193</v>
      </c>
      <c r="C23" s="354"/>
      <c r="D23" s="354"/>
      <c r="E23" s="355"/>
      <c r="F23" s="539">
        <v>96</v>
      </c>
      <c r="G23" s="539">
        <v>170</v>
      </c>
      <c r="H23" s="539">
        <v>1092</v>
      </c>
      <c r="I23" s="539">
        <v>114</v>
      </c>
      <c r="J23" s="540">
        <v>104</v>
      </c>
      <c r="K23" s="541">
        <v>-8</v>
      </c>
      <c r="L23" s="356">
        <v>-7.6923076923076925</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33.200000000000003</v>
      </c>
      <c r="G25" s="542">
        <v>37.5</v>
      </c>
      <c r="H25" s="542">
        <v>40.9</v>
      </c>
      <c r="I25" s="542">
        <v>39.799999999999997</v>
      </c>
      <c r="J25" s="542">
        <v>32</v>
      </c>
      <c r="K25" s="543" t="s">
        <v>349</v>
      </c>
      <c r="L25" s="364">
        <v>1.2000000000000028</v>
      </c>
    </row>
    <row r="26" spans="1:12" s="110" customFormat="1" ht="15" customHeight="1" x14ac:dyDescent="0.2">
      <c r="A26" s="365" t="s">
        <v>105</v>
      </c>
      <c r="B26" s="366" t="s">
        <v>345</v>
      </c>
      <c r="C26" s="362"/>
      <c r="D26" s="362"/>
      <c r="E26" s="363"/>
      <c r="F26" s="542">
        <v>32.200000000000003</v>
      </c>
      <c r="G26" s="542">
        <v>34.5</v>
      </c>
      <c r="H26" s="542">
        <v>38.6</v>
      </c>
      <c r="I26" s="542">
        <v>37.799999999999997</v>
      </c>
      <c r="J26" s="544">
        <v>29.9</v>
      </c>
      <c r="K26" s="543" t="s">
        <v>349</v>
      </c>
      <c r="L26" s="364">
        <v>2.3000000000000043</v>
      </c>
    </row>
    <row r="27" spans="1:12" s="110" customFormat="1" ht="15" customHeight="1" x14ac:dyDescent="0.2">
      <c r="A27" s="365"/>
      <c r="B27" s="366" t="s">
        <v>346</v>
      </c>
      <c r="C27" s="362"/>
      <c r="D27" s="362"/>
      <c r="E27" s="363"/>
      <c r="F27" s="542">
        <v>34.6</v>
      </c>
      <c r="G27" s="542">
        <v>41.3</v>
      </c>
      <c r="H27" s="542">
        <v>44</v>
      </c>
      <c r="I27" s="542">
        <v>42.4</v>
      </c>
      <c r="J27" s="542">
        <v>35.200000000000003</v>
      </c>
      <c r="K27" s="543" t="s">
        <v>349</v>
      </c>
      <c r="L27" s="364">
        <v>-0.60000000000000142</v>
      </c>
    </row>
    <row r="28" spans="1:12" s="110" customFormat="1" ht="15" customHeight="1" x14ac:dyDescent="0.2">
      <c r="A28" s="365" t="s">
        <v>113</v>
      </c>
      <c r="B28" s="366" t="s">
        <v>108</v>
      </c>
      <c r="C28" s="362"/>
      <c r="D28" s="362"/>
      <c r="E28" s="363"/>
      <c r="F28" s="542">
        <v>46.1</v>
      </c>
      <c r="G28" s="542">
        <v>43.2</v>
      </c>
      <c r="H28" s="542">
        <v>48.5</v>
      </c>
      <c r="I28" s="542">
        <v>48.8</v>
      </c>
      <c r="J28" s="542">
        <v>40.299999999999997</v>
      </c>
      <c r="K28" s="543" t="s">
        <v>349</v>
      </c>
      <c r="L28" s="364">
        <v>5.8000000000000043</v>
      </c>
    </row>
    <row r="29" spans="1:12" s="110" customFormat="1" ht="11.25" x14ac:dyDescent="0.2">
      <c r="A29" s="365"/>
      <c r="B29" s="366" t="s">
        <v>109</v>
      </c>
      <c r="C29" s="362"/>
      <c r="D29" s="362"/>
      <c r="E29" s="363"/>
      <c r="F29" s="542">
        <v>31</v>
      </c>
      <c r="G29" s="542">
        <v>36.1</v>
      </c>
      <c r="H29" s="542">
        <v>38.5</v>
      </c>
      <c r="I29" s="542">
        <v>37.799999999999997</v>
      </c>
      <c r="J29" s="544">
        <v>30.6</v>
      </c>
      <c r="K29" s="543" t="s">
        <v>349</v>
      </c>
      <c r="L29" s="364">
        <v>0.39999999999999858</v>
      </c>
    </row>
    <row r="30" spans="1:12" s="110" customFormat="1" ht="15" customHeight="1" x14ac:dyDescent="0.2">
      <c r="A30" s="365"/>
      <c r="B30" s="366" t="s">
        <v>110</v>
      </c>
      <c r="C30" s="362"/>
      <c r="D30" s="362"/>
      <c r="E30" s="363"/>
      <c r="F30" s="542">
        <v>25.8</v>
      </c>
      <c r="G30" s="542">
        <v>34</v>
      </c>
      <c r="H30" s="542">
        <v>36.1</v>
      </c>
      <c r="I30" s="542">
        <v>32.4</v>
      </c>
      <c r="J30" s="542">
        <v>26.8</v>
      </c>
      <c r="K30" s="543" t="s">
        <v>349</v>
      </c>
      <c r="L30" s="364">
        <v>-1</v>
      </c>
    </row>
    <row r="31" spans="1:12" s="110" customFormat="1" ht="15" customHeight="1" x14ac:dyDescent="0.2">
      <c r="A31" s="365"/>
      <c r="B31" s="366" t="s">
        <v>111</v>
      </c>
      <c r="C31" s="362"/>
      <c r="D31" s="362"/>
      <c r="E31" s="363"/>
      <c r="F31" s="542">
        <v>34.9</v>
      </c>
      <c r="G31" s="542">
        <v>43.6</v>
      </c>
      <c r="H31" s="542">
        <v>52.1</v>
      </c>
      <c r="I31" s="542">
        <v>40</v>
      </c>
      <c r="J31" s="542">
        <v>34.1</v>
      </c>
      <c r="K31" s="543" t="s">
        <v>349</v>
      </c>
      <c r="L31" s="364">
        <v>0.79999999999999716</v>
      </c>
    </row>
    <row r="32" spans="1:12" s="110" customFormat="1" ht="15" customHeight="1" x14ac:dyDescent="0.2">
      <c r="A32" s="367" t="s">
        <v>113</v>
      </c>
      <c r="B32" s="368" t="s">
        <v>181</v>
      </c>
      <c r="C32" s="362"/>
      <c r="D32" s="362"/>
      <c r="E32" s="363"/>
      <c r="F32" s="542">
        <v>31.4</v>
      </c>
      <c r="G32" s="542">
        <v>34.200000000000003</v>
      </c>
      <c r="H32" s="542">
        <v>36.700000000000003</v>
      </c>
      <c r="I32" s="542">
        <v>36.4</v>
      </c>
      <c r="J32" s="544">
        <v>29.2</v>
      </c>
      <c r="K32" s="543" t="s">
        <v>349</v>
      </c>
      <c r="L32" s="364">
        <v>2.1999999999999993</v>
      </c>
    </row>
    <row r="33" spans="1:12" s="110" customFormat="1" ht="15" customHeight="1" x14ac:dyDescent="0.2">
      <c r="A33" s="367"/>
      <c r="B33" s="368" t="s">
        <v>182</v>
      </c>
      <c r="C33" s="362"/>
      <c r="D33" s="362"/>
      <c r="E33" s="363"/>
      <c r="F33" s="542">
        <v>36.299999999999997</v>
      </c>
      <c r="G33" s="542">
        <v>43.3</v>
      </c>
      <c r="H33" s="542">
        <v>47.7</v>
      </c>
      <c r="I33" s="542">
        <v>45.5</v>
      </c>
      <c r="J33" s="542">
        <v>38.4</v>
      </c>
      <c r="K33" s="543" t="s">
        <v>349</v>
      </c>
      <c r="L33" s="364">
        <v>-2.1000000000000014</v>
      </c>
    </row>
    <row r="34" spans="1:12" s="369" customFormat="1" ht="15" customHeight="1" x14ac:dyDescent="0.2">
      <c r="A34" s="367" t="s">
        <v>113</v>
      </c>
      <c r="B34" s="368" t="s">
        <v>116</v>
      </c>
      <c r="C34" s="362"/>
      <c r="D34" s="362"/>
      <c r="E34" s="363"/>
      <c r="F34" s="542">
        <v>31</v>
      </c>
      <c r="G34" s="542">
        <v>36</v>
      </c>
      <c r="H34" s="542">
        <v>37.5</v>
      </c>
      <c r="I34" s="542">
        <v>37.6</v>
      </c>
      <c r="J34" s="542">
        <v>28.9</v>
      </c>
      <c r="K34" s="543" t="s">
        <v>349</v>
      </c>
      <c r="L34" s="364">
        <v>2.1000000000000014</v>
      </c>
    </row>
    <row r="35" spans="1:12" s="369" customFormat="1" ht="11.25" x14ac:dyDescent="0.2">
      <c r="A35" s="370"/>
      <c r="B35" s="371" t="s">
        <v>117</v>
      </c>
      <c r="C35" s="372"/>
      <c r="D35" s="372"/>
      <c r="E35" s="373"/>
      <c r="F35" s="545">
        <v>39.9</v>
      </c>
      <c r="G35" s="545">
        <v>41.1</v>
      </c>
      <c r="H35" s="545">
        <v>48.9</v>
      </c>
      <c r="I35" s="545">
        <v>45.8</v>
      </c>
      <c r="J35" s="546">
        <v>41</v>
      </c>
      <c r="K35" s="547" t="s">
        <v>349</v>
      </c>
      <c r="L35" s="374">
        <v>-1.1000000000000014</v>
      </c>
    </row>
    <row r="36" spans="1:12" s="369" customFormat="1" ht="15.95" customHeight="1" x14ac:dyDescent="0.2">
      <c r="A36" s="375" t="s">
        <v>350</v>
      </c>
      <c r="B36" s="376"/>
      <c r="C36" s="377"/>
      <c r="D36" s="376"/>
      <c r="E36" s="378"/>
      <c r="F36" s="548">
        <v>4419</v>
      </c>
      <c r="G36" s="548">
        <v>3072</v>
      </c>
      <c r="H36" s="548">
        <v>3977</v>
      </c>
      <c r="I36" s="548">
        <v>3675</v>
      </c>
      <c r="J36" s="548">
        <v>4066</v>
      </c>
      <c r="K36" s="549">
        <v>353</v>
      </c>
      <c r="L36" s="380">
        <v>8.68175110673881</v>
      </c>
    </row>
    <row r="37" spans="1:12" s="369" customFormat="1" ht="15.95" customHeight="1" x14ac:dyDescent="0.2">
      <c r="A37" s="381"/>
      <c r="B37" s="382" t="s">
        <v>113</v>
      </c>
      <c r="C37" s="382" t="s">
        <v>351</v>
      </c>
      <c r="D37" s="382"/>
      <c r="E37" s="383"/>
      <c r="F37" s="548">
        <v>1467</v>
      </c>
      <c r="G37" s="548">
        <v>1152</v>
      </c>
      <c r="H37" s="548">
        <v>1625</v>
      </c>
      <c r="I37" s="548">
        <v>1461</v>
      </c>
      <c r="J37" s="548">
        <v>1303</v>
      </c>
      <c r="K37" s="549">
        <v>164</v>
      </c>
      <c r="L37" s="380">
        <v>12.586339217191098</v>
      </c>
    </row>
    <row r="38" spans="1:12" s="369" customFormat="1" ht="15.95" customHeight="1" x14ac:dyDescent="0.2">
      <c r="A38" s="381"/>
      <c r="B38" s="384" t="s">
        <v>105</v>
      </c>
      <c r="C38" s="384" t="s">
        <v>106</v>
      </c>
      <c r="D38" s="385"/>
      <c r="E38" s="383"/>
      <c r="F38" s="548">
        <v>2595</v>
      </c>
      <c r="G38" s="548">
        <v>1710</v>
      </c>
      <c r="H38" s="548">
        <v>2280</v>
      </c>
      <c r="I38" s="548">
        <v>2103</v>
      </c>
      <c r="J38" s="550">
        <v>2434</v>
      </c>
      <c r="K38" s="549">
        <v>161</v>
      </c>
      <c r="L38" s="380">
        <v>6.6146261298274442</v>
      </c>
    </row>
    <row r="39" spans="1:12" s="369" customFormat="1" ht="15.95" customHeight="1" x14ac:dyDescent="0.2">
      <c r="A39" s="381"/>
      <c r="B39" s="385"/>
      <c r="C39" s="382" t="s">
        <v>352</v>
      </c>
      <c r="D39" s="385"/>
      <c r="E39" s="383"/>
      <c r="F39" s="548">
        <v>835</v>
      </c>
      <c r="G39" s="548">
        <v>590</v>
      </c>
      <c r="H39" s="548">
        <v>879</v>
      </c>
      <c r="I39" s="548">
        <v>795</v>
      </c>
      <c r="J39" s="548">
        <v>728</v>
      </c>
      <c r="K39" s="549">
        <v>107</v>
      </c>
      <c r="L39" s="380">
        <v>14.697802197802197</v>
      </c>
    </row>
    <row r="40" spans="1:12" s="369" customFormat="1" ht="15.95" customHeight="1" x14ac:dyDescent="0.2">
      <c r="A40" s="381"/>
      <c r="B40" s="384"/>
      <c r="C40" s="384" t="s">
        <v>107</v>
      </c>
      <c r="D40" s="385"/>
      <c r="E40" s="383"/>
      <c r="F40" s="548">
        <v>1824</v>
      </c>
      <c r="G40" s="548">
        <v>1362</v>
      </c>
      <c r="H40" s="548">
        <v>1697</v>
      </c>
      <c r="I40" s="548">
        <v>1572</v>
      </c>
      <c r="J40" s="548">
        <v>1632</v>
      </c>
      <c r="K40" s="549">
        <v>192</v>
      </c>
      <c r="L40" s="380">
        <v>11.764705882352942</v>
      </c>
    </row>
    <row r="41" spans="1:12" s="369" customFormat="1" ht="24" customHeight="1" x14ac:dyDescent="0.2">
      <c r="A41" s="381"/>
      <c r="B41" s="385"/>
      <c r="C41" s="382" t="s">
        <v>352</v>
      </c>
      <c r="D41" s="385"/>
      <c r="E41" s="383"/>
      <c r="F41" s="548">
        <v>632</v>
      </c>
      <c r="G41" s="548">
        <v>562</v>
      </c>
      <c r="H41" s="548">
        <v>746</v>
      </c>
      <c r="I41" s="548">
        <v>666</v>
      </c>
      <c r="J41" s="550">
        <v>575</v>
      </c>
      <c r="K41" s="549">
        <v>57</v>
      </c>
      <c r="L41" s="380">
        <v>9.9130434782608692</v>
      </c>
    </row>
    <row r="42" spans="1:12" s="110" customFormat="1" ht="15" customHeight="1" x14ac:dyDescent="0.2">
      <c r="A42" s="381"/>
      <c r="B42" s="384" t="s">
        <v>113</v>
      </c>
      <c r="C42" s="384" t="s">
        <v>353</v>
      </c>
      <c r="D42" s="385"/>
      <c r="E42" s="383"/>
      <c r="F42" s="548">
        <v>791</v>
      </c>
      <c r="G42" s="548">
        <v>653</v>
      </c>
      <c r="H42" s="548">
        <v>969</v>
      </c>
      <c r="I42" s="548">
        <v>841</v>
      </c>
      <c r="J42" s="548">
        <v>772</v>
      </c>
      <c r="K42" s="549">
        <v>19</v>
      </c>
      <c r="L42" s="380">
        <v>2.4611398963730569</v>
      </c>
    </row>
    <row r="43" spans="1:12" s="110" customFormat="1" ht="15" customHeight="1" x14ac:dyDescent="0.2">
      <c r="A43" s="381"/>
      <c r="B43" s="385"/>
      <c r="C43" s="382" t="s">
        <v>352</v>
      </c>
      <c r="D43" s="385"/>
      <c r="E43" s="383"/>
      <c r="F43" s="548">
        <v>365</v>
      </c>
      <c r="G43" s="548">
        <v>282</v>
      </c>
      <c r="H43" s="548">
        <v>470</v>
      </c>
      <c r="I43" s="548">
        <v>410</v>
      </c>
      <c r="J43" s="548">
        <v>311</v>
      </c>
      <c r="K43" s="549">
        <v>54</v>
      </c>
      <c r="L43" s="380">
        <v>17.363344051446944</v>
      </c>
    </row>
    <row r="44" spans="1:12" s="110" customFormat="1" ht="15" customHeight="1" x14ac:dyDescent="0.2">
      <c r="A44" s="381"/>
      <c r="B44" s="384"/>
      <c r="C44" s="366" t="s">
        <v>109</v>
      </c>
      <c r="D44" s="385"/>
      <c r="E44" s="383"/>
      <c r="F44" s="548">
        <v>3057</v>
      </c>
      <c r="G44" s="548">
        <v>2062</v>
      </c>
      <c r="H44" s="548">
        <v>2539</v>
      </c>
      <c r="I44" s="548">
        <v>2388</v>
      </c>
      <c r="J44" s="550">
        <v>2813</v>
      </c>
      <c r="K44" s="549">
        <v>244</v>
      </c>
      <c r="L44" s="380">
        <v>8.674013508709562</v>
      </c>
    </row>
    <row r="45" spans="1:12" s="110" customFormat="1" ht="15" customHeight="1" x14ac:dyDescent="0.2">
      <c r="A45" s="381"/>
      <c r="B45" s="385"/>
      <c r="C45" s="382" t="s">
        <v>352</v>
      </c>
      <c r="D45" s="385"/>
      <c r="E45" s="383"/>
      <c r="F45" s="548">
        <v>949</v>
      </c>
      <c r="G45" s="548">
        <v>745</v>
      </c>
      <c r="H45" s="548">
        <v>978</v>
      </c>
      <c r="I45" s="548">
        <v>902</v>
      </c>
      <c r="J45" s="548">
        <v>860</v>
      </c>
      <c r="K45" s="549">
        <v>89</v>
      </c>
      <c r="L45" s="380">
        <v>10.348837209302326</v>
      </c>
    </row>
    <row r="46" spans="1:12" s="110" customFormat="1" ht="15" customHeight="1" x14ac:dyDescent="0.2">
      <c r="A46" s="381"/>
      <c r="B46" s="384"/>
      <c r="C46" s="366" t="s">
        <v>110</v>
      </c>
      <c r="D46" s="385"/>
      <c r="E46" s="383"/>
      <c r="F46" s="548">
        <v>508</v>
      </c>
      <c r="G46" s="548">
        <v>318</v>
      </c>
      <c r="H46" s="548">
        <v>421</v>
      </c>
      <c r="I46" s="548">
        <v>386</v>
      </c>
      <c r="J46" s="548">
        <v>440</v>
      </c>
      <c r="K46" s="549">
        <v>68</v>
      </c>
      <c r="L46" s="380">
        <v>15.454545454545455</v>
      </c>
    </row>
    <row r="47" spans="1:12" s="110" customFormat="1" ht="15" customHeight="1" x14ac:dyDescent="0.2">
      <c r="A47" s="381"/>
      <c r="B47" s="385"/>
      <c r="C47" s="382" t="s">
        <v>352</v>
      </c>
      <c r="D47" s="385"/>
      <c r="E47" s="383"/>
      <c r="F47" s="548">
        <v>131</v>
      </c>
      <c r="G47" s="548">
        <v>108</v>
      </c>
      <c r="H47" s="548">
        <v>152</v>
      </c>
      <c r="I47" s="548">
        <v>125</v>
      </c>
      <c r="J47" s="550">
        <v>118</v>
      </c>
      <c r="K47" s="549">
        <v>13</v>
      </c>
      <c r="L47" s="380">
        <v>11.016949152542374</v>
      </c>
    </row>
    <row r="48" spans="1:12" s="110" customFormat="1" ht="15" customHeight="1" x14ac:dyDescent="0.2">
      <c r="A48" s="381"/>
      <c r="B48" s="385"/>
      <c r="C48" s="366" t="s">
        <v>111</v>
      </c>
      <c r="D48" s="386"/>
      <c r="E48" s="387"/>
      <c r="F48" s="548">
        <v>63</v>
      </c>
      <c r="G48" s="548">
        <v>39</v>
      </c>
      <c r="H48" s="548">
        <v>48</v>
      </c>
      <c r="I48" s="548">
        <v>60</v>
      </c>
      <c r="J48" s="548">
        <v>41</v>
      </c>
      <c r="K48" s="549">
        <v>22</v>
      </c>
      <c r="L48" s="380">
        <v>53.658536585365852</v>
      </c>
    </row>
    <row r="49" spans="1:12" s="110" customFormat="1" ht="15" customHeight="1" x14ac:dyDescent="0.2">
      <c r="A49" s="381"/>
      <c r="B49" s="385"/>
      <c r="C49" s="382" t="s">
        <v>352</v>
      </c>
      <c r="D49" s="385"/>
      <c r="E49" s="383"/>
      <c r="F49" s="548">
        <v>22</v>
      </c>
      <c r="G49" s="548">
        <v>17</v>
      </c>
      <c r="H49" s="548">
        <v>25</v>
      </c>
      <c r="I49" s="548">
        <v>24</v>
      </c>
      <c r="J49" s="548">
        <v>14</v>
      </c>
      <c r="K49" s="549">
        <v>8</v>
      </c>
      <c r="L49" s="380">
        <v>57.142857142857146</v>
      </c>
    </row>
    <row r="50" spans="1:12" s="110" customFormat="1" ht="15" customHeight="1" x14ac:dyDescent="0.2">
      <c r="A50" s="381"/>
      <c r="B50" s="384" t="s">
        <v>113</v>
      </c>
      <c r="C50" s="382" t="s">
        <v>181</v>
      </c>
      <c r="D50" s="385"/>
      <c r="E50" s="383"/>
      <c r="F50" s="548">
        <v>2803</v>
      </c>
      <c r="G50" s="548">
        <v>1963</v>
      </c>
      <c r="H50" s="548">
        <v>2482</v>
      </c>
      <c r="I50" s="548">
        <v>2320</v>
      </c>
      <c r="J50" s="550">
        <v>2797</v>
      </c>
      <c r="K50" s="549">
        <v>6</v>
      </c>
      <c r="L50" s="380">
        <v>0.21451555237754738</v>
      </c>
    </row>
    <row r="51" spans="1:12" s="110" customFormat="1" ht="15" customHeight="1" x14ac:dyDescent="0.2">
      <c r="A51" s="381"/>
      <c r="B51" s="385"/>
      <c r="C51" s="382" t="s">
        <v>352</v>
      </c>
      <c r="D51" s="385"/>
      <c r="E51" s="383"/>
      <c r="F51" s="548">
        <v>881</v>
      </c>
      <c r="G51" s="548">
        <v>672</v>
      </c>
      <c r="H51" s="548">
        <v>912</v>
      </c>
      <c r="I51" s="548">
        <v>844</v>
      </c>
      <c r="J51" s="548">
        <v>816</v>
      </c>
      <c r="K51" s="549">
        <v>65</v>
      </c>
      <c r="L51" s="380">
        <v>7.965686274509804</v>
      </c>
    </row>
    <row r="52" spans="1:12" s="110" customFormat="1" ht="15" customHeight="1" x14ac:dyDescent="0.2">
      <c r="A52" s="381"/>
      <c r="B52" s="384"/>
      <c r="C52" s="382" t="s">
        <v>182</v>
      </c>
      <c r="D52" s="385"/>
      <c r="E52" s="383"/>
      <c r="F52" s="548">
        <v>1616</v>
      </c>
      <c r="G52" s="548">
        <v>1109</v>
      </c>
      <c r="H52" s="548">
        <v>1495</v>
      </c>
      <c r="I52" s="548">
        <v>1355</v>
      </c>
      <c r="J52" s="548">
        <v>1269</v>
      </c>
      <c r="K52" s="549">
        <v>347</v>
      </c>
      <c r="L52" s="380">
        <v>27.344365642237982</v>
      </c>
    </row>
    <row r="53" spans="1:12" s="269" customFormat="1" ht="11.25" customHeight="1" x14ac:dyDescent="0.2">
      <c r="A53" s="381"/>
      <c r="B53" s="385"/>
      <c r="C53" s="382" t="s">
        <v>352</v>
      </c>
      <c r="D53" s="385"/>
      <c r="E53" s="383"/>
      <c r="F53" s="548">
        <v>586</v>
      </c>
      <c r="G53" s="548">
        <v>480</v>
      </c>
      <c r="H53" s="548">
        <v>713</v>
      </c>
      <c r="I53" s="548">
        <v>617</v>
      </c>
      <c r="J53" s="550">
        <v>487</v>
      </c>
      <c r="K53" s="549">
        <v>99</v>
      </c>
      <c r="L53" s="380">
        <v>20.328542094455852</v>
      </c>
    </row>
    <row r="54" spans="1:12" s="151" customFormat="1" ht="12.75" customHeight="1" x14ac:dyDescent="0.2">
      <c r="A54" s="381"/>
      <c r="B54" s="384" t="s">
        <v>113</v>
      </c>
      <c r="C54" s="384" t="s">
        <v>116</v>
      </c>
      <c r="D54" s="385"/>
      <c r="E54" s="383"/>
      <c r="F54" s="548">
        <v>3333</v>
      </c>
      <c r="G54" s="548">
        <v>2173</v>
      </c>
      <c r="H54" s="548">
        <v>2778</v>
      </c>
      <c r="I54" s="548">
        <v>2681</v>
      </c>
      <c r="J54" s="548">
        <v>2994</v>
      </c>
      <c r="K54" s="549">
        <v>339</v>
      </c>
      <c r="L54" s="380">
        <v>11.322645290581162</v>
      </c>
    </row>
    <row r="55" spans="1:12" ht="11.25" x14ac:dyDescent="0.2">
      <c r="A55" s="381"/>
      <c r="B55" s="385"/>
      <c r="C55" s="382" t="s">
        <v>352</v>
      </c>
      <c r="D55" s="385"/>
      <c r="E55" s="383"/>
      <c r="F55" s="548">
        <v>1034</v>
      </c>
      <c r="G55" s="548">
        <v>782</v>
      </c>
      <c r="H55" s="548">
        <v>1041</v>
      </c>
      <c r="I55" s="548">
        <v>1007</v>
      </c>
      <c r="J55" s="548">
        <v>866</v>
      </c>
      <c r="K55" s="549">
        <v>168</v>
      </c>
      <c r="L55" s="380">
        <v>19.399538106235564</v>
      </c>
    </row>
    <row r="56" spans="1:12" ht="14.25" customHeight="1" x14ac:dyDescent="0.2">
      <c r="A56" s="381"/>
      <c r="B56" s="385"/>
      <c r="C56" s="384" t="s">
        <v>117</v>
      </c>
      <c r="D56" s="385"/>
      <c r="E56" s="383"/>
      <c r="F56" s="548">
        <v>1083</v>
      </c>
      <c r="G56" s="548">
        <v>897</v>
      </c>
      <c r="H56" s="548">
        <v>1194</v>
      </c>
      <c r="I56" s="548">
        <v>990</v>
      </c>
      <c r="J56" s="548">
        <v>1067</v>
      </c>
      <c r="K56" s="549">
        <v>16</v>
      </c>
      <c r="L56" s="380">
        <v>1.499531396438613</v>
      </c>
    </row>
    <row r="57" spans="1:12" ht="18.75" customHeight="1" x14ac:dyDescent="0.2">
      <c r="A57" s="388"/>
      <c r="B57" s="389"/>
      <c r="C57" s="390" t="s">
        <v>352</v>
      </c>
      <c r="D57" s="389"/>
      <c r="E57" s="391"/>
      <c r="F57" s="551">
        <v>432</v>
      </c>
      <c r="G57" s="552">
        <v>369</v>
      </c>
      <c r="H57" s="552">
        <v>584</v>
      </c>
      <c r="I57" s="552">
        <v>453</v>
      </c>
      <c r="J57" s="552">
        <v>437</v>
      </c>
      <c r="K57" s="553">
        <f t="shared" ref="K57" si="0">IF(OR(F57=".",J57=".")=TRUE,".",IF(OR(F57="*",J57="*")=TRUE,"*",IF(AND(F57="-",J57="-")=TRUE,"-",IF(AND(ISNUMBER(J57),ISNUMBER(F57))=TRUE,IF(F57-J57=0,0,F57-J57),IF(ISNUMBER(F57)=TRUE,F57,-J57)))))</f>
        <v>-5</v>
      </c>
      <c r="L57" s="392">
        <f t="shared" ref="L57" si="1">IF(K57 =".",".",IF(K57 ="*","*",IF(K57="-","-",IF(K57=0,0,IF(OR(J57="-",J57=".",F57="-",F57=".")=TRUE,"X",IF(J57=0,"0,0",IF(ABS(K57*100/J57)&gt;250,".X",(K57*100/J57))))))))</f>
        <v>-1.1441647597254005</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4543</v>
      </c>
      <c r="E11" s="114">
        <v>3289</v>
      </c>
      <c r="F11" s="114">
        <v>5236</v>
      </c>
      <c r="G11" s="114">
        <v>3821</v>
      </c>
      <c r="H11" s="140">
        <v>4199</v>
      </c>
      <c r="I11" s="115">
        <v>344</v>
      </c>
      <c r="J11" s="116">
        <v>8.1924267682781622</v>
      </c>
    </row>
    <row r="12" spans="1:15" s="110" customFormat="1" ht="24.95" customHeight="1" x14ac:dyDescent="0.2">
      <c r="A12" s="193" t="s">
        <v>132</v>
      </c>
      <c r="B12" s="194" t="s">
        <v>133</v>
      </c>
      <c r="C12" s="113">
        <v>4.3143297380585519</v>
      </c>
      <c r="D12" s="115">
        <v>196</v>
      </c>
      <c r="E12" s="114">
        <v>73</v>
      </c>
      <c r="F12" s="114">
        <v>222</v>
      </c>
      <c r="G12" s="114">
        <v>157</v>
      </c>
      <c r="H12" s="140">
        <v>170</v>
      </c>
      <c r="I12" s="115">
        <v>26</v>
      </c>
      <c r="J12" s="116">
        <v>15.294117647058824</v>
      </c>
    </row>
    <row r="13" spans="1:15" s="110" customFormat="1" ht="24.95" customHeight="1" x14ac:dyDescent="0.2">
      <c r="A13" s="193" t="s">
        <v>134</v>
      </c>
      <c r="B13" s="199" t="s">
        <v>214</v>
      </c>
      <c r="C13" s="113">
        <v>0.83645168390931102</v>
      </c>
      <c r="D13" s="115">
        <v>38</v>
      </c>
      <c r="E13" s="114">
        <v>110</v>
      </c>
      <c r="F13" s="114">
        <v>120</v>
      </c>
      <c r="G13" s="114">
        <v>40</v>
      </c>
      <c r="H13" s="140">
        <v>39</v>
      </c>
      <c r="I13" s="115">
        <v>-1</v>
      </c>
      <c r="J13" s="116">
        <v>-2.5641025641025643</v>
      </c>
    </row>
    <row r="14" spans="1:15" s="287" customFormat="1" ht="24.95" customHeight="1" x14ac:dyDescent="0.2">
      <c r="A14" s="193" t="s">
        <v>215</v>
      </c>
      <c r="B14" s="199" t="s">
        <v>137</v>
      </c>
      <c r="C14" s="113">
        <v>12.414703940127669</v>
      </c>
      <c r="D14" s="115">
        <v>564</v>
      </c>
      <c r="E14" s="114">
        <v>352</v>
      </c>
      <c r="F14" s="114">
        <v>640</v>
      </c>
      <c r="G14" s="114">
        <v>466</v>
      </c>
      <c r="H14" s="140">
        <v>520</v>
      </c>
      <c r="I14" s="115">
        <v>44</v>
      </c>
      <c r="J14" s="116">
        <v>8.4615384615384617</v>
      </c>
      <c r="K14" s="110"/>
      <c r="L14" s="110"/>
      <c r="M14" s="110"/>
      <c r="N14" s="110"/>
      <c r="O14" s="110"/>
    </row>
    <row r="15" spans="1:15" s="110" customFormat="1" ht="24.95" customHeight="1" x14ac:dyDescent="0.2">
      <c r="A15" s="193" t="s">
        <v>216</v>
      </c>
      <c r="B15" s="199" t="s">
        <v>217</v>
      </c>
      <c r="C15" s="113">
        <v>2.3112480739599386</v>
      </c>
      <c r="D15" s="115">
        <v>105</v>
      </c>
      <c r="E15" s="114">
        <v>78</v>
      </c>
      <c r="F15" s="114">
        <v>155</v>
      </c>
      <c r="G15" s="114">
        <v>108</v>
      </c>
      <c r="H15" s="140">
        <v>97</v>
      </c>
      <c r="I15" s="115">
        <v>8</v>
      </c>
      <c r="J15" s="116">
        <v>8.2474226804123703</v>
      </c>
    </row>
    <row r="16" spans="1:15" s="287" customFormat="1" ht="24.95" customHeight="1" x14ac:dyDescent="0.2">
      <c r="A16" s="193" t="s">
        <v>218</v>
      </c>
      <c r="B16" s="199" t="s">
        <v>141</v>
      </c>
      <c r="C16" s="113">
        <v>6.6255778120184896</v>
      </c>
      <c r="D16" s="115">
        <v>301</v>
      </c>
      <c r="E16" s="114">
        <v>190</v>
      </c>
      <c r="F16" s="114">
        <v>295</v>
      </c>
      <c r="G16" s="114">
        <v>184</v>
      </c>
      <c r="H16" s="140">
        <v>298</v>
      </c>
      <c r="I16" s="115">
        <v>3</v>
      </c>
      <c r="J16" s="116">
        <v>1.0067114093959733</v>
      </c>
      <c r="K16" s="110"/>
      <c r="L16" s="110"/>
      <c r="M16" s="110"/>
      <c r="N16" s="110"/>
      <c r="O16" s="110"/>
    </row>
    <row r="17" spans="1:15" s="110" customFormat="1" ht="24.95" customHeight="1" x14ac:dyDescent="0.2">
      <c r="A17" s="193" t="s">
        <v>142</v>
      </c>
      <c r="B17" s="199" t="s">
        <v>220</v>
      </c>
      <c r="C17" s="113">
        <v>3.4778780541492407</v>
      </c>
      <c r="D17" s="115">
        <v>158</v>
      </c>
      <c r="E17" s="114">
        <v>84</v>
      </c>
      <c r="F17" s="114">
        <v>190</v>
      </c>
      <c r="G17" s="114">
        <v>174</v>
      </c>
      <c r="H17" s="140">
        <v>125</v>
      </c>
      <c r="I17" s="115">
        <v>33</v>
      </c>
      <c r="J17" s="116">
        <v>26.4</v>
      </c>
    </row>
    <row r="18" spans="1:15" s="287" customFormat="1" ht="24.95" customHeight="1" x14ac:dyDescent="0.2">
      <c r="A18" s="201" t="s">
        <v>144</v>
      </c>
      <c r="B18" s="202" t="s">
        <v>145</v>
      </c>
      <c r="C18" s="113">
        <v>8.3425049526744441</v>
      </c>
      <c r="D18" s="115">
        <v>379</v>
      </c>
      <c r="E18" s="114">
        <v>208</v>
      </c>
      <c r="F18" s="114">
        <v>386</v>
      </c>
      <c r="G18" s="114">
        <v>294</v>
      </c>
      <c r="H18" s="140">
        <v>363</v>
      </c>
      <c r="I18" s="115">
        <v>16</v>
      </c>
      <c r="J18" s="116">
        <v>4.4077134986225897</v>
      </c>
      <c r="K18" s="110"/>
      <c r="L18" s="110"/>
      <c r="M18" s="110"/>
      <c r="N18" s="110"/>
      <c r="O18" s="110"/>
    </row>
    <row r="19" spans="1:15" s="110" customFormat="1" ht="24.95" customHeight="1" x14ac:dyDescent="0.2">
      <c r="A19" s="193" t="s">
        <v>146</v>
      </c>
      <c r="B19" s="199" t="s">
        <v>147</v>
      </c>
      <c r="C19" s="113">
        <v>11.666299801893022</v>
      </c>
      <c r="D19" s="115">
        <v>530</v>
      </c>
      <c r="E19" s="114">
        <v>510</v>
      </c>
      <c r="F19" s="114">
        <v>809</v>
      </c>
      <c r="G19" s="114">
        <v>491</v>
      </c>
      <c r="H19" s="140">
        <v>610</v>
      </c>
      <c r="I19" s="115">
        <v>-80</v>
      </c>
      <c r="J19" s="116">
        <v>-13.114754098360656</v>
      </c>
    </row>
    <row r="20" spans="1:15" s="287" customFormat="1" ht="24.95" customHeight="1" x14ac:dyDescent="0.2">
      <c r="A20" s="193" t="s">
        <v>148</v>
      </c>
      <c r="B20" s="199" t="s">
        <v>149</v>
      </c>
      <c r="C20" s="113">
        <v>5.3268765133171909</v>
      </c>
      <c r="D20" s="115">
        <v>242</v>
      </c>
      <c r="E20" s="114">
        <v>214</v>
      </c>
      <c r="F20" s="114">
        <v>214</v>
      </c>
      <c r="G20" s="114">
        <v>235</v>
      </c>
      <c r="H20" s="140">
        <v>204</v>
      </c>
      <c r="I20" s="115">
        <v>38</v>
      </c>
      <c r="J20" s="116">
        <v>18.627450980392158</v>
      </c>
      <c r="K20" s="110"/>
      <c r="L20" s="110"/>
      <c r="M20" s="110"/>
      <c r="N20" s="110"/>
      <c r="O20" s="110"/>
    </row>
    <row r="21" spans="1:15" s="110" customFormat="1" ht="24.95" customHeight="1" x14ac:dyDescent="0.2">
      <c r="A21" s="201" t="s">
        <v>150</v>
      </c>
      <c r="B21" s="202" t="s">
        <v>151</v>
      </c>
      <c r="C21" s="113">
        <v>5.4369359454105215</v>
      </c>
      <c r="D21" s="115">
        <v>247</v>
      </c>
      <c r="E21" s="114">
        <v>211</v>
      </c>
      <c r="F21" s="114">
        <v>246</v>
      </c>
      <c r="G21" s="114">
        <v>276</v>
      </c>
      <c r="H21" s="140">
        <v>247</v>
      </c>
      <c r="I21" s="115">
        <v>0</v>
      </c>
      <c r="J21" s="116">
        <v>0</v>
      </c>
    </row>
    <row r="22" spans="1:15" s="110" customFormat="1" ht="24.95" customHeight="1" x14ac:dyDescent="0.2">
      <c r="A22" s="201" t="s">
        <v>152</v>
      </c>
      <c r="B22" s="199" t="s">
        <v>153</v>
      </c>
      <c r="C22" s="113">
        <v>1.2106537530266344</v>
      </c>
      <c r="D22" s="115">
        <v>55</v>
      </c>
      <c r="E22" s="114">
        <v>29</v>
      </c>
      <c r="F22" s="114">
        <v>60</v>
      </c>
      <c r="G22" s="114">
        <v>56</v>
      </c>
      <c r="H22" s="140">
        <v>52</v>
      </c>
      <c r="I22" s="115">
        <v>3</v>
      </c>
      <c r="J22" s="116">
        <v>5.7692307692307692</v>
      </c>
    </row>
    <row r="23" spans="1:15" s="110" customFormat="1" ht="24.95" customHeight="1" x14ac:dyDescent="0.2">
      <c r="A23" s="193" t="s">
        <v>154</v>
      </c>
      <c r="B23" s="199" t="s">
        <v>155</v>
      </c>
      <c r="C23" s="113">
        <v>0.66035659255998236</v>
      </c>
      <c r="D23" s="115">
        <v>30</v>
      </c>
      <c r="E23" s="114">
        <v>16</v>
      </c>
      <c r="F23" s="114">
        <v>56</v>
      </c>
      <c r="G23" s="114">
        <v>46</v>
      </c>
      <c r="H23" s="140">
        <v>37</v>
      </c>
      <c r="I23" s="115">
        <v>-7</v>
      </c>
      <c r="J23" s="116">
        <v>-18.918918918918919</v>
      </c>
    </row>
    <row r="24" spans="1:15" s="110" customFormat="1" ht="24.95" customHeight="1" x14ac:dyDescent="0.2">
      <c r="A24" s="193" t="s">
        <v>156</v>
      </c>
      <c r="B24" s="199" t="s">
        <v>221</v>
      </c>
      <c r="C24" s="113">
        <v>5.0187101034558665</v>
      </c>
      <c r="D24" s="115">
        <v>228</v>
      </c>
      <c r="E24" s="114">
        <v>129</v>
      </c>
      <c r="F24" s="114">
        <v>256</v>
      </c>
      <c r="G24" s="114">
        <v>188</v>
      </c>
      <c r="H24" s="140">
        <v>268</v>
      </c>
      <c r="I24" s="115">
        <v>-40</v>
      </c>
      <c r="J24" s="116">
        <v>-14.925373134328359</v>
      </c>
    </row>
    <row r="25" spans="1:15" s="110" customFormat="1" ht="24.95" customHeight="1" x14ac:dyDescent="0.2">
      <c r="A25" s="193" t="s">
        <v>222</v>
      </c>
      <c r="B25" s="204" t="s">
        <v>159</v>
      </c>
      <c r="C25" s="113">
        <v>6.6696015848558226</v>
      </c>
      <c r="D25" s="115">
        <v>303</v>
      </c>
      <c r="E25" s="114">
        <v>206</v>
      </c>
      <c r="F25" s="114">
        <v>269</v>
      </c>
      <c r="G25" s="114">
        <v>232</v>
      </c>
      <c r="H25" s="140">
        <v>273</v>
      </c>
      <c r="I25" s="115">
        <v>30</v>
      </c>
      <c r="J25" s="116">
        <v>10.989010989010989</v>
      </c>
    </row>
    <row r="26" spans="1:15" s="110" customFormat="1" ht="24.95" customHeight="1" x14ac:dyDescent="0.2">
      <c r="A26" s="201">
        <v>782.78300000000002</v>
      </c>
      <c r="B26" s="203" t="s">
        <v>160</v>
      </c>
      <c r="C26" s="113">
        <v>8.2324455205811145</v>
      </c>
      <c r="D26" s="115">
        <v>374</v>
      </c>
      <c r="E26" s="114">
        <v>257</v>
      </c>
      <c r="F26" s="114">
        <v>444</v>
      </c>
      <c r="G26" s="114">
        <v>297</v>
      </c>
      <c r="H26" s="140">
        <v>379</v>
      </c>
      <c r="I26" s="115">
        <v>-5</v>
      </c>
      <c r="J26" s="116">
        <v>-1.3192612137203166</v>
      </c>
    </row>
    <row r="27" spans="1:15" s="110" customFormat="1" ht="24.95" customHeight="1" x14ac:dyDescent="0.2">
      <c r="A27" s="193" t="s">
        <v>161</v>
      </c>
      <c r="B27" s="199" t="s">
        <v>162</v>
      </c>
      <c r="C27" s="113">
        <v>6.8456966762051508</v>
      </c>
      <c r="D27" s="115">
        <v>311</v>
      </c>
      <c r="E27" s="114">
        <v>113</v>
      </c>
      <c r="F27" s="114">
        <v>159</v>
      </c>
      <c r="G27" s="114">
        <v>122</v>
      </c>
      <c r="H27" s="140">
        <v>103</v>
      </c>
      <c r="I27" s="115">
        <v>208</v>
      </c>
      <c r="J27" s="116">
        <v>201.94174757281553</v>
      </c>
    </row>
    <row r="28" spans="1:15" s="110" customFormat="1" ht="24.95" customHeight="1" x14ac:dyDescent="0.2">
      <c r="A28" s="193" t="s">
        <v>163</v>
      </c>
      <c r="B28" s="199" t="s">
        <v>164</v>
      </c>
      <c r="C28" s="113">
        <v>5.8771736737838429</v>
      </c>
      <c r="D28" s="115">
        <v>267</v>
      </c>
      <c r="E28" s="114">
        <v>111</v>
      </c>
      <c r="F28" s="114">
        <v>342</v>
      </c>
      <c r="G28" s="114">
        <v>94</v>
      </c>
      <c r="H28" s="140">
        <v>148</v>
      </c>
      <c r="I28" s="115">
        <v>119</v>
      </c>
      <c r="J28" s="116">
        <v>80.405405405405403</v>
      </c>
    </row>
    <row r="29" spans="1:15" s="110" customFormat="1" ht="24.95" customHeight="1" x14ac:dyDescent="0.2">
      <c r="A29" s="193">
        <v>86</v>
      </c>
      <c r="B29" s="199" t="s">
        <v>165</v>
      </c>
      <c r="C29" s="113">
        <v>8.0123266563944533</v>
      </c>
      <c r="D29" s="115">
        <v>364</v>
      </c>
      <c r="E29" s="114">
        <v>354</v>
      </c>
      <c r="F29" s="114">
        <v>400</v>
      </c>
      <c r="G29" s="114">
        <v>361</v>
      </c>
      <c r="H29" s="140">
        <v>416</v>
      </c>
      <c r="I29" s="115">
        <v>-52</v>
      </c>
      <c r="J29" s="116">
        <v>-12.5</v>
      </c>
    </row>
    <row r="30" spans="1:15" s="110" customFormat="1" ht="24.95" customHeight="1" x14ac:dyDescent="0.2">
      <c r="A30" s="193">
        <v>87.88</v>
      </c>
      <c r="B30" s="204" t="s">
        <v>166</v>
      </c>
      <c r="C30" s="113">
        <v>6.053268765133172</v>
      </c>
      <c r="D30" s="115">
        <v>275</v>
      </c>
      <c r="E30" s="114">
        <v>235</v>
      </c>
      <c r="F30" s="114">
        <v>409</v>
      </c>
      <c r="G30" s="114">
        <v>307</v>
      </c>
      <c r="H30" s="140">
        <v>212</v>
      </c>
      <c r="I30" s="115">
        <v>63</v>
      </c>
      <c r="J30" s="116">
        <v>29.716981132075471</v>
      </c>
    </row>
    <row r="31" spans="1:15" s="110" customFormat="1" ht="24.95" customHeight="1" x14ac:dyDescent="0.2">
      <c r="A31" s="193" t="s">
        <v>167</v>
      </c>
      <c r="B31" s="199" t="s">
        <v>168</v>
      </c>
      <c r="C31" s="113">
        <v>3.0816640986132513</v>
      </c>
      <c r="D31" s="115">
        <v>140</v>
      </c>
      <c r="E31" s="114">
        <v>161</v>
      </c>
      <c r="F31" s="114">
        <v>204</v>
      </c>
      <c r="G31" s="114">
        <v>159</v>
      </c>
      <c r="H31" s="140">
        <v>158</v>
      </c>
      <c r="I31" s="115">
        <v>-18</v>
      </c>
      <c r="J31" s="116">
        <v>-11.39240506329114</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4.3143297380585519</v>
      </c>
      <c r="D34" s="115">
        <v>196</v>
      </c>
      <c r="E34" s="114">
        <v>73</v>
      </c>
      <c r="F34" s="114">
        <v>222</v>
      </c>
      <c r="G34" s="114">
        <v>157</v>
      </c>
      <c r="H34" s="140">
        <v>170</v>
      </c>
      <c r="I34" s="115">
        <v>26</v>
      </c>
      <c r="J34" s="116">
        <v>15.294117647058824</v>
      </c>
    </row>
    <row r="35" spans="1:10" s="110" customFormat="1" ht="24.95" customHeight="1" x14ac:dyDescent="0.2">
      <c r="A35" s="292" t="s">
        <v>171</v>
      </c>
      <c r="B35" s="293" t="s">
        <v>172</v>
      </c>
      <c r="C35" s="113">
        <v>21.593660576711425</v>
      </c>
      <c r="D35" s="115">
        <v>981</v>
      </c>
      <c r="E35" s="114">
        <v>670</v>
      </c>
      <c r="F35" s="114">
        <v>1146</v>
      </c>
      <c r="G35" s="114">
        <v>800</v>
      </c>
      <c r="H35" s="140">
        <v>922</v>
      </c>
      <c r="I35" s="115">
        <v>59</v>
      </c>
      <c r="J35" s="116">
        <v>6.3991323210412148</v>
      </c>
    </row>
    <row r="36" spans="1:10" s="110" customFormat="1" ht="24.95" customHeight="1" x14ac:dyDescent="0.2">
      <c r="A36" s="294" t="s">
        <v>173</v>
      </c>
      <c r="B36" s="295" t="s">
        <v>174</v>
      </c>
      <c r="C36" s="125">
        <v>74.092009685230025</v>
      </c>
      <c r="D36" s="143">
        <v>3366</v>
      </c>
      <c r="E36" s="144">
        <v>2546</v>
      </c>
      <c r="F36" s="144">
        <v>3868</v>
      </c>
      <c r="G36" s="144">
        <v>2864</v>
      </c>
      <c r="H36" s="145">
        <v>3107</v>
      </c>
      <c r="I36" s="143">
        <v>259</v>
      </c>
      <c r="J36" s="146">
        <v>8.33601544898616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4543</v>
      </c>
      <c r="F11" s="264">
        <v>3289</v>
      </c>
      <c r="G11" s="264">
        <v>5236</v>
      </c>
      <c r="H11" s="264">
        <v>3821</v>
      </c>
      <c r="I11" s="265">
        <v>4199</v>
      </c>
      <c r="J11" s="263">
        <v>344</v>
      </c>
      <c r="K11" s="266">
        <v>8.1924267682781622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29.517939687431213</v>
      </c>
      <c r="E13" s="115">
        <v>1341</v>
      </c>
      <c r="F13" s="114">
        <v>1077</v>
      </c>
      <c r="G13" s="114">
        <v>1575</v>
      </c>
      <c r="H13" s="114">
        <v>1340</v>
      </c>
      <c r="I13" s="140">
        <v>1289</v>
      </c>
      <c r="J13" s="115">
        <v>52</v>
      </c>
      <c r="K13" s="116">
        <v>4.0341349883630722</v>
      </c>
    </row>
    <row r="14" spans="1:15" ht="15.95" customHeight="1" x14ac:dyDescent="0.2">
      <c r="A14" s="306" t="s">
        <v>230</v>
      </c>
      <c r="B14" s="307"/>
      <c r="C14" s="308"/>
      <c r="D14" s="113">
        <v>54.479418886198545</v>
      </c>
      <c r="E14" s="115">
        <v>2475</v>
      </c>
      <c r="F14" s="114">
        <v>1693</v>
      </c>
      <c r="G14" s="114">
        <v>2941</v>
      </c>
      <c r="H14" s="114">
        <v>1952</v>
      </c>
      <c r="I14" s="140">
        <v>2202</v>
      </c>
      <c r="J14" s="115">
        <v>273</v>
      </c>
      <c r="K14" s="116">
        <v>12.397820163487738</v>
      </c>
    </row>
    <row r="15" spans="1:15" ht="15.95" customHeight="1" x14ac:dyDescent="0.2">
      <c r="A15" s="306" t="s">
        <v>231</v>
      </c>
      <c r="B15" s="307"/>
      <c r="C15" s="308"/>
      <c r="D15" s="113">
        <v>7.3079462909971387</v>
      </c>
      <c r="E15" s="115">
        <v>332</v>
      </c>
      <c r="F15" s="114">
        <v>234</v>
      </c>
      <c r="G15" s="114">
        <v>335</v>
      </c>
      <c r="H15" s="114">
        <v>240</v>
      </c>
      <c r="I15" s="140">
        <v>339</v>
      </c>
      <c r="J15" s="115">
        <v>-7</v>
      </c>
      <c r="K15" s="116">
        <v>-2.0648967551622417</v>
      </c>
    </row>
    <row r="16" spans="1:15" ht="15.95" customHeight="1" x14ac:dyDescent="0.2">
      <c r="A16" s="306" t="s">
        <v>232</v>
      </c>
      <c r="B16" s="307"/>
      <c r="C16" s="308"/>
      <c r="D16" s="113">
        <v>8.3865287255117771</v>
      </c>
      <c r="E16" s="115">
        <v>381</v>
      </c>
      <c r="F16" s="114">
        <v>263</v>
      </c>
      <c r="G16" s="114">
        <v>353</v>
      </c>
      <c r="H16" s="114">
        <v>275</v>
      </c>
      <c r="I16" s="140">
        <v>357</v>
      </c>
      <c r="J16" s="115">
        <v>24</v>
      </c>
      <c r="K16" s="116">
        <v>6.7226890756302522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5.0407219898745321</v>
      </c>
      <c r="E18" s="115">
        <v>229</v>
      </c>
      <c r="F18" s="114">
        <v>92</v>
      </c>
      <c r="G18" s="114">
        <v>266</v>
      </c>
      <c r="H18" s="114">
        <v>189</v>
      </c>
      <c r="I18" s="140">
        <v>211</v>
      </c>
      <c r="J18" s="115">
        <v>18</v>
      </c>
      <c r="K18" s="116">
        <v>8.5308056872037916</v>
      </c>
    </row>
    <row r="19" spans="1:11" ht="14.1" customHeight="1" x14ac:dyDescent="0.2">
      <c r="A19" s="306" t="s">
        <v>235</v>
      </c>
      <c r="B19" s="307" t="s">
        <v>236</v>
      </c>
      <c r="C19" s="308"/>
      <c r="D19" s="113">
        <v>4.4684129429892145</v>
      </c>
      <c r="E19" s="115">
        <v>203</v>
      </c>
      <c r="F19" s="114">
        <v>84</v>
      </c>
      <c r="G19" s="114">
        <v>220</v>
      </c>
      <c r="H19" s="114">
        <v>178</v>
      </c>
      <c r="I19" s="140">
        <v>189</v>
      </c>
      <c r="J19" s="115">
        <v>14</v>
      </c>
      <c r="K19" s="116">
        <v>7.4074074074074074</v>
      </c>
    </row>
    <row r="20" spans="1:11" ht="14.1" customHeight="1" x14ac:dyDescent="0.2">
      <c r="A20" s="306">
        <v>12</v>
      </c>
      <c r="B20" s="307" t="s">
        <v>237</v>
      </c>
      <c r="C20" s="308"/>
      <c r="D20" s="113">
        <v>1.078582434514638</v>
      </c>
      <c r="E20" s="115">
        <v>49</v>
      </c>
      <c r="F20" s="114">
        <v>27</v>
      </c>
      <c r="G20" s="114">
        <v>36</v>
      </c>
      <c r="H20" s="114">
        <v>34</v>
      </c>
      <c r="I20" s="140">
        <v>59</v>
      </c>
      <c r="J20" s="115">
        <v>-10</v>
      </c>
      <c r="K20" s="116">
        <v>-16.949152542372882</v>
      </c>
    </row>
    <row r="21" spans="1:11" ht="14.1" customHeight="1" x14ac:dyDescent="0.2">
      <c r="A21" s="306">
        <v>21</v>
      </c>
      <c r="B21" s="307" t="s">
        <v>238</v>
      </c>
      <c r="C21" s="308"/>
      <c r="D21" s="113">
        <v>0.39621395553598943</v>
      </c>
      <c r="E21" s="115">
        <v>18</v>
      </c>
      <c r="F21" s="114">
        <v>5</v>
      </c>
      <c r="G21" s="114">
        <v>12</v>
      </c>
      <c r="H21" s="114">
        <v>4</v>
      </c>
      <c r="I21" s="140">
        <v>19</v>
      </c>
      <c r="J21" s="115">
        <v>-1</v>
      </c>
      <c r="K21" s="116">
        <v>-5.2631578947368425</v>
      </c>
    </row>
    <row r="22" spans="1:11" ht="14.1" customHeight="1" x14ac:dyDescent="0.2">
      <c r="A22" s="306">
        <v>22</v>
      </c>
      <c r="B22" s="307" t="s">
        <v>239</v>
      </c>
      <c r="C22" s="308"/>
      <c r="D22" s="113">
        <v>1.9810697776799471</v>
      </c>
      <c r="E22" s="115">
        <v>90</v>
      </c>
      <c r="F22" s="114">
        <v>68</v>
      </c>
      <c r="G22" s="114">
        <v>117</v>
      </c>
      <c r="H22" s="114">
        <v>134</v>
      </c>
      <c r="I22" s="140">
        <v>63</v>
      </c>
      <c r="J22" s="115">
        <v>27</v>
      </c>
      <c r="K22" s="116">
        <v>42.857142857142854</v>
      </c>
    </row>
    <row r="23" spans="1:11" ht="14.1" customHeight="1" x14ac:dyDescent="0.2">
      <c r="A23" s="306">
        <v>23</v>
      </c>
      <c r="B23" s="307" t="s">
        <v>240</v>
      </c>
      <c r="C23" s="308"/>
      <c r="D23" s="113">
        <v>0.3081664098613251</v>
      </c>
      <c r="E23" s="115">
        <v>14</v>
      </c>
      <c r="F23" s="114">
        <v>65</v>
      </c>
      <c r="G23" s="114">
        <v>28</v>
      </c>
      <c r="H23" s="114">
        <v>20</v>
      </c>
      <c r="I23" s="140">
        <v>17</v>
      </c>
      <c r="J23" s="115">
        <v>-3</v>
      </c>
      <c r="K23" s="116">
        <v>-17.647058823529413</v>
      </c>
    </row>
    <row r="24" spans="1:11" ht="14.1" customHeight="1" x14ac:dyDescent="0.2">
      <c r="A24" s="306">
        <v>24</v>
      </c>
      <c r="B24" s="307" t="s">
        <v>241</v>
      </c>
      <c r="C24" s="308"/>
      <c r="D24" s="113">
        <v>2.9716046665199207</v>
      </c>
      <c r="E24" s="115">
        <v>135</v>
      </c>
      <c r="F24" s="114">
        <v>90</v>
      </c>
      <c r="G24" s="114">
        <v>148</v>
      </c>
      <c r="H24" s="114">
        <v>107</v>
      </c>
      <c r="I24" s="140">
        <v>122</v>
      </c>
      <c r="J24" s="115">
        <v>13</v>
      </c>
      <c r="K24" s="116">
        <v>10.655737704918034</v>
      </c>
    </row>
    <row r="25" spans="1:11" ht="14.1" customHeight="1" x14ac:dyDescent="0.2">
      <c r="A25" s="306">
        <v>25</v>
      </c>
      <c r="B25" s="307" t="s">
        <v>242</v>
      </c>
      <c r="C25" s="308"/>
      <c r="D25" s="113">
        <v>2.8615452344265901</v>
      </c>
      <c r="E25" s="115">
        <v>130</v>
      </c>
      <c r="F25" s="114">
        <v>83</v>
      </c>
      <c r="G25" s="114">
        <v>181</v>
      </c>
      <c r="H25" s="114">
        <v>106</v>
      </c>
      <c r="I25" s="140">
        <v>157</v>
      </c>
      <c r="J25" s="115">
        <v>-27</v>
      </c>
      <c r="K25" s="116">
        <v>-17.197452229299362</v>
      </c>
    </row>
    <row r="26" spans="1:11" ht="14.1" customHeight="1" x14ac:dyDescent="0.2">
      <c r="A26" s="306">
        <v>26</v>
      </c>
      <c r="B26" s="307" t="s">
        <v>243</v>
      </c>
      <c r="C26" s="308"/>
      <c r="D26" s="113">
        <v>2.3772837332159367</v>
      </c>
      <c r="E26" s="115">
        <v>108</v>
      </c>
      <c r="F26" s="114">
        <v>85</v>
      </c>
      <c r="G26" s="114">
        <v>188</v>
      </c>
      <c r="H26" s="114">
        <v>45</v>
      </c>
      <c r="I26" s="140">
        <v>95</v>
      </c>
      <c r="J26" s="115">
        <v>13</v>
      </c>
      <c r="K26" s="116">
        <v>13.684210526315789</v>
      </c>
    </row>
    <row r="27" spans="1:11" ht="14.1" customHeight="1" x14ac:dyDescent="0.2">
      <c r="A27" s="306">
        <v>27</v>
      </c>
      <c r="B27" s="307" t="s">
        <v>244</v>
      </c>
      <c r="C27" s="308"/>
      <c r="D27" s="113">
        <v>1.078582434514638</v>
      </c>
      <c r="E27" s="115">
        <v>49</v>
      </c>
      <c r="F27" s="114">
        <v>38</v>
      </c>
      <c r="G27" s="114">
        <v>57</v>
      </c>
      <c r="H27" s="114">
        <v>40</v>
      </c>
      <c r="I27" s="140">
        <v>81</v>
      </c>
      <c r="J27" s="115">
        <v>-32</v>
      </c>
      <c r="K27" s="116">
        <v>-39.506172839506171</v>
      </c>
    </row>
    <row r="28" spans="1:11" ht="14.1" customHeight="1" x14ac:dyDescent="0.2">
      <c r="A28" s="306">
        <v>28</v>
      </c>
      <c r="B28" s="307" t="s">
        <v>245</v>
      </c>
      <c r="C28" s="308"/>
      <c r="D28" s="113">
        <v>0.19810697776799471</v>
      </c>
      <c r="E28" s="115">
        <v>9</v>
      </c>
      <c r="F28" s="114" t="s">
        <v>513</v>
      </c>
      <c r="G28" s="114">
        <v>12</v>
      </c>
      <c r="H28" s="114">
        <v>6</v>
      </c>
      <c r="I28" s="140">
        <v>7</v>
      </c>
      <c r="J28" s="115">
        <v>2</v>
      </c>
      <c r="K28" s="116">
        <v>28.571428571428573</v>
      </c>
    </row>
    <row r="29" spans="1:11" ht="14.1" customHeight="1" x14ac:dyDescent="0.2">
      <c r="A29" s="306">
        <v>29</v>
      </c>
      <c r="B29" s="307" t="s">
        <v>246</v>
      </c>
      <c r="C29" s="308"/>
      <c r="D29" s="113">
        <v>2.6854501430772619</v>
      </c>
      <c r="E29" s="115">
        <v>122</v>
      </c>
      <c r="F29" s="114">
        <v>106</v>
      </c>
      <c r="G29" s="114">
        <v>166</v>
      </c>
      <c r="H29" s="114">
        <v>139</v>
      </c>
      <c r="I29" s="140">
        <v>143</v>
      </c>
      <c r="J29" s="115">
        <v>-21</v>
      </c>
      <c r="K29" s="116">
        <v>-14.685314685314685</v>
      </c>
    </row>
    <row r="30" spans="1:11" ht="14.1" customHeight="1" x14ac:dyDescent="0.2">
      <c r="A30" s="306" t="s">
        <v>247</v>
      </c>
      <c r="B30" s="307" t="s">
        <v>248</v>
      </c>
      <c r="C30" s="308"/>
      <c r="D30" s="113" t="s">
        <v>513</v>
      </c>
      <c r="E30" s="115" t="s">
        <v>513</v>
      </c>
      <c r="F30" s="114">
        <v>14</v>
      </c>
      <c r="G30" s="114">
        <v>34</v>
      </c>
      <c r="H30" s="114" t="s">
        <v>513</v>
      </c>
      <c r="I30" s="140" t="s">
        <v>513</v>
      </c>
      <c r="J30" s="115" t="s">
        <v>513</v>
      </c>
      <c r="K30" s="116" t="s">
        <v>513</v>
      </c>
    </row>
    <row r="31" spans="1:11" ht="14.1" customHeight="1" x14ac:dyDescent="0.2">
      <c r="A31" s="306" t="s">
        <v>249</v>
      </c>
      <c r="B31" s="307" t="s">
        <v>250</v>
      </c>
      <c r="C31" s="308"/>
      <c r="D31" s="113">
        <v>2.0911292097732774</v>
      </c>
      <c r="E31" s="115">
        <v>95</v>
      </c>
      <c r="F31" s="114">
        <v>92</v>
      </c>
      <c r="G31" s="114">
        <v>128</v>
      </c>
      <c r="H31" s="114">
        <v>120</v>
      </c>
      <c r="I31" s="140">
        <v>114</v>
      </c>
      <c r="J31" s="115">
        <v>-19</v>
      </c>
      <c r="K31" s="116">
        <v>-16.666666666666668</v>
      </c>
    </row>
    <row r="32" spans="1:11" ht="14.1" customHeight="1" x14ac:dyDescent="0.2">
      <c r="A32" s="306">
        <v>31</v>
      </c>
      <c r="B32" s="307" t="s">
        <v>251</v>
      </c>
      <c r="C32" s="308"/>
      <c r="D32" s="113">
        <v>0.41822584195465551</v>
      </c>
      <c r="E32" s="115">
        <v>19</v>
      </c>
      <c r="F32" s="114">
        <v>20</v>
      </c>
      <c r="G32" s="114">
        <v>19</v>
      </c>
      <c r="H32" s="114">
        <v>14</v>
      </c>
      <c r="I32" s="140">
        <v>25</v>
      </c>
      <c r="J32" s="115">
        <v>-6</v>
      </c>
      <c r="K32" s="116">
        <v>-24</v>
      </c>
    </row>
    <row r="33" spans="1:11" ht="14.1" customHeight="1" x14ac:dyDescent="0.2">
      <c r="A33" s="306">
        <v>32</v>
      </c>
      <c r="B33" s="307" t="s">
        <v>252</v>
      </c>
      <c r="C33" s="308"/>
      <c r="D33" s="113">
        <v>3.5879374862425708</v>
      </c>
      <c r="E33" s="115">
        <v>163</v>
      </c>
      <c r="F33" s="114">
        <v>87</v>
      </c>
      <c r="G33" s="114">
        <v>166</v>
      </c>
      <c r="H33" s="114">
        <v>155</v>
      </c>
      <c r="I33" s="140">
        <v>159</v>
      </c>
      <c r="J33" s="115">
        <v>4</v>
      </c>
      <c r="K33" s="116">
        <v>2.5157232704402515</v>
      </c>
    </row>
    <row r="34" spans="1:11" ht="14.1" customHeight="1" x14ac:dyDescent="0.2">
      <c r="A34" s="306">
        <v>33</v>
      </c>
      <c r="B34" s="307" t="s">
        <v>253</v>
      </c>
      <c r="C34" s="308"/>
      <c r="D34" s="113">
        <v>1.12260620735197</v>
      </c>
      <c r="E34" s="115">
        <v>51</v>
      </c>
      <c r="F34" s="114">
        <v>40</v>
      </c>
      <c r="G34" s="114">
        <v>74</v>
      </c>
      <c r="H34" s="114">
        <v>65</v>
      </c>
      <c r="I34" s="140">
        <v>63</v>
      </c>
      <c r="J34" s="115">
        <v>-12</v>
      </c>
      <c r="K34" s="116">
        <v>-19.047619047619047</v>
      </c>
    </row>
    <row r="35" spans="1:11" ht="14.1" customHeight="1" x14ac:dyDescent="0.2">
      <c r="A35" s="306">
        <v>34</v>
      </c>
      <c r="B35" s="307" t="s">
        <v>254</v>
      </c>
      <c r="C35" s="308"/>
      <c r="D35" s="113">
        <v>2.4213075060532687</v>
      </c>
      <c r="E35" s="115">
        <v>110</v>
      </c>
      <c r="F35" s="114">
        <v>75</v>
      </c>
      <c r="G35" s="114">
        <v>116</v>
      </c>
      <c r="H35" s="114">
        <v>92</v>
      </c>
      <c r="I35" s="140">
        <v>123</v>
      </c>
      <c r="J35" s="115">
        <v>-13</v>
      </c>
      <c r="K35" s="116">
        <v>-10.56910569105691</v>
      </c>
    </row>
    <row r="36" spans="1:11" ht="14.1" customHeight="1" x14ac:dyDescent="0.2">
      <c r="A36" s="306">
        <v>41</v>
      </c>
      <c r="B36" s="307" t="s">
        <v>255</v>
      </c>
      <c r="C36" s="308"/>
      <c r="D36" s="113">
        <v>2.3112480739599386</v>
      </c>
      <c r="E36" s="115">
        <v>105</v>
      </c>
      <c r="F36" s="114">
        <v>52</v>
      </c>
      <c r="G36" s="114">
        <v>91</v>
      </c>
      <c r="H36" s="114">
        <v>48</v>
      </c>
      <c r="I36" s="140">
        <v>93</v>
      </c>
      <c r="J36" s="115">
        <v>12</v>
      </c>
      <c r="K36" s="116">
        <v>12.903225806451612</v>
      </c>
    </row>
    <row r="37" spans="1:11" ht="14.1" customHeight="1" x14ac:dyDescent="0.2">
      <c r="A37" s="306">
        <v>42</v>
      </c>
      <c r="B37" s="307" t="s">
        <v>256</v>
      </c>
      <c r="C37" s="308"/>
      <c r="D37" s="113">
        <v>8.8047545674664315E-2</v>
      </c>
      <c r="E37" s="115">
        <v>4</v>
      </c>
      <c r="F37" s="114">
        <v>7</v>
      </c>
      <c r="G37" s="114">
        <v>4</v>
      </c>
      <c r="H37" s="114">
        <v>6</v>
      </c>
      <c r="I37" s="140">
        <v>3</v>
      </c>
      <c r="J37" s="115">
        <v>1</v>
      </c>
      <c r="K37" s="116">
        <v>33.333333333333336</v>
      </c>
    </row>
    <row r="38" spans="1:11" ht="14.1" customHeight="1" x14ac:dyDescent="0.2">
      <c r="A38" s="306">
        <v>43</v>
      </c>
      <c r="B38" s="307" t="s">
        <v>257</v>
      </c>
      <c r="C38" s="308"/>
      <c r="D38" s="113">
        <v>0.81443979749064499</v>
      </c>
      <c r="E38" s="115">
        <v>37</v>
      </c>
      <c r="F38" s="114">
        <v>16</v>
      </c>
      <c r="G38" s="114">
        <v>62</v>
      </c>
      <c r="H38" s="114">
        <v>49</v>
      </c>
      <c r="I38" s="140">
        <v>36</v>
      </c>
      <c r="J38" s="115">
        <v>1</v>
      </c>
      <c r="K38" s="116">
        <v>2.7777777777777777</v>
      </c>
    </row>
    <row r="39" spans="1:11" ht="14.1" customHeight="1" x14ac:dyDescent="0.2">
      <c r="A39" s="306">
        <v>51</v>
      </c>
      <c r="B39" s="307" t="s">
        <v>258</v>
      </c>
      <c r="C39" s="308"/>
      <c r="D39" s="113">
        <v>7.4180057230904692</v>
      </c>
      <c r="E39" s="115">
        <v>337</v>
      </c>
      <c r="F39" s="114">
        <v>311</v>
      </c>
      <c r="G39" s="114">
        <v>462</v>
      </c>
      <c r="H39" s="114">
        <v>342</v>
      </c>
      <c r="I39" s="140">
        <v>348</v>
      </c>
      <c r="J39" s="115">
        <v>-11</v>
      </c>
      <c r="K39" s="116">
        <v>-3.1609195402298851</v>
      </c>
    </row>
    <row r="40" spans="1:11" ht="14.1" customHeight="1" x14ac:dyDescent="0.2">
      <c r="A40" s="306" t="s">
        <v>259</v>
      </c>
      <c r="B40" s="307" t="s">
        <v>260</v>
      </c>
      <c r="C40" s="308"/>
      <c r="D40" s="113">
        <v>7.0878274268104775</v>
      </c>
      <c r="E40" s="115">
        <v>322</v>
      </c>
      <c r="F40" s="114">
        <v>306</v>
      </c>
      <c r="G40" s="114">
        <v>445</v>
      </c>
      <c r="H40" s="114">
        <v>318</v>
      </c>
      <c r="I40" s="140">
        <v>331</v>
      </c>
      <c r="J40" s="115">
        <v>-9</v>
      </c>
      <c r="K40" s="116">
        <v>-2.7190332326283988</v>
      </c>
    </row>
    <row r="41" spans="1:11" ht="14.1" customHeight="1" x14ac:dyDescent="0.2">
      <c r="A41" s="306"/>
      <c r="B41" s="307" t="s">
        <v>261</v>
      </c>
      <c r="C41" s="308"/>
      <c r="D41" s="113">
        <v>6.603565925599824</v>
      </c>
      <c r="E41" s="115">
        <v>300</v>
      </c>
      <c r="F41" s="114">
        <v>258</v>
      </c>
      <c r="G41" s="114">
        <v>417</v>
      </c>
      <c r="H41" s="114">
        <v>287</v>
      </c>
      <c r="I41" s="140">
        <v>304</v>
      </c>
      <c r="J41" s="115">
        <v>-4</v>
      </c>
      <c r="K41" s="116">
        <v>-1.3157894736842106</v>
      </c>
    </row>
    <row r="42" spans="1:11" ht="14.1" customHeight="1" x14ac:dyDescent="0.2">
      <c r="A42" s="306">
        <v>52</v>
      </c>
      <c r="B42" s="307" t="s">
        <v>262</v>
      </c>
      <c r="C42" s="308"/>
      <c r="D42" s="113">
        <v>7.2198987453224746</v>
      </c>
      <c r="E42" s="115">
        <v>328</v>
      </c>
      <c r="F42" s="114">
        <v>231</v>
      </c>
      <c r="G42" s="114">
        <v>238</v>
      </c>
      <c r="H42" s="114">
        <v>250</v>
      </c>
      <c r="I42" s="140">
        <v>284</v>
      </c>
      <c r="J42" s="115">
        <v>44</v>
      </c>
      <c r="K42" s="116">
        <v>15.492957746478874</v>
      </c>
    </row>
    <row r="43" spans="1:11" ht="14.1" customHeight="1" x14ac:dyDescent="0.2">
      <c r="A43" s="306" t="s">
        <v>263</v>
      </c>
      <c r="B43" s="307" t="s">
        <v>264</v>
      </c>
      <c r="C43" s="308"/>
      <c r="D43" s="113">
        <v>6.4274708342504949</v>
      </c>
      <c r="E43" s="115">
        <v>292</v>
      </c>
      <c r="F43" s="114">
        <v>209</v>
      </c>
      <c r="G43" s="114">
        <v>200</v>
      </c>
      <c r="H43" s="114">
        <v>224</v>
      </c>
      <c r="I43" s="140">
        <v>244</v>
      </c>
      <c r="J43" s="115">
        <v>48</v>
      </c>
      <c r="K43" s="116">
        <v>19.672131147540984</v>
      </c>
    </row>
    <row r="44" spans="1:11" ht="14.1" customHeight="1" x14ac:dyDescent="0.2">
      <c r="A44" s="306">
        <v>53</v>
      </c>
      <c r="B44" s="307" t="s">
        <v>265</v>
      </c>
      <c r="C44" s="308"/>
      <c r="D44" s="113">
        <v>0.88047545674664318</v>
      </c>
      <c r="E44" s="115">
        <v>40</v>
      </c>
      <c r="F44" s="114">
        <v>20</v>
      </c>
      <c r="G44" s="114">
        <v>33</v>
      </c>
      <c r="H44" s="114">
        <v>51</v>
      </c>
      <c r="I44" s="140">
        <v>27</v>
      </c>
      <c r="J44" s="115">
        <v>13</v>
      </c>
      <c r="K44" s="116">
        <v>48.148148148148145</v>
      </c>
    </row>
    <row r="45" spans="1:11" ht="14.1" customHeight="1" x14ac:dyDescent="0.2">
      <c r="A45" s="306" t="s">
        <v>266</v>
      </c>
      <c r="B45" s="307" t="s">
        <v>267</v>
      </c>
      <c r="C45" s="308"/>
      <c r="D45" s="113">
        <v>0.88047545674664318</v>
      </c>
      <c r="E45" s="115">
        <v>40</v>
      </c>
      <c r="F45" s="114">
        <v>18</v>
      </c>
      <c r="G45" s="114">
        <v>33</v>
      </c>
      <c r="H45" s="114">
        <v>50</v>
      </c>
      <c r="I45" s="140">
        <v>26</v>
      </c>
      <c r="J45" s="115">
        <v>14</v>
      </c>
      <c r="K45" s="116">
        <v>53.846153846153847</v>
      </c>
    </row>
    <row r="46" spans="1:11" ht="14.1" customHeight="1" x14ac:dyDescent="0.2">
      <c r="A46" s="306">
        <v>54</v>
      </c>
      <c r="B46" s="307" t="s">
        <v>268</v>
      </c>
      <c r="C46" s="308"/>
      <c r="D46" s="113">
        <v>4.402377283733216</v>
      </c>
      <c r="E46" s="115">
        <v>200</v>
      </c>
      <c r="F46" s="114">
        <v>163</v>
      </c>
      <c r="G46" s="114">
        <v>162</v>
      </c>
      <c r="H46" s="114">
        <v>154</v>
      </c>
      <c r="I46" s="140">
        <v>139</v>
      </c>
      <c r="J46" s="115">
        <v>61</v>
      </c>
      <c r="K46" s="116">
        <v>43.884892086330936</v>
      </c>
    </row>
    <row r="47" spans="1:11" ht="14.1" customHeight="1" x14ac:dyDescent="0.2">
      <c r="A47" s="306">
        <v>61</v>
      </c>
      <c r="B47" s="307" t="s">
        <v>269</v>
      </c>
      <c r="C47" s="308"/>
      <c r="D47" s="113">
        <v>1.672903367818622</v>
      </c>
      <c r="E47" s="115">
        <v>76</v>
      </c>
      <c r="F47" s="114">
        <v>60</v>
      </c>
      <c r="G47" s="114">
        <v>81</v>
      </c>
      <c r="H47" s="114">
        <v>71</v>
      </c>
      <c r="I47" s="140">
        <v>76</v>
      </c>
      <c r="J47" s="115">
        <v>0</v>
      </c>
      <c r="K47" s="116">
        <v>0</v>
      </c>
    </row>
    <row r="48" spans="1:11" ht="14.1" customHeight="1" x14ac:dyDescent="0.2">
      <c r="A48" s="306">
        <v>62</v>
      </c>
      <c r="B48" s="307" t="s">
        <v>270</v>
      </c>
      <c r="C48" s="308"/>
      <c r="D48" s="113">
        <v>6.3614351749944973</v>
      </c>
      <c r="E48" s="115">
        <v>289</v>
      </c>
      <c r="F48" s="114">
        <v>282</v>
      </c>
      <c r="G48" s="114">
        <v>456</v>
      </c>
      <c r="H48" s="114">
        <v>304</v>
      </c>
      <c r="I48" s="140">
        <v>345</v>
      </c>
      <c r="J48" s="115">
        <v>-56</v>
      </c>
      <c r="K48" s="116">
        <v>-16.231884057971016</v>
      </c>
    </row>
    <row r="49" spans="1:11" ht="14.1" customHeight="1" x14ac:dyDescent="0.2">
      <c r="A49" s="306">
        <v>63</v>
      </c>
      <c r="B49" s="307" t="s">
        <v>271</v>
      </c>
      <c r="C49" s="308"/>
      <c r="D49" s="113">
        <v>4.1822584195465549</v>
      </c>
      <c r="E49" s="115">
        <v>190</v>
      </c>
      <c r="F49" s="114">
        <v>173</v>
      </c>
      <c r="G49" s="114">
        <v>207</v>
      </c>
      <c r="H49" s="114">
        <v>193</v>
      </c>
      <c r="I49" s="140">
        <v>250</v>
      </c>
      <c r="J49" s="115">
        <v>-60</v>
      </c>
      <c r="K49" s="116">
        <v>-24</v>
      </c>
    </row>
    <row r="50" spans="1:11" ht="14.1" customHeight="1" x14ac:dyDescent="0.2">
      <c r="A50" s="306" t="s">
        <v>272</v>
      </c>
      <c r="B50" s="307" t="s">
        <v>273</v>
      </c>
      <c r="C50" s="308"/>
      <c r="D50" s="113">
        <v>0.52828527404798586</v>
      </c>
      <c r="E50" s="115">
        <v>24</v>
      </c>
      <c r="F50" s="114">
        <v>30</v>
      </c>
      <c r="G50" s="114">
        <v>46</v>
      </c>
      <c r="H50" s="114">
        <v>33</v>
      </c>
      <c r="I50" s="140">
        <v>70</v>
      </c>
      <c r="J50" s="115">
        <v>-46</v>
      </c>
      <c r="K50" s="116">
        <v>-65.714285714285708</v>
      </c>
    </row>
    <row r="51" spans="1:11" ht="14.1" customHeight="1" x14ac:dyDescent="0.2">
      <c r="A51" s="306" t="s">
        <v>274</v>
      </c>
      <c r="B51" s="307" t="s">
        <v>275</v>
      </c>
      <c r="C51" s="308"/>
      <c r="D51" s="113">
        <v>3.4338542813119086</v>
      </c>
      <c r="E51" s="115">
        <v>156</v>
      </c>
      <c r="F51" s="114">
        <v>136</v>
      </c>
      <c r="G51" s="114">
        <v>146</v>
      </c>
      <c r="H51" s="114">
        <v>146</v>
      </c>
      <c r="I51" s="140">
        <v>174</v>
      </c>
      <c r="J51" s="115">
        <v>-18</v>
      </c>
      <c r="K51" s="116">
        <v>-10.344827586206897</v>
      </c>
    </row>
    <row r="52" spans="1:11" ht="14.1" customHeight="1" x14ac:dyDescent="0.2">
      <c r="A52" s="306">
        <v>71</v>
      </c>
      <c r="B52" s="307" t="s">
        <v>276</v>
      </c>
      <c r="C52" s="308"/>
      <c r="D52" s="113">
        <v>7.6381245872771295</v>
      </c>
      <c r="E52" s="115">
        <v>347</v>
      </c>
      <c r="F52" s="114">
        <v>213</v>
      </c>
      <c r="G52" s="114">
        <v>422</v>
      </c>
      <c r="H52" s="114">
        <v>253</v>
      </c>
      <c r="I52" s="140">
        <v>334</v>
      </c>
      <c r="J52" s="115">
        <v>13</v>
      </c>
      <c r="K52" s="116">
        <v>3.8922155688622753</v>
      </c>
    </row>
    <row r="53" spans="1:11" ht="14.1" customHeight="1" x14ac:dyDescent="0.2">
      <c r="A53" s="306" t="s">
        <v>277</v>
      </c>
      <c r="B53" s="307" t="s">
        <v>278</v>
      </c>
      <c r="C53" s="308"/>
      <c r="D53" s="113">
        <v>2.3112480739599386</v>
      </c>
      <c r="E53" s="115">
        <v>105</v>
      </c>
      <c r="F53" s="114">
        <v>61</v>
      </c>
      <c r="G53" s="114">
        <v>130</v>
      </c>
      <c r="H53" s="114">
        <v>66</v>
      </c>
      <c r="I53" s="140">
        <v>97</v>
      </c>
      <c r="J53" s="115">
        <v>8</v>
      </c>
      <c r="K53" s="116">
        <v>8.2474226804123703</v>
      </c>
    </row>
    <row r="54" spans="1:11" ht="14.1" customHeight="1" x14ac:dyDescent="0.2">
      <c r="A54" s="306" t="s">
        <v>279</v>
      </c>
      <c r="B54" s="307" t="s">
        <v>280</v>
      </c>
      <c r="C54" s="308"/>
      <c r="D54" s="113">
        <v>4.2262821923838869</v>
      </c>
      <c r="E54" s="115">
        <v>192</v>
      </c>
      <c r="F54" s="114">
        <v>118</v>
      </c>
      <c r="G54" s="114">
        <v>238</v>
      </c>
      <c r="H54" s="114">
        <v>137</v>
      </c>
      <c r="I54" s="140">
        <v>195</v>
      </c>
      <c r="J54" s="115">
        <v>-3</v>
      </c>
      <c r="K54" s="116">
        <v>-1.5384615384615385</v>
      </c>
    </row>
    <row r="55" spans="1:11" ht="14.1" customHeight="1" x14ac:dyDescent="0.2">
      <c r="A55" s="306">
        <v>72</v>
      </c>
      <c r="B55" s="307" t="s">
        <v>281</v>
      </c>
      <c r="C55" s="308"/>
      <c r="D55" s="113">
        <v>1.672903367818622</v>
      </c>
      <c r="E55" s="115">
        <v>76</v>
      </c>
      <c r="F55" s="114">
        <v>54</v>
      </c>
      <c r="G55" s="114">
        <v>102</v>
      </c>
      <c r="H55" s="114">
        <v>89</v>
      </c>
      <c r="I55" s="140">
        <v>93</v>
      </c>
      <c r="J55" s="115">
        <v>-17</v>
      </c>
      <c r="K55" s="116">
        <v>-18.27956989247312</v>
      </c>
    </row>
    <row r="56" spans="1:11" ht="14.1" customHeight="1" x14ac:dyDescent="0.2">
      <c r="A56" s="306" t="s">
        <v>282</v>
      </c>
      <c r="B56" s="307" t="s">
        <v>283</v>
      </c>
      <c r="C56" s="308"/>
      <c r="D56" s="113">
        <v>0.46224961479198767</v>
      </c>
      <c r="E56" s="115">
        <v>21</v>
      </c>
      <c r="F56" s="114">
        <v>12</v>
      </c>
      <c r="G56" s="114">
        <v>47</v>
      </c>
      <c r="H56" s="114">
        <v>40</v>
      </c>
      <c r="I56" s="140">
        <v>17</v>
      </c>
      <c r="J56" s="115">
        <v>4</v>
      </c>
      <c r="K56" s="116">
        <v>23.529411764705884</v>
      </c>
    </row>
    <row r="57" spans="1:11" ht="14.1" customHeight="1" x14ac:dyDescent="0.2">
      <c r="A57" s="306" t="s">
        <v>284</v>
      </c>
      <c r="B57" s="307" t="s">
        <v>285</v>
      </c>
      <c r="C57" s="308"/>
      <c r="D57" s="113">
        <v>0.6823684789786485</v>
      </c>
      <c r="E57" s="115">
        <v>31</v>
      </c>
      <c r="F57" s="114">
        <v>33</v>
      </c>
      <c r="G57" s="114">
        <v>30</v>
      </c>
      <c r="H57" s="114">
        <v>34</v>
      </c>
      <c r="I57" s="140">
        <v>46</v>
      </c>
      <c r="J57" s="115">
        <v>-15</v>
      </c>
      <c r="K57" s="116">
        <v>-32.608695652173914</v>
      </c>
    </row>
    <row r="58" spans="1:11" ht="14.1" customHeight="1" x14ac:dyDescent="0.2">
      <c r="A58" s="306">
        <v>73</v>
      </c>
      <c r="B58" s="307" t="s">
        <v>286</v>
      </c>
      <c r="C58" s="308"/>
      <c r="D58" s="113">
        <v>4.0281752146158922</v>
      </c>
      <c r="E58" s="115">
        <v>183</v>
      </c>
      <c r="F58" s="114">
        <v>61</v>
      </c>
      <c r="G58" s="114">
        <v>106</v>
      </c>
      <c r="H58" s="114">
        <v>79</v>
      </c>
      <c r="I58" s="140">
        <v>77</v>
      </c>
      <c r="J58" s="115">
        <v>106</v>
      </c>
      <c r="K58" s="116">
        <v>137.66233766233765</v>
      </c>
    </row>
    <row r="59" spans="1:11" ht="14.1" customHeight="1" x14ac:dyDescent="0.2">
      <c r="A59" s="306" t="s">
        <v>287</v>
      </c>
      <c r="B59" s="307" t="s">
        <v>288</v>
      </c>
      <c r="C59" s="308"/>
      <c r="D59" s="113">
        <v>3.5439137134052388</v>
      </c>
      <c r="E59" s="115">
        <v>161</v>
      </c>
      <c r="F59" s="114">
        <v>40</v>
      </c>
      <c r="G59" s="114">
        <v>86</v>
      </c>
      <c r="H59" s="114">
        <v>47</v>
      </c>
      <c r="I59" s="140">
        <v>57</v>
      </c>
      <c r="J59" s="115">
        <v>104</v>
      </c>
      <c r="K59" s="116">
        <v>182.45614035087721</v>
      </c>
    </row>
    <row r="60" spans="1:11" ht="14.1" customHeight="1" x14ac:dyDescent="0.2">
      <c r="A60" s="306">
        <v>81</v>
      </c>
      <c r="B60" s="307" t="s">
        <v>289</v>
      </c>
      <c r="C60" s="308"/>
      <c r="D60" s="113">
        <v>7.3519700638344707</v>
      </c>
      <c r="E60" s="115">
        <v>334</v>
      </c>
      <c r="F60" s="114">
        <v>321</v>
      </c>
      <c r="G60" s="114">
        <v>337</v>
      </c>
      <c r="H60" s="114">
        <v>328</v>
      </c>
      <c r="I60" s="140">
        <v>278</v>
      </c>
      <c r="J60" s="115">
        <v>56</v>
      </c>
      <c r="K60" s="116">
        <v>20.14388489208633</v>
      </c>
    </row>
    <row r="61" spans="1:11" ht="14.1" customHeight="1" x14ac:dyDescent="0.2">
      <c r="A61" s="306" t="s">
        <v>290</v>
      </c>
      <c r="B61" s="307" t="s">
        <v>291</v>
      </c>
      <c r="C61" s="308"/>
      <c r="D61" s="113">
        <v>2.5974025974025974</v>
      </c>
      <c r="E61" s="115">
        <v>118</v>
      </c>
      <c r="F61" s="114">
        <v>60</v>
      </c>
      <c r="G61" s="114">
        <v>118</v>
      </c>
      <c r="H61" s="114">
        <v>100</v>
      </c>
      <c r="I61" s="140">
        <v>87</v>
      </c>
      <c r="J61" s="115">
        <v>31</v>
      </c>
      <c r="K61" s="116">
        <v>35.632183908045974</v>
      </c>
    </row>
    <row r="62" spans="1:11" ht="14.1" customHeight="1" x14ac:dyDescent="0.2">
      <c r="A62" s="306" t="s">
        <v>292</v>
      </c>
      <c r="B62" s="307" t="s">
        <v>293</v>
      </c>
      <c r="C62" s="308"/>
      <c r="D62" s="113">
        <v>2.0030816640986133</v>
      </c>
      <c r="E62" s="115">
        <v>91</v>
      </c>
      <c r="F62" s="114">
        <v>173</v>
      </c>
      <c r="G62" s="114">
        <v>119</v>
      </c>
      <c r="H62" s="114">
        <v>157</v>
      </c>
      <c r="I62" s="140">
        <v>75</v>
      </c>
      <c r="J62" s="115">
        <v>16</v>
      </c>
      <c r="K62" s="116">
        <v>21.333333333333332</v>
      </c>
    </row>
    <row r="63" spans="1:11" ht="14.1" customHeight="1" x14ac:dyDescent="0.2">
      <c r="A63" s="306"/>
      <c r="B63" s="307" t="s">
        <v>294</v>
      </c>
      <c r="C63" s="308"/>
      <c r="D63" s="113">
        <v>1.8489984591679507</v>
      </c>
      <c r="E63" s="115">
        <v>84</v>
      </c>
      <c r="F63" s="114">
        <v>166</v>
      </c>
      <c r="G63" s="114">
        <v>110</v>
      </c>
      <c r="H63" s="114">
        <v>153</v>
      </c>
      <c r="I63" s="140">
        <v>64</v>
      </c>
      <c r="J63" s="115">
        <v>20</v>
      </c>
      <c r="K63" s="116">
        <v>31.25</v>
      </c>
    </row>
    <row r="64" spans="1:11" ht="14.1" customHeight="1" x14ac:dyDescent="0.2">
      <c r="A64" s="306" t="s">
        <v>295</v>
      </c>
      <c r="B64" s="307" t="s">
        <v>296</v>
      </c>
      <c r="C64" s="308"/>
      <c r="D64" s="113">
        <v>1.0345586616773057</v>
      </c>
      <c r="E64" s="115">
        <v>47</v>
      </c>
      <c r="F64" s="114">
        <v>31</v>
      </c>
      <c r="G64" s="114">
        <v>42</v>
      </c>
      <c r="H64" s="114">
        <v>32</v>
      </c>
      <c r="I64" s="140">
        <v>55</v>
      </c>
      <c r="J64" s="115">
        <v>-8</v>
      </c>
      <c r="K64" s="116">
        <v>-14.545454545454545</v>
      </c>
    </row>
    <row r="65" spans="1:11" ht="14.1" customHeight="1" x14ac:dyDescent="0.2">
      <c r="A65" s="306" t="s">
        <v>297</v>
      </c>
      <c r="B65" s="307" t="s">
        <v>298</v>
      </c>
      <c r="C65" s="308"/>
      <c r="D65" s="113">
        <v>1.0125467752586397</v>
      </c>
      <c r="E65" s="115">
        <v>46</v>
      </c>
      <c r="F65" s="114">
        <v>33</v>
      </c>
      <c r="G65" s="114">
        <v>32</v>
      </c>
      <c r="H65" s="114">
        <v>18</v>
      </c>
      <c r="I65" s="140">
        <v>33</v>
      </c>
      <c r="J65" s="115">
        <v>13</v>
      </c>
      <c r="K65" s="116">
        <v>39.393939393939391</v>
      </c>
    </row>
    <row r="66" spans="1:11" ht="14.1" customHeight="1" x14ac:dyDescent="0.2">
      <c r="A66" s="306">
        <v>82</v>
      </c>
      <c r="B66" s="307" t="s">
        <v>299</v>
      </c>
      <c r="C66" s="308"/>
      <c r="D66" s="113">
        <v>2.4873431653092668</v>
      </c>
      <c r="E66" s="115">
        <v>113</v>
      </c>
      <c r="F66" s="114">
        <v>127</v>
      </c>
      <c r="G66" s="114">
        <v>241</v>
      </c>
      <c r="H66" s="114">
        <v>150</v>
      </c>
      <c r="I66" s="140">
        <v>148</v>
      </c>
      <c r="J66" s="115">
        <v>-35</v>
      </c>
      <c r="K66" s="116">
        <v>-23.648648648648649</v>
      </c>
    </row>
    <row r="67" spans="1:11" ht="14.1" customHeight="1" x14ac:dyDescent="0.2">
      <c r="A67" s="306" t="s">
        <v>300</v>
      </c>
      <c r="B67" s="307" t="s">
        <v>301</v>
      </c>
      <c r="C67" s="308"/>
      <c r="D67" s="113">
        <v>1.5628439357252917</v>
      </c>
      <c r="E67" s="115">
        <v>71</v>
      </c>
      <c r="F67" s="114">
        <v>81</v>
      </c>
      <c r="G67" s="114">
        <v>166</v>
      </c>
      <c r="H67" s="114">
        <v>114</v>
      </c>
      <c r="I67" s="140">
        <v>67</v>
      </c>
      <c r="J67" s="115">
        <v>4</v>
      </c>
      <c r="K67" s="116">
        <v>5.9701492537313436</v>
      </c>
    </row>
    <row r="68" spans="1:11" ht="14.1" customHeight="1" x14ac:dyDescent="0.2">
      <c r="A68" s="306" t="s">
        <v>302</v>
      </c>
      <c r="B68" s="307" t="s">
        <v>303</v>
      </c>
      <c r="C68" s="308"/>
      <c r="D68" s="113">
        <v>0.3081664098613251</v>
      </c>
      <c r="E68" s="115">
        <v>14</v>
      </c>
      <c r="F68" s="114">
        <v>28</v>
      </c>
      <c r="G68" s="114">
        <v>38</v>
      </c>
      <c r="H68" s="114">
        <v>16</v>
      </c>
      <c r="I68" s="140">
        <v>28</v>
      </c>
      <c r="J68" s="115">
        <v>-14</v>
      </c>
      <c r="K68" s="116">
        <v>-50</v>
      </c>
    </row>
    <row r="69" spans="1:11" ht="14.1" customHeight="1" x14ac:dyDescent="0.2">
      <c r="A69" s="306">
        <v>83</v>
      </c>
      <c r="B69" s="307" t="s">
        <v>304</v>
      </c>
      <c r="C69" s="308"/>
      <c r="D69" s="113">
        <v>8.6946951353731023</v>
      </c>
      <c r="E69" s="115">
        <v>395</v>
      </c>
      <c r="F69" s="114">
        <v>194</v>
      </c>
      <c r="G69" s="114">
        <v>406</v>
      </c>
      <c r="H69" s="114">
        <v>182</v>
      </c>
      <c r="I69" s="140">
        <v>189</v>
      </c>
      <c r="J69" s="115">
        <v>206</v>
      </c>
      <c r="K69" s="116">
        <v>108.994708994709</v>
      </c>
    </row>
    <row r="70" spans="1:11" ht="14.1" customHeight="1" x14ac:dyDescent="0.2">
      <c r="A70" s="306" t="s">
        <v>305</v>
      </c>
      <c r="B70" s="307" t="s">
        <v>306</v>
      </c>
      <c r="C70" s="308"/>
      <c r="D70" s="113">
        <v>7.3299581774158042</v>
      </c>
      <c r="E70" s="115">
        <v>333</v>
      </c>
      <c r="F70" s="114">
        <v>155</v>
      </c>
      <c r="G70" s="114">
        <v>358</v>
      </c>
      <c r="H70" s="114">
        <v>142</v>
      </c>
      <c r="I70" s="140">
        <v>146</v>
      </c>
      <c r="J70" s="115">
        <v>187</v>
      </c>
      <c r="K70" s="116">
        <v>128.08219178082192</v>
      </c>
    </row>
    <row r="71" spans="1:11" ht="14.1" customHeight="1" x14ac:dyDescent="0.2">
      <c r="A71" s="306"/>
      <c r="B71" s="307" t="s">
        <v>307</v>
      </c>
      <c r="C71" s="308"/>
      <c r="D71" s="113">
        <v>5.3488883997358574</v>
      </c>
      <c r="E71" s="115">
        <v>243</v>
      </c>
      <c r="F71" s="114">
        <v>83</v>
      </c>
      <c r="G71" s="114">
        <v>252</v>
      </c>
      <c r="H71" s="114">
        <v>77</v>
      </c>
      <c r="I71" s="140">
        <v>87</v>
      </c>
      <c r="J71" s="115">
        <v>156</v>
      </c>
      <c r="K71" s="116">
        <v>179.31034482758622</v>
      </c>
    </row>
    <row r="72" spans="1:11" ht="14.1" customHeight="1" x14ac:dyDescent="0.2">
      <c r="A72" s="306">
        <v>84</v>
      </c>
      <c r="B72" s="307" t="s">
        <v>308</v>
      </c>
      <c r="C72" s="308"/>
      <c r="D72" s="113">
        <v>1.5848558221439577</v>
      </c>
      <c r="E72" s="115">
        <v>72</v>
      </c>
      <c r="F72" s="114">
        <v>35</v>
      </c>
      <c r="G72" s="114">
        <v>90</v>
      </c>
      <c r="H72" s="114">
        <v>41</v>
      </c>
      <c r="I72" s="140">
        <v>55</v>
      </c>
      <c r="J72" s="115">
        <v>17</v>
      </c>
      <c r="K72" s="116">
        <v>30.90909090909091</v>
      </c>
    </row>
    <row r="73" spans="1:11" ht="14.1" customHeight="1" x14ac:dyDescent="0.2">
      <c r="A73" s="306" t="s">
        <v>309</v>
      </c>
      <c r="B73" s="307" t="s">
        <v>310</v>
      </c>
      <c r="C73" s="308"/>
      <c r="D73" s="113">
        <v>0.83645168390931102</v>
      </c>
      <c r="E73" s="115">
        <v>38</v>
      </c>
      <c r="F73" s="114">
        <v>19</v>
      </c>
      <c r="G73" s="114">
        <v>57</v>
      </c>
      <c r="H73" s="114">
        <v>17</v>
      </c>
      <c r="I73" s="140">
        <v>29</v>
      </c>
      <c r="J73" s="115">
        <v>9</v>
      </c>
      <c r="K73" s="116">
        <v>31.03448275862069</v>
      </c>
    </row>
    <row r="74" spans="1:11" ht="14.1" customHeight="1" x14ac:dyDescent="0.2">
      <c r="A74" s="306" t="s">
        <v>311</v>
      </c>
      <c r="B74" s="307" t="s">
        <v>312</v>
      </c>
      <c r="C74" s="308"/>
      <c r="D74" s="113">
        <v>0.26414263702399293</v>
      </c>
      <c r="E74" s="115">
        <v>12</v>
      </c>
      <c r="F74" s="114">
        <v>3</v>
      </c>
      <c r="G74" s="114">
        <v>5</v>
      </c>
      <c r="H74" s="114">
        <v>8</v>
      </c>
      <c r="I74" s="140">
        <v>3</v>
      </c>
      <c r="J74" s="115">
        <v>9</v>
      </c>
      <c r="K74" s="116" t="s">
        <v>514</v>
      </c>
    </row>
    <row r="75" spans="1:11" ht="14.1" customHeight="1" x14ac:dyDescent="0.2">
      <c r="A75" s="306" t="s">
        <v>313</v>
      </c>
      <c r="B75" s="307" t="s">
        <v>314</v>
      </c>
      <c r="C75" s="308"/>
      <c r="D75" s="113">
        <v>0.13207131851199647</v>
      </c>
      <c r="E75" s="115">
        <v>6</v>
      </c>
      <c r="F75" s="114" t="s">
        <v>513</v>
      </c>
      <c r="G75" s="114">
        <v>11</v>
      </c>
      <c r="H75" s="114">
        <v>3</v>
      </c>
      <c r="I75" s="140">
        <v>7</v>
      </c>
      <c r="J75" s="115">
        <v>-1</v>
      </c>
      <c r="K75" s="116">
        <v>-14.285714285714286</v>
      </c>
    </row>
    <row r="76" spans="1:11" ht="14.1" customHeight="1" x14ac:dyDescent="0.2">
      <c r="A76" s="306">
        <v>91</v>
      </c>
      <c r="B76" s="307" t="s">
        <v>315</v>
      </c>
      <c r="C76" s="308"/>
      <c r="D76" s="113">
        <v>0.19810697776799471</v>
      </c>
      <c r="E76" s="115">
        <v>9</v>
      </c>
      <c r="F76" s="114">
        <v>9</v>
      </c>
      <c r="G76" s="114">
        <v>12</v>
      </c>
      <c r="H76" s="114">
        <v>6</v>
      </c>
      <c r="I76" s="140">
        <v>13</v>
      </c>
      <c r="J76" s="115">
        <v>-4</v>
      </c>
      <c r="K76" s="116">
        <v>-30.76923076923077</v>
      </c>
    </row>
    <row r="77" spans="1:11" ht="14.1" customHeight="1" x14ac:dyDescent="0.2">
      <c r="A77" s="306">
        <v>92</v>
      </c>
      <c r="B77" s="307" t="s">
        <v>316</v>
      </c>
      <c r="C77" s="308"/>
      <c r="D77" s="113">
        <v>0.63834470614131633</v>
      </c>
      <c r="E77" s="115">
        <v>29</v>
      </c>
      <c r="F77" s="114">
        <v>18</v>
      </c>
      <c r="G77" s="114">
        <v>34</v>
      </c>
      <c r="H77" s="114">
        <v>22</v>
      </c>
      <c r="I77" s="140">
        <v>29</v>
      </c>
      <c r="J77" s="115">
        <v>0</v>
      </c>
      <c r="K77" s="116">
        <v>0</v>
      </c>
    </row>
    <row r="78" spans="1:11" ht="14.1" customHeight="1" x14ac:dyDescent="0.2">
      <c r="A78" s="306">
        <v>93</v>
      </c>
      <c r="B78" s="307" t="s">
        <v>317</v>
      </c>
      <c r="C78" s="308"/>
      <c r="D78" s="113">
        <v>0.13207131851199647</v>
      </c>
      <c r="E78" s="115">
        <v>6</v>
      </c>
      <c r="F78" s="114">
        <v>5</v>
      </c>
      <c r="G78" s="114">
        <v>9</v>
      </c>
      <c r="H78" s="114">
        <v>8</v>
      </c>
      <c r="I78" s="140">
        <v>5</v>
      </c>
      <c r="J78" s="115">
        <v>1</v>
      </c>
      <c r="K78" s="116">
        <v>20</v>
      </c>
    </row>
    <row r="79" spans="1:11" ht="14.1" customHeight="1" x14ac:dyDescent="0.2">
      <c r="A79" s="306">
        <v>94</v>
      </c>
      <c r="B79" s="307" t="s">
        <v>318</v>
      </c>
      <c r="C79" s="308"/>
      <c r="D79" s="113">
        <v>0.2201188641866608</v>
      </c>
      <c r="E79" s="115">
        <v>10</v>
      </c>
      <c r="F79" s="114">
        <v>28</v>
      </c>
      <c r="G79" s="114">
        <v>43</v>
      </c>
      <c r="H79" s="114">
        <v>27</v>
      </c>
      <c r="I79" s="140">
        <v>18</v>
      </c>
      <c r="J79" s="115">
        <v>-8</v>
      </c>
      <c r="K79" s="116">
        <v>-44.444444444444443</v>
      </c>
    </row>
    <row r="80" spans="1:11" ht="14.1" customHeight="1" x14ac:dyDescent="0.2">
      <c r="A80" s="306" t="s">
        <v>319</v>
      </c>
      <c r="B80" s="307" t="s">
        <v>320</v>
      </c>
      <c r="C80" s="308"/>
      <c r="D80" s="113">
        <v>1.1666299801893023</v>
      </c>
      <c r="E80" s="115">
        <v>53</v>
      </c>
      <c r="F80" s="114" t="s">
        <v>513</v>
      </c>
      <c r="G80" s="114">
        <v>20</v>
      </c>
      <c r="H80" s="114">
        <v>4</v>
      </c>
      <c r="I80" s="140">
        <v>3</v>
      </c>
      <c r="J80" s="115">
        <v>50</v>
      </c>
      <c r="K80" s="116" t="s">
        <v>514</v>
      </c>
    </row>
    <row r="81" spans="1:11" ht="14.1" customHeight="1" x14ac:dyDescent="0.2">
      <c r="A81" s="310" t="s">
        <v>321</v>
      </c>
      <c r="B81" s="311" t="s">
        <v>333</v>
      </c>
      <c r="C81" s="312"/>
      <c r="D81" s="125">
        <v>0.3081664098613251</v>
      </c>
      <c r="E81" s="143">
        <v>14</v>
      </c>
      <c r="F81" s="144">
        <v>22</v>
      </c>
      <c r="G81" s="144">
        <v>32</v>
      </c>
      <c r="H81" s="144">
        <v>14</v>
      </c>
      <c r="I81" s="145">
        <v>12</v>
      </c>
      <c r="J81" s="143">
        <v>2</v>
      </c>
      <c r="K81" s="146">
        <v>16.666666666666668</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4496</v>
      </c>
      <c r="E11" s="114">
        <v>3900</v>
      </c>
      <c r="F11" s="114">
        <v>4267</v>
      </c>
      <c r="G11" s="114">
        <v>3829</v>
      </c>
      <c r="H11" s="140">
        <v>4116</v>
      </c>
      <c r="I11" s="115">
        <v>380</v>
      </c>
      <c r="J11" s="116">
        <v>9.2322643343051514</v>
      </c>
    </row>
    <row r="12" spans="1:15" s="110" customFormat="1" ht="24.95" customHeight="1" x14ac:dyDescent="0.2">
      <c r="A12" s="193" t="s">
        <v>132</v>
      </c>
      <c r="B12" s="194" t="s">
        <v>133</v>
      </c>
      <c r="C12" s="113">
        <v>2.6467971530249113</v>
      </c>
      <c r="D12" s="115">
        <v>119</v>
      </c>
      <c r="E12" s="114">
        <v>234</v>
      </c>
      <c r="F12" s="114">
        <v>182</v>
      </c>
      <c r="G12" s="114">
        <v>95</v>
      </c>
      <c r="H12" s="140">
        <v>104</v>
      </c>
      <c r="I12" s="115">
        <v>15</v>
      </c>
      <c r="J12" s="116">
        <v>14.423076923076923</v>
      </c>
    </row>
    <row r="13" spans="1:15" s="110" customFormat="1" ht="24.95" customHeight="1" x14ac:dyDescent="0.2">
      <c r="A13" s="193" t="s">
        <v>134</v>
      </c>
      <c r="B13" s="199" t="s">
        <v>214</v>
      </c>
      <c r="C13" s="113">
        <v>0.60053380782918153</v>
      </c>
      <c r="D13" s="115">
        <v>27</v>
      </c>
      <c r="E13" s="114">
        <v>125</v>
      </c>
      <c r="F13" s="114">
        <v>122</v>
      </c>
      <c r="G13" s="114">
        <v>39</v>
      </c>
      <c r="H13" s="140">
        <v>29</v>
      </c>
      <c r="I13" s="115">
        <v>-2</v>
      </c>
      <c r="J13" s="116">
        <v>-6.8965517241379306</v>
      </c>
    </row>
    <row r="14" spans="1:15" s="287" customFormat="1" ht="24.95" customHeight="1" x14ac:dyDescent="0.2">
      <c r="A14" s="193" t="s">
        <v>215</v>
      </c>
      <c r="B14" s="199" t="s">
        <v>137</v>
      </c>
      <c r="C14" s="113">
        <v>11.410142348754448</v>
      </c>
      <c r="D14" s="115">
        <v>513</v>
      </c>
      <c r="E14" s="114">
        <v>428</v>
      </c>
      <c r="F14" s="114">
        <v>468</v>
      </c>
      <c r="G14" s="114">
        <v>438</v>
      </c>
      <c r="H14" s="140">
        <v>571</v>
      </c>
      <c r="I14" s="115">
        <v>-58</v>
      </c>
      <c r="J14" s="116">
        <v>-10.157618213660244</v>
      </c>
      <c r="K14" s="110"/>
      <c r="L14" s="110"/>
      <c r="M14" s="110"/>
      <c r="N14" s="110"/>
      <c r="O14" s="110"/>
    </row>
    <row r="15" spans="1:15" s="110" customFormat="1" ht="24.95" customHeight="1" x14ac:dyDescent="0.2">
      <c r="A15" s="193" t="s">
        <v>216</v>
      </c>
      <c r="B15" s="199" t="s">
        <v>217</v>
      </c>
      <c r="C15" s="113">
        <v>1.8460854092526691</v>
      </c>
      <c r="D15" s="115">
        <v>83</v>
      </c>
      <c r="E15" s="114">
        <v>108</v>
      </c>
      <c r="F15" s="114">
        <v>107</v>
      </c>
      <c r="G15" s="114">
        <v>93</v>
      </c>
      <c r="H15" s="140">
        <v>86</v>
      </c>
      <c r="I15" s="115">
        <v>-3</v>
      </c>
      <c r="J15" s="116">
        <v>-3.4883720930232558</v>
      </c>
    </row>
    <row r="16" spans="1:15" s="287" customFormat="1" ht="24.95" customHeight="1" x14ac:dyDescent="0.2">
      <c r="A16" s="193" t="s">
        <v>218</v>
      </c>
      <c r="B16" s="199" t="s">
        <v>141</v>
      </c>
      <c r="C16" s="113">
        <v>6.0720640569395021</v>
      </c>
      <c r="D16" s="115">
        <v>273</v>
      </c>
      <c r="E16" s="114">
        <v>190</v>
      </c>
      <c r="F16" s="114">
        <v>211</v>
      </c>
      <c r="G16" s="114">
        <v>188</v>
      </c>
      <c r="H16" s="140">
        <v>330</v>
      </c>
      <c r="I16" s="115">
        <v>-57</v>
      </c>
      <c r="J16" s="116">
        <v>-17.272727272727273</v>
      </c>
      <c r="K16" s="110"/>
      <c r="L16" s="110"/>
      <c r="M16" s="110"/>
      <c r="N16" s="110"/>
      <c r="O16" s="110"/>
    </row>
    <row r="17" spans="1:15" s="110" customFormat="1" ht="24.95" customHeight="1" x14ac:dyDescent="0.2">
      <c r="A17" s="193" t="s">
        <v>142</v>
      </c>
      <c r="B17" s="199" t="s">
        <v>220</v>
      </c>
      <c r="C17" s="113">
        <v>3.4919928825622777</v>
      </c>
      <c r="D17" s="115">
        <v>157</v>
      </c>
      <c r="E17" s="114">
        <v>130</v>
      </c>
      <c r="F17" s="114">
        <v>150</v>
      </c>
      <c r="G17" s="114">
        <v>157</v>
      </c>
      <c r="H17" s="140">
        <v>155</v>
      </c>
      <c r="I17" s="115">
        <v>2</v>
      </c>
      <c r="J17" s="116">
        <v>1.2903225806451613</v>
      </c>
    </row>
    <row r="18" spans="1:15" s="287" customFormat="1" ht="24.95" customHeight="1" x14ac:dyDescent="0.2">
      <c r="A18" s="201" t="s">
        <v>144</v>
      </c>
      <c r="B18" s="202" t="s">
        <v>145</v>
      </c>
      <c r="C18" s="113">
        <v>7.6957295373665477</v>
      </c>
      <c r="D18" s="115">
        <v>346</v>
      </c>
      <c r="E18" s="114">
        <v>285</v>
      </c>
      <c r="F18" s="114">
        <v>293</v>
      </c>
      <c r="G18" s="114">
        <v>274</v>
      </c>
      <c r="H18" s="140">
        <v>325</v>
      </c>
      <c r="I18" s="115">
        <v>21</v>
      </c>
      <c r="J18" s="116">
        <v>6.4615384615384617</v>
      </c>
      <c r="K18" s="110"/>
      <c r="L18" s="110"/>
      <c r="M18" s="110"/>
      <c r="N18" s="110"/>
      <c r="O18" s="110"/>
    </row>
    <row r="19" spans="1:15" s="110" customFormat="1" ht="24.95" customHeight="1" x14ac:dyDescent="0.2">
      <c r="A19" s="193" t="s">
        <v>146</v>
      </c>
      <c r="B19" s="199" t="s">
        <v>147</v>
      </c>
      <c r="C19" s="113">
        <v>13.100533807829182</v>
      </c>
      <c r="D19" s="115">
        <v>589</v>
      </c>
      <c r="E19" s="114">
        <v>540</v>
      </c>
      <c r="F19" s="114">
        <v>634</v>
      </c>
      <c r="G19" s="114">
        <v>565</v>
      </c>
      <c r="H19" s="140">
        <v>659</v>
      </c>
      <c r="I19" s="115">
        <v>-70</v>
      </c>
      <c r="J19" s="116">
        <v>-10.622154779969652</v>
      </c>
    </row>
    <row r="20" spans="1:15" s="287" customFormat="1" ht="24.95" customHeight="1" x14ac:dyDescent="0.2">
      <c r="A20" s="193" t="s">
        <v>148</v>
      </c>
      <c r="B20" s="199" t="s">
        <v>149</v>
      </c>
      <c r="C20" s="113">
        <v>4.9822064056939501</v>
      </c>
      <c r="D20" s="115">
        <v>224</v>
      </c>
      <c r="E20" s="114">
        <v>207</v>
      </c>
      <c r="F20" s="114">
        <v>195</v>
      </c>
      <c r="G20" s="114">
        <v>224</v>
      </c>
      <c r="H20" s="140">
        <v>241</v>
      </c>
      <c r="I20" s="115">
        <v>-17</v>
      </c>
      <c r="J20" s="116">
        <v>-7.0539419087136928</v>
      </c>
      <c r="K20" s="110"/>
      <c r="L20" s="110"/>
      <c r="M20" s="110"/>
      <c r="N20" s="110"/>
      <c r="O20" s="110"/>
    </row>
    <row r="21" spans="1:15" s="110" customFormat="1" ht="24.95" customHeight="1" x14ac:dyDescent="0.2">
      <c r="A21" s="201" t="s">
        <v>150</v>
      </c>
      <c r="B21" s="202" t="s">
        <v>151</v>
      </c>
      <c r="C21" s="113">
        <v>5.8051601423487549</v>
      </c>
      <c r="D21" s="115">
        <v>261</v>
      </c>
      <c r="E21" s="114">
        <v>243</v>
      </c>
      <c r="F21" s="114">
        <v>256</v>
      </c>
      <c r="G21" s="114">
        <v>230</v>
      </c>
      <c r="H21" s="140">
        <v>334</v>
      </c>
      <c r="I21" s="115">
        <v>-73</v>
      </c>
      <c r="J21" s="116">
        <v>-21.856287425149702</v>
      </c>
    </row>
    <row r="22" spans="1:15" s="110" customFormat="1" ht="24.95" customHeight="1" x14ac:dyDescent="0.2">
      <c r="A22" s="201" t="s">
        <v>152</v>
      </c>
      <c r="B22" s="199" t="s">
        <v>153</v>
      </c>
      <c r="C22" s="113">
        <v>0.80071174377224197</v>
      </c>
      <c r="D22" s="115">
        <v>36</v>
      </c>
      <c r="E22" s="114">
        <v>39</v>
      </c>
      <c r="F22" s="114">
        <v>46</v>
      </c>
      <c r="G22" s="114">
        <v>35</v>
      </c>
      <c r="H22" s="140">
        <v>45</v>
      </c>
      <c r="I22" s="115">
        <v>-9</v>
      </c>
      <c r="J22" s="116">
        <v>-20</v>
      </c>
    </row>
    <row r="23" spans="1:15" s="110" customFormat="1" ht="24.95" customHeight="1" x14ac:dyDescent="0.2">
      <c r="A23" s="193" t="s">
        <v>154</v>
      </c>
      <c r="B23" s="199" t="s">
        <v>155</v>
      </c>
      <c r="C23" s="113">
        <v>1.0008896797153024</v>
      </c>
      <c r="D23" s="115">
        <v>45</v>
      </c>
      <c r="E23" s="114">
        <v>35</v>
      </c>
      <c r="F23" s="114">
        <v>42</v>
      </c>
      <c r="G23" s="114">
        <v>51</v>
      </c>
      <c r="H23" s="140">
        <v>43</v>
      </c>
      <c r="I23" s="115">
        <v>2</v>
      </c>
      <c r="J23" s="116">
        <v>4.6511627906976747</v>
      </c>
    </row>
    <row r="24" spans="1:15" s="110" customFormat="1" ht="24.95" customHeight="1" x14ac:dyDescent="0.2">
      <c r="A24" s="193" t="s">
        <v>156</v>
      </c>
      <c r="B24" s="199" t="s">
        <v>221</v>
      </c>
      <c r="C24" s="113">
        <v>6.2055160142348758</v>
      </c>
      <c r="D24" s="115">
        <v>279</v>
      </c>
      <c r="E24" s="114">
        <v>135</v>
      </c>
      <c r="F24" s="114">
        <v>202</v>
      </c>
      <c r="G24" s="114">
        <v>180</v>
      </c>
      <c r="H24" s="140">
        <v>264</v>
      </c>
      <c r="I24" s="115">
        <v>15</v>
      </c>
      <c r="J24" s="116">
        <v>5.6818181818181817</v>
      </c>
    </row>
    <row r="25" spans="1:15" s="110" customFormat="1" ht="24.95" customHeight="1" x14ac:dyDescent="0.2">
      <c r="A25" s="193" t="s">
        <v>222</v>
      </c>
      <c r="B25" s="204" t="s">
        <v>159</v>
      </c>
      <c r="C25" s="113">
        <v>6.4946619217081851</v>
      </c>
      <c r="D25" s="115">
        <v>292</v>
      </c>
      <c r="E25" s="114">
        <v>293</v>
      </c>
      <c r="F25" s="114">
        <v>226</v>
      </c>
      <c r="G25" s="114">
        <v>186</v>
      </c>
      <c r="H25" s="140">
        <v>244</v>
      </c>
      <c r="I25" s="115">
        <v>48</v>
      </c>
      <c r="J25" s="116">
        <v>19.672131147540984</v>
      </c>
    </row>
    <row r="26" spans="1:15" s="110" customFormat="1" ht="24.95" customHeight="1" x14ac:dyDescent="0.2">
      <c r="A26" s="201">
        <v>782.78300000000002</v>
      </c>
      <c r="B26" s="203" t="s">
        <v>160</v>
      </c>
      <c r="C26" s="113">
        <v>7.0062277580071175</v>
      </c>
      <c r="D26" s="115">
        <v>315</v>
      </c>
      <c r="E26" s="114">
        <v>420</v>
      </c>
      <c r="F26" s="114">
        <v>397</v>
      </c>
      <c r="G26" s="114">
        <v>426</v>
      </c>
      <c r="H26" s="140">
        <v>306</v>
      </c>
      <c r="I26" s="115">
        <v>9</v>
      </c>
      <c r="J26" s="116">
        <v>2.9411764705882355</v>
      </c>
    </row>
    <row r="27" spans="1:15" s="110" customFormat="1" ht="24.95" customHeight="1" x14ac:dyDescent="0.2">
      <c r="A27" s="193" t="s">
        <v>161</v>
      </c>
      <c r="B27" s="199" t="s">
        <v>162</v>
      </c>
      <c r="C27" s="113">
        <v>9.47508896797153</v>
      </c>
      <c r="D27" s="115">
        <v>426</v>
      </c>
      <c r="E27" s="114">
        <v>73</v>
      </c>
      <c r="F27" s="114">
        <v>140</v>
      </c>
      <c r="G27" s="114">
        <v>107</v>
      </c>
      <c r="H27" s="140">
        <v>109</v>
      </c>
      <c r="I27" s="115">
        <v>317</v>
      </c>
      <c r="J27" s="116" t="s">
        <v>514</v>
      </c>
    </row>
    <row r="28" spans="1:15" s="110" customFormat="1" ht="24.95" customHeight="1" x14ac:dyDescent="0.2">
      <c r="A28" s="193" t="s">
        <v>163</v>
      </c>
      <c r="B28" s="199" t="s">
        <v>164</v>
      </c>
      <c r="C28" s="113">
        <v>5.5827402135231319</v>
      </c>
      <c r="D28" s="115">
        <v>251</v>
      </c>
      <c r="E28" s="114">
        <v>104</v>
      </c>
      <c r="F28" s="114">
        <v>246</v>
      </c>
      <c r="G28" s="114">
        <v>164</v>
      </c>
      <c r="H28" s="140">
        <v>150</v>
      </c>
      <c r="I28" s="115">
        <v>101</v>
      </c>
      <c r="J28" s="116">
        <v>67.333333333333329</v>
      </c>
    </row>
    <row r="29" spans="1:15" s="110" customFormat="1" ht="24.95" customHeight="1" x14ac:dyDescent="0.2">
      <c r="A29" s="193">
        <v>86</v>
      </c>
      <c r="B29" s="199" t="s">
        <v>165</v>
      </c>
      <c r="C29" s="113">
        <v>7.540035587188612</v>
      </c>
      <c r="D29" s="115">
        <v>339</v>
      </c>
      <c r="E29" s="114">
        <v>328</v>
      </c>
      <c r="F29" s="114">
        <v>330</v>
      </c>
      <c r="G29" s="114">
        <v>366</v>
      </c>
      <c r="H29" s="140">
        <v>262</v>
      </c>
      <c r="I29" s="115">
        <v>77</v>
      </c>
      <c r="J29" s="116">
        <v>29.389312977099237</v>
      </c>
    </row>
    <row r="30" spans="1:15" s="110" customFormat="1" ht="24.95" customHeight="1" x14ac:dyDescent="0.2">
      <c r="A30" s="193">
        <v>87.88</v>
      </c>
      <c r="B30" s="204" t="s">
        <v>166</v>
      </c>
      <c r="C30" s="113">
        <v>5.9386120996441285</v>
      </c>
      <c r="D30" s="115">
        <v>267</v>
      </c>
      <c r="E30" s="114">
        <v>251</v>
      </c>
      <c r="F30" s="114">
        <v>314</v>
      </c>
      <c r="G30" s="114">
        <v>308</v>
      </c>
      <c r="H30" s="140">
        <v>237</v>
      </c>
      <c r="I30" s="115">
        <v>30</v>
      </c>
      <c r="J30" s="116">
        <v>12.658227848101266</v>
      </c>
    </row>
    <row r="31" spans="1:15" s="110" customFormat="1" ht="24.95" customHeight="1" x14ac:dyDescent="0.2">
      <c r="A31" s="193" t="s">
        <v>167</v>
      </c>
      <c r="B31" s="199" t="s">
        <v>168</v>
      </c>
      <c r="C31" s="113">
        <v>3.7144128113879002</v>
      </c>
      <c r="D31" s="115">
        <v>167</v>
      </c>
      <c r="E31" s="114">
        <v>160</v>
      </c>
      <c r="F31" s="114">
        <v>174</v>
      </c>
      <c r="G31" s="114">
        <v>141</v>
      </c>
      <c r="H31" s="140">
        <v>193</v>
      </c>
      <c r="I31" s="115">
        <v>-26</v>
      </c>
      <c r="J31" s="116">
        <v>-13.471502590673575</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2.6467971530249113</v>
      </c>
      <c r="D34" s="115">
        <v>119</v>
      </c>
      <c r="E34" s="114">
        <v>234</v>
      </c>
      <c r="F34" s="114">
        <v>182</v>
      </c>
      <c r="G34" s="114">
        <v>95</v>
      </c>
      <c r="H34" s="140">
        <v>104</v>
      </c>
      <c r="I34" s="115">
        <v>15</v>
      </c>
      <c r="J34" s="116">
        <v>14.423076923076923</v>
      </c>
    </row>
    <row r="35" spans="1:10" s="110" customFormat="1" ht="24.95" customHeight="1" x14ac:dyDescent="0.2">
      <c r="A35" s="292" t="s">
        <v>171</v>
      </c>
      <c r="B35" s="293" t="s">
        <v>172</v>
      </c>
      <c r="C35" s="113">
        <v>19.706405693950177</v>
      </c>
      <c r="D35" s="115">
        <v>886</v>
      </c>
      <c r="E35" s="114">
        <v>838</v>
      </c>
      <c r="F35" s="114">
        <v>883</v>
      </c>
      <c r="G35" s="114">
        <v>751</v>
      </c>
      <c r="H35" s="140">
        <v>925</v>
      </c>
      <c r="I35" s="115">
        <v>-39</v>
      </c>
      <c r="J35" s="116">
        <v>-4.2162162162162158</v>
      </c>
    </row>
    <row r="36" spans="1:10" s="110" customFormat="1" ht="24.95" customHeight="1" x14ac:dyDescent="0.2">
      <c r="A36" s="294" t="s">
        <v>173</v>
      </c>
      <c r="B36" s="295" t="s">
        <v>174</v>
      </c>
      <c r="C36" s="125">
        <v>77.646797153024906</v>
      </c>
      <c r="D36" s="143">
        <v>3491</v>
      </c>
      <c r="E36" s="144">
        <v>2828</v>
      </c>
      <c r="F36" s="144">
        <v>3202</v>
      </c>
      <c r="G36" s="144">
        <v>2983</v>
      </c>
      <c r="H36" s="145">
        <v>3087</v>
      </c>
      <c r="I36" s="143">
        <v>404</v>
      </c>
      <c r="J36" s="146">
        <v>13.087139617751863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4496</v>
      </c>
      <c r="F11" s="264">
        <v>3900</v>
      </c>
      <c r="G11" s="264">
        <v>4267</v>
      </c>
      <c r="H11" s="264">
        <v>3829</v>
      </c>
      <c r="I11" s="265">
        <v>4116</v>
      </c>
      <c r="J11" s="263">
        <v>380</v>
      </c>
      <c r="K11" s="266">
        <v>9.2322643343051514</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26.601423487544483</v>
      </c>
      <c r="E13" s="115">
        <v>1196</v>
      </c>
      <c r="F13" s="114">
        <v>1373</v>
      </c>
      <c r="G13" s="114">
        <v>1367</v>
      </c>
      <c r="H13" s="114">
        <v>1266</v>
      </c>
      <c r="I13" s="140">
        <v>1072</v>
      </c>
      <c r="J13" s="115">
        <v>124</v>
      </c>
      <c r="K13" s="116">
        <v>11.567164179104477</v>
      </c>
    </row>
    <row r="14" spans="1:17" ht="15.95" customHeight="1" x14ac:dyDescent="0.2">
      <c r="A14" s="306" t="s">
        <v>230</v>
      </c>
      <c r="B14" s="307"/>
      <c r="C14" s="308"/>
      <c r="D14" s="113">
        <v>57.540035587188612</v>
      </c>
      <c r="E14" s="115">
        <v>2587</v>
      </c>
      <c r="F14" s="114">
        <v>1979</v>
      </c>
      <c r="G14" s="114">
        <v>2206</v>
      </c>
      <c r="H14" s="114">
        <v>2050</v>
      </c>
      <c r="I14" s="140">
        <v>2327</v>
      </c>
      <c r="J14" s="115">
        <v>260</v>
      </c>
      <c r="K14" s="116">
        <v>11.173184357541899</v>
      </c>
    </row>
    <row r="15" spans="1:17" ht="15.95" customHeight="1" x14ac:dyDescent="0.2">
      <c r="A15" s="306" t="s">
        <v>231</v>
      </c>
      <c r="B15" s="307"/>
      <c r="C15" s="308"/>
      <c r="D15" s="113">
        <v>7.2953736654804269</v>
      </c>
      <c r="E15" s="115">
        <v>328</v>
      </c>
      <c r="F15" s="114">
        <v>280</v>
      </c>
      <c r="G15" s="114">
        <v>330</v>
      </c>
      <c r="H15" s="114">
        <v>225</v>
      </c>
      <c r="I15" s="140">
        <v>353</v>
      </c>
      <c r="J15" s="115">
        <v>-25</v>
      </c>
      <c r="K15" s="116">
        <v>-7.0821529745042495</v>
      </c>
    </row>
    <row r="16" spans="1:17" ht="15.95" customHeight="1" x14ac:dyDescent="0.2">
      <c r="A16" s="306" t="s">
        <v>232</v>
      </c>
      <c r="B16" s="307"/>
      <c r="C16" s="308"/>
      <c r="D16" s="113">
        <v>8.0293594306049823</v>
      </c>
      <c r="E16" s="115">
        <v>361</v>
      </c>
      <c r="F16" s="114">
        <v>234</v>
      </c>
      <c r="G16" s="114">
        <v>337</v>
      </c>
      <c r="H16" s="114">
        <v>266</v>
      </c>
      <c r="I16" s="140">
        <v>347</v>
      </c>
      <c r="J16" s="115">
        <v>14</v>
      </c>
      <c r="K16" s="116">
        <v>4.0345821325648412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3.2473309608540926</v>
      </c>
      <c r="E18" s="115">
        <v>146</v>
      </c>
      <c r="F18" s="114">
        <v>273</v>
      </c>
      <c r="G18" s="114">
        <v>230</v>
      </c>
      <c r="H18" s="114">
        <v>135</v>
      </c>
      <c r="I18" s="140">
        <v>120</v>
      </c>
      <c r="J18" s="115">
        <v>26</v>
      </c>
      <c r="K18" s="116">
        <v>21.666666666666668</v>
      </c>
    </row>
    <row r="19" spans="1:11" ht="14.1" customHeight="1" x14ac:dyDescent="0.2">
      <c r="A19" s="306" t="s">
        <v>235</v>
      </c>
      <c r="B19" s="307" t="s">
        <v>236</v>
      </c>
      <c r="C19" s="308"/>
      <c r="D19" s="113">
        <v>2.6245551601423487</v>
      </c>
      <c r="E19" s="115">
        <v>118</v>
      </c>
      <c r="F19" s="114">
        <v>260</v>
      </c>
      <c r="G19" s="114">
        <v>196</v>
      </c>
      <c r="H19" s="114">
        <v>117</v>
      </c>
      <c r="I19" s="140">
        <v>102</v>
      </c>
      <c r="J19" s="115">
        <v>16</v>
      </c>
      <c r="K19" s="116">
        <v>15.686274509803921</v>
      </c>
    </row>
    <row r="20" spans="1:11" ht="14.1" customHeight="1" x14ac:dyDescent="0.2">
      <c r="A20" s="306">
        <v>12</v>
      </c>
      <c r="B20" s="307" t="s">
        <v>237</v>
      </c>
      <c r="C20" s="308"/>
      <c r="D20" s="113">
        <v>0.80071174377224197</v>
      </c>
      <c r="E20" s="115">
        <v>36</v>
      </c>
      <c r="F20" s="114">
        <v>31</v>
      </c>
      <c r="G20" s="114">
        <v>30</v>
      </c>
      <c r="H20" s="114">
        <v>30</v>
      </c>
      <c r="I20" s="140">
        <v>58</v>
      </c>
      <c r="J20" s="115">
        <v>-22</v>
      </c>
      <c r="K20" s="116">
        <v>-37.931034482758619</v>
      </c>
    </row>
    <row r="21" spans="1:11" ht="14.1" customHeight="1" x14ac:dyDescent="0.2">
      <c r="A21" s="306">
        <v>21</v>
      </c>
      <c r="B21" s="307" t="s">
        <v>238</v>
      </c>
      <c r="C21" s="308"/>
      <c r="D21" s="113">
        <v>0.37811387900355869</v>
      </c>
      <c r="E21" s="115">
        <v>17</v>
      </c>
      <c r="F21" s="114">
        <v>13</v>
      </c>
      <c r="G21" s="114">
        <v>9</v>
      </c>
      <c r="H21" s="114">
        <v>20</v>
      </c>
      <c r="I21" s="140">
        <v>14</v>
      </c>
      <c r="J21" s="115">
        <v>3</v>
      </c>
      <c r="K21" s="116">
        <v>21.428571428571427</v>
      </c>
    </row>
    <row r="22" spans="1:11" ht="14.1" customHeight="1" x14ac:dyDescent="0.2">
      <c r="A22" s="306">
        <v>22</v>
      </c>
      <c r="B22" s="307" t="s">
        <v>239</v>
      </c>
      <c r="C22" s="308"/>
      <c r="D22" s="113">
        <v>1.9795373665480427</v>
      </c>
      <c r="E22" s="115">
        <v>89</v>
      </c>
      <c r="F22" s="114">
        <v>72</v>
      </c>
      <c r="G22" s="114">
        <v>88</v>
      </c>
      <c r="H22" s="114">
        <v>174</v>
      </c>
      <c r="I22" s="140">
        <v>80</v>
      </c>
      <c r="J22" s="115">
        <v>9</v>
      </c>
      <c r="K22" s="116">
        <v>11.25</v>
      </c>
    </row>
    <row r="23" spans="1:11" ht="14.1" customHeight="1" x14ac:dyDescent="0.2">
      <c r="A23" s="306">
        <v>23</v>
      </c>
      <c r="B23" s="307" t="s">
        <v>240</v>
      </c>
      <c r="C23" s="308"/>
      <c r="D23" s="113">
        <v>0.55604982206405695</v>
      </c>
      <c r="E23" s="115">
        <v>25</v>
      </c>
      <c r="F23" s="114">
        <v>37</v>
      </c>
      <c r="G23" s="114">
        <v>35</v>
      </c>
      <c r="H23" s="114">
        <v>15</v>
      </c>
      <c r="I23" s="140">
        <v>16</v>
      </c>
      <c r="J23" s="115">
        <v>9</v>
      </c>
      <c r="K23" s="116">
        <v>56.25</v>
      </c>
    </row>
    <row r="24" spans="1:11" ht="14.1" customHeight="1" x14ac:dyDescent="0.2">
      <c r="A24" s="306">
        <v>24</v>
      </c>
      <c r="B24" s="307" t="s">
        <v>241</v>
      </c>
      <c r="C24" s="308"/>
      <c r="D24" s="113">
        <v>2.8247330960854091</v>
      </c>
      <c r="E24" s="115">
        <v>127</v>
      </c>
      <c r="F24" s="114">
        <v>94</v>
      </c>
      <c r="G24" s="114">
        <v>130</v>
      </c>
      <c r="H24" s="114">
        <v>104</v>
      </c>
      <c r="I24" s="140">
        <v>141</v>
      </c>
      <c r="J24" s="115">
        <v>-14</v>
      </c>
      <c r="K24" s="116">
        <v>-9.9290780141843964</v>
      </c>
    </row>
    <row r="25" spans="1:11" ht="14.1" customHeight="1" x14ac:dyDescent="0.2">
      <c r="A25" s="306">
        <v>25</v>
      </c>
      <c r="B25" s="307" t="s">
        <v>242</v>
      </c>
      <c r="C25" s="308"/>
      <c r="D25" s="113">
        <v>3.3362989323843415</v>
      </c>
      <c r="E25" s="115">
        <v>150</v>
      </c>
      <c r="F25" s="114">
        <v>114</v>
      </c>
      <c r="G25" s="114">
        <v>120</v>
      </c>
      <c r="H25" s="114">
        <v>104</v>
      </c>
      <c r="I25" s="140">
        <v>151</v>
      </c>
      <c r="J25" s="115">
        <v>-1</v>
      </c>
      <c r="K25" s="116">
        <v>-0.66225165562913912</v>
      </c>
    </row>
    <row r="26" spans="1:11" ht="14.1" customHeight="1" x14ac:dyDescent="0.2">
      <c r="A26" s="306">
        <v>26</v>
      </c>
      <c r="B26" s="307" t="s">
        <v>243</v>
      </c>
      <c r="C26" s="308"/>
      <c r="D26" s="113">
        <v>2.8247330960854091</v>
      </c>
      <c r="E26" s="115">
        <v>127</v>
      </c>
      <c r="F26" s="114">
        <v>109</v>
      </c>
      <c r="G26" s="114">
        <v>126</v>
      </c>
      <c r="H26" s="114">
        <v>75</v>
      </c>
      <c r="I26" s="140">
        <v>98</v>
      </c>
      <c r="J26" s="115">
        <v>29</v>
      </c>
      <c r="K26" s="116">
        <v>29.591836734693878</v>
      </c>
    </row>
    <row r="27" spans="1:11" ht="14.1" customHeight="1" x14ac:dyDescent="0.2">
      <c r="A27" s="306">
        <v>27</v>
      </c>
      <c r="B27" s="307" t="s">
        <v>244</v>
      </c>
      <c r="C27" s="308"/>
      <c r="D27" s="113">
        <v>1.0676156583629892</v>
      </c>
      <c r="E27" s="115">
        <v>48</v>
      </c>
      <c r="F27" s="114">
        <v>49</v>
      </c>
      <c r="G27" s="114">
        <v>56</v>
      </c>
      <c r="H27" s="114">
        <v>63</v>
      </c>
      <c r="I27" s="140">
        <v>78</v>
      </c>
      <c r="J27" s="115">
        <v>-30</v>
      </c>
      <c r="K27" s="116">
        <v>-38.46153846153846</v>
      </c>
    </row>
    <row r="28" spans="1:11" ht="14.1" customHeight="1" x14ac:dyDescent="0.2">
      <c r="A28" s="306">
        <v>28</v>
      </c>
      <c r="B28" s="307" t="s">
        <v>245</v>
      </c>
      <c r="C28" s="308"/>
      <c r="D28" s="113">
        <v>0.22241992882562278</v>
      </c>
      <c r="E28" s="115">
        <v>10</v>
      </c>
      <c r="F28" s="114">
        <v>7</v>
      </c>
      <c r="G28" s="114">
        <v>7</v>
      </c>
      <c r="H28" s="114" t="s">
        <v>513</v>
      </c>
      <c r="I28" s="140">
        <v>4</v>
      </c>
      <c r="J28" s="115">
        <v>6</v>
      </c>
      <c r="K28" s="116">
        <v>150</v>
      </c>
    </row>
    <row r="29" spans="1:11" ht="14.1" customHeight="1" x14ac:dyDescent="0.2">
      <c r="A29" s="306">
        <v>29</v>
      </c>
      <c r="B29" s="307" t="s">
        <v>246</v>
      </c>
      <c r="C29" s="308"/>
      <c r="D29" s="113">
        <v>2.9359430604982206</v>
      </c>
      <c r="E29" s="115">
        <v>132</v>
      </c>
      <c r="F29" s="114">
        <v>126</v>
      </c>
      <c r="G29" s="114">
        <v>121</v>
      </c>
      <c r="H29" s="114">
        <v>154</v>
      </c>
      <c r="I29" s="140">
        <v>122</v>
      </c>
      <c r="J29" s="115">
        <v>10</v>
      </c>
      <c r="K29" s="116">
        <v>8.1967213114754092</v>
      </c>
    </row>
    <row r="30" spans="1:11" ht="14.1" customHeight="1" x14ac:dyDescent="0.2">
      <c r="A30" s="306" t="s">
        <v>247</v>
      </c>
      <c r="B30" s="307" t="s">
        <v>248</v>
      </c>
      <c r="C30" s="308"/>
      <c r="D30" s="113" t="s">
        <v>513</v>
      </c>
      <c r="E30" s="115" t="s">
        <v>513</v>
      </c>
      <c r="F30" s="114">
        <v>29</v>
      </c>
      <c r="G30" s="114">
        <v>17</v>
      </c>
      <c r="H30" s="114" t="s">
        <v>513</v>
      </c>
      <c r="I30" s="140">
        <v>18</v>
      </c>
      <c r="J30" s="115" t="s">
        <v>513</v>
      </c>
      <c r="K30" s="116" t="s">
        <v>513</v>
      </c>
    </row>
    <row r="31" spans="1:11" ht="14.1" customHeight="1" x14ac:dyDescent="0.2">
      <c r="A31" s="306" t="s">
        <v>249</v>
      </c>
      <c r="B31" s="307" t="s">
        <v>250</v>
      </c>
      <c r="C31" s="308"/>
      <c r="D31" s="113">
        <v>2.5578291814946619</v>
      </c>
      <c r="E31" s="115">
        <v>115</v>
      </c>
      <c r="F31" s="114">
        <v>97</v>
      </c>
      <c r="G31" s="114">
        <v>101</v>
      </c>
      <c r="H31" s="114">
        <v>127</v>
      </c>
      <c r="I31" s="140">
        <v>101</v>
      </c>
      <c r="J31" s="115">
        <v>14</v>
      </c>
      <c r="K31" s="116">
        <v>13.861386138613861</v>
      </c>
    </row>
    <row r="32" spans="1:11" ht="14.1" customHeight="1" x14ac:dyDescent="0.2">
      <c r="A32" s="306">
        <v>31</v>
      </c>
      <c r="B32" s="307" t="s">
        <v>251</v>
      </c>
      <c r="C32" s="308"/>
      <c r="D32" s="113">
        <v>0.42259786476868327</v>
      </c>
      <c r="E32" s="115">
        <v>19</v>
      </c>
      <c r="F32" s="114">
        <v>12</v>
      </c>
      <c r="G32" s="114">
        <v>15</v>
      </c>
      <c r="H32" s="114">
        <v>16</v>
      </c>
      <c r="I32" s="140">
        <v>25</v>
      </c>
      <c r="J32" s="115">
        <v>-6</v>
      </c>
      <c r="K32" s="116">
        <v>-24</v>
      </c>
    </row>
    <row r="33" spans="1:11" ht="14.1" customHeight="1" x14ac:dyDescent="0.2">
      <c r="A33" s="306">
        <v>32</v>
      </c>
      <c r="B33" s="307" t="s">
        <v>252</v>
      </c>
      <c r="C33" s="308"/>
      <c r="D33" s="113">
        <v>2.8914590747330959</v>
      </c>
      <c r="E33" s="115">
        <v>130</v>
      </c>
      <c r="F33" s="114">
        <v>145</v>
      </c>
      <c r="G33" s="114">
        <v>131</v>
      </c>
      <c r="H33" s="114">
        <v>124</v>
      </c>
      <c r="I33" s="140">
        <v>136</v>
      </c>
      <c r="J33" s="115">
        <v>-6</v>
      </c>
      <c r="K33" s="116">
        <v>-4.4117647058823533</v>
      </c>
    </row>
    <row r="34" spans="1:11" ht="14.1" customHeight="1" x14ac:dyDescent="0.2">
      <c r="A34" s="306">
        <v>33</v>
      </c>
      <c r="B34" s="307" t="s">
        <v>253</v>
      </c>
      <c r="C34" s="308"/>
      <c r="D34" s="113">
        <v>1.4902135231316727</v>
      </c>
      <c r="E34" s="115">
        <v>67</v>
      </c>
      <c r="F34" s="114">
        <v>55</v>
      </c>
      <c r="G34" s="114">
        <v>66</v>
      </c>
      <c r="H34" s="114">
        <v>55</v>
      </c>
      <c r="I34" s="140">
        <v>64</v>
      </c>
      <c r="J34" s="115">
        <v>3</v>
      </c>
      <c r="K34" s="116">
        <v>4.6875</v>
      </c>
    </row>
    <row r="35" spans="1:11" ht="14.1" customHeight="1" x14ac:dyDescent="0.2">
      <c r="A35" s="306">
        <v>34</v>
      </c>
      <c r="B35" s="307" t="s">
        <v>254</v>
      </c>
      <c r="C35" s="308"/>
      <c r="D35" s="113">
        <v>2.9137010676156585</v>
      </c>
      <c r="E35" s="115">
        <v>131</v>
      </c>
      <c r="F35" s="114">
        <v>87</v>
      </c>
      <c r="G35" s="114">
        <v>95</v>
      </c>
      <c r="H35" s="114">
        <v>66</v>
      </c>
      <c r="I35" s="140">
        <v>130</v>
      </c>
      <c r="J35" s="115">
        <v>1</v>
      </c>
      <c r="K35" s="116">
        <v>0.76923076923076927</v>
      </c>
    </row>
    <row r="36" spans="1:11" ht="14.1" customHeight="1" x14ac:dyDescent="0.2">
      <c r="A36" s="306">
        <v>41</v>
      </c>
      <c r="B36" s="307" t="s">
        <v>255</v>
      </c>
      <c r="C36" s="308"/>
      <c r="D36" s="113">
        <v>1.6681494661921707</v>
      </c>
      <c r="E36" s="115">
        <v>75</v>
      </c>
      <c r="F36" s="114">
        <v>53</v>
      </c>
      <c r="G36" s="114">
        <v>59</v>
      </c>
      <c r="H36" s="114">
        <v>70</v>
      </c>
      <c r="I36" s="140">
        <v>66</v>
      </c>
      <c r="J36" s="115">
        <v>9</v>
      </c>
      <c r="K36" s="116">
        <v>13.636363636363637</v>
      </c>
    </row>
    <row r="37" spans="1:11" ht="14.1" customHeight="1" x14ac:dyDescent="0.2">
      <c r="A37" s="306">
        <v>42</v>
      </c>
      <c r="B37" s="307" t="s">
        <v>256</v>
      </c>
      <c r="C37" s="308"/>
      <c r="D37" s="113">
        <v>6.6725978647686826E-2</v>
      </c>
      <c r="E37" s="115">
        <v>3</v>
      </c>
      <c r="F37" s="114">
        <v>7</v>
      </c>
      <c r="G37" s="114">
        <v>4</v>
      </c>
      <c r="H37" s="114">
        <v>3</v>
      </c>
      <c r="I37" s="140">
        <v>6</v>
      </c>
      <c r="J37" s="115">
        <v>-3</v>
      </c>
      <c r="K37" s="116">
        <v>-50</v>
      </c>
    </row>
    <row r="38" spans="1:11" ht="14.1" customHeight="1" x14ac:dyDescent="0.2">
      <c r="A38" s="306">
        <v>43</v>
      </c>
      <c r="B38" s="307" t="s">
        <v>257</v>
      </c>
      <c r="C38" s="308"/>
      <c r="D38" s="113">
        <v>0.62277580071174377</v>
      </c>
      <c r="E38" s="115">
        <v>28</v>
      </c>
      <c r="F38" s="114">
        <v>21</v>
      </c>
      <c r="G38" s="114">
        <v>25</v>
      </c>
      <c r="H38" s="114">
        <v>46</v>
      </c>
      <c r="I38" s="140">
        <v>28</v>
      </c>
      <c r="J38" s="115">
        <v>0</v>
      </c>
      <c r="K38" s="116">
        <v>0</v>
      </c>
    </row>
    <row r="39" spans="1:11" ht="14.1" customHeight="1" x14ac:dyDescent="0.2">
      <c r="A39" s="306">
        <v>51</v>
      </c>
      <c r="B39" s="307" t="s">
        <v>258</v>
      </c>
      <c r="C39" s="308"/>
      <c r="D39" s="113">
        <v>6.9839857651245554</v>
      </c>
      <c r="E39" s="115">
        <v>314</v>
      </c>
      <c r="F39" s="114">
        <v>427</v>
      </c>
      <c r="G39" s="114">
        <v>411</v>
      </c>
      <c r="H39" s="114">
        <v>383</v>
      </c>
      <c r="I39" s="140">
        <v>335</v>
      </c>
      <c r="J39" s="115">
        <v>-21</v>
      </c>
      <c r="K39" s="116">
        <v>-6.2686567164179108</v>
      </c>
    </row>
    <row r="40" spans="1:11" ht="14.1" customHeight="1" x14ac:dyDescent="0.2">
      <c r="A40" s="306" t="s">
        <v>259</v>
      </c>
      <c r="B40" s="307" t="s">
        <v>260</v>
      </c>
      <c r="C40" s="308"/>
      <c r="D40" s="113">
        <v>6.6503558718861209</v>
      </c>
      <c r="E40" s="115">
        <v>299</v>
      </c>
      <c r="F40" s="114">
        <v>407</v>
      </c>
      <c r="G40" s="114">
        <v>395</v>
      </c>
      <c r="H40" s="114">
        <v>362</v>
      </c>
      <c r="I40" s="140">
        <v>312</v>
      </c>
      <c r="J40" s="115">
        <v>-13</v>
      </c>
      <c r="K40" s="116">
        <v>-4.166666666666667</v>
      </c>
    </row>
    <row r="41" spans="1:11" ht="14.1" customHeight="1" x14ac:dyDescent="0.2">
      <c r="A41" s="306"/>
      <c r="B41" s="307" t="s">
        <v>261</v>
      </c>
      <c r="C41" s="308"/>
      <c r="D41" s="113">
        <v>5.8718861209964412</v>
      </c>
      <c r="E41" s="115">
        <v>264</v>
      </c>
      <c r="F41" s="114">
        <v>379</v>
      </c>
      <c r="G41" s="114">
        <v>361</v>
      </c>
      <c r="H41" s="114">
        <v>331</v>
      </c>
      <c r="I41" s="140">
        <v>275</v>
      </c>
      <c r="J41" s="115">
        <v>-11</v>
      </c>
      <c r="K41" s="116">
        <v>-4</v>
      </c>
    </row>
    <row r="42" spans="1:11" ht="14.1" customHeight="1" x14ac:dyDescent="0.2">
      <c r="A42" s="306">
        <v>52</v>
      </c>
      <c r="B42" s="307" t="s">
        <v>262</v>
      </c>
      <c r="C42" s="308"/>
      <c r="D42" s="113">
        <v>6.3612099644128115</v>
      </c>
      <c r="E42" s="115">
        <v>286</v>
      </c>
      <c r="F42" s="114">
        <v>261</v>
      </c>
      <c r="G42" s="114">
        <v>218</v>
      </c>
      <c r="H42" s="114">
        <v>202</v>
      </c>
      <c r="I42" s="140">
        <v>264</v>
      </c>
      <c r="J42" s="115">
        <v>22</v>
      </c>
      <c r="K42" s="116">
        <v>8.3333333333333339</v>
      </c>
    </row>
    <row r="43" spans="1:11" ht="14.1" customHeight="1" x14ac:dyDescent="0.2">
      <c r="A43" s="306" t="s">
        <v>263</v>
      </c>
      <c r="B43" s="307" t="s">
        <v>264</v>
      </c>
      <c r="C43" s="308"/>
      <c r="D43" s="113">
        <v>5.3158362989323846</v>
      </c>
      <c r="E43" s="115">
        <v>239</v>
      </c>
      <c r="F43" s="114">
        <v>217</v>
      </c>
      <c r="G43" s="114">
        <v>181</v>
      </c>
      <c r="H43" s="114">
        <v>181</v>
      </c>
      <c r="I43" s="140">
        <v>230</v>
      </c>
      <c r="J43" s="115">
        <v>9</v>
      </c>
      <c r="K43" s="116">
        <v>3.9130434782608696</v>
      </c>
    </row>
    <row r="44" spans="1:11" ht="14.1" customHeight="1" x14ac:dyDescent="0.2">
      <c r="A44" s="306">
        <v>53</v>
      </c>
      <c r="B44" s="307" t="s">
        <v>265</v>
      </c>
      <c r="C44" s="308"/>
      <c r="D44" s="113">
        <v>0.80071174377224197</v>
      </c>
      <c r="E44" s="115">
        <v>36</v>
      </c>
      <c r="F44" s="114">
        <v>34</v>
      </c>
      <c r="G44" s="114">
        <v>27</v>
      </c>
      <c r="H44" s="114">
        <v>34</v>
      </c>
      <c r="I44" s="140">
        <v>26</v>
      </c>
      <c r="J44" s="115">
        <v>10</v>
      </c>
      <c r="K44" s="116">
        <v>38.46153846153846</v>
      </c>
    </row>
    <row r="45" spans="1:11" ht="14.1" customHeight="1" x14ac:dyDescent="0.2">
      <c r="A45" s="306" t="s">
        <v>266</v>
      </c>
      <c r="B45" s="307" t="s">
        <v>267</v>
      </c>
      <c r="C45" s="308"/>
      <c r="D45" s="113">
        <v>0.80071174377224197</v>
      </c>
      <c r="E45" s="115">
        <v>36</v>
      </c>
      <c r="F45" s="114">
        <v>34</v>
      </c>
      <c r="G45" s="114">
        <v>26</v>
      </c>
      <c r="H45" s="114">
        <v>32</v>
      </c>
      <c r="I45" s="140">
        <v>25</v>
      </c>
      <c r="J45" s="115">
        <v>11</v>
      </c>
      <c r="K45" s="116">
        <v>44</v>
      </c>
    </row>
    <row r="46" spans="1:11" ht="14.1" customHeight="1" x14ac:dyDescent="0.2">
      <c r="A46" s="306">
        <v>54</v>
      </c>
      <c r="B46" s="307" t="s">
        <v>268</v>
      </c>
      <c r="C46" s="308"/>
      <c r="D46" s="113">
        <v>3.8701067615658364</v>
      </c>
      <c r="E46" s="115">
        <v>174</v>
      </c>
      <c r="F46" s="114">
        <v>170</v>
      </c>
      <c r="G46" s="114">
        <v>130</v>
      </c>
      <c r="H46" s="114">
        <v>128</v>
      </c>
      <c r="I46" s="140">
        <v>162</v>
      </c>
      <c r="J46" s="115">
        <v>12</v>
      </c>
      <c r="K46" s="116">
        <v>7.4074074074074074</v>
      </c>
    </row>
    <row r="47" spans="1:11" ht="14.1" customHeight="1" x14ac:dyDescent="0.2">
      <c r="A47" s="306">
        <v>61</v>
      </c>
      <c r="B47" s="307" t="s">
        <v>269</v>
      </c>
      <c r="C47" s="308"/>
      <c r="D47" s="113">
        <v>1.6459074733096086</v>
      </c>
      <c r="E47" s="115">
        <v>74</v>
      </c>
      <c r="F47" s="114">
        <v>59</v>
      </c>
      <c r="G47" s="114">
        <v>79</v>
      </c>
      <c r="H47" s="114">
        <v>89</v>
      </c>
      <c r="I47" s="140">
        <v>92</v>
      </c>
      <c r="J47" s="115">
        <v>-18</v>
      </c>
      <c r="K47" s="116">
        <v>-19.565217391304348</v>
      </c>
    </row>
    <row r="48" spans="1:11" ht="14.1" customHeight="1" x14ac:dyDescent="0.2">
      <c r="A48" s="306">
        <v>62</v>
      </c>
      <c r="B48" s="307" t="s">
        <v>270</v>
      </c>
      <c r="C48" s="308"/>
      <c r="D48" s="113">
        <v>7.1619217081850532</v>
      </c>
      <c r="E48" s="115">
        <v>322</v>
      </c>
      <c r="F48" s="114">
        <v>315</v>
      </c>
      <c r="G48" s="114">
        <v>350</v>
      </c>
      <c r="H48" s="114">
        <v>307</v>
      </c>
      <c r="I48" s="140">
        <v>375</v>
      </c>
      <c r="J48" s="115">
        <v>-53</v>
      </c>
      <c r="K48" s="116">
        <v>-14.133333333333333</v>
      </c>
    </row>
    <row r="49" spans="1:11" ht="14.1" customHeight="1" x14ac:dyDescent="0.2">
      <c r="A49" s="306">
        <v>63</v>
      </c>
      <c r="B49" s="307" t="s">
        <v>271</v>
      </c>
      <c r="C49" s="308"/>
      <c r="D49" s="113">
        <v>4.0480427046263348</v>
      </c>
      <c r="E49" s="115">
        <v>182</v>
      </c>
      <c r="F49" s="114">
        <v>176</v>
      </c>
      <c r="G49" s="114">
        <v>206</v>
      </c>
      <c r="H49" s="114">
        <v>143</v>
      </c>
      <c r="I49" s="140">
        <v>231</v>
      </c>
      <c r="J49" s="115">
        <v>-49</v>
      </c>
      <c r="K49" s="116">
        <v>-21.212121212121211</v>
      </c>
    </row>
    <row r="50" spans="1:11" ht="14.1" customHeight="1" x14ac:dyDescent="0.2">
      <c r="A50" s="306" t="s">
        <v>272</v>
      </c>
      <c r="B50" s="307" t="s">
        <v>273</v>
      </c>
      <c r="C50" s="308"/>
      <c r="D50" s="113">
        <v>0.60053380782918153</v>
      </c>
      <c r="E50" s="115">
        <v>27</v>
      </c>
      <c r="F50" s="114">
        <v>32</v>
      </c>
      <c r="G50" s="114">
        <v>36</v>
      </c>
      <c r="H50" s="114">
        <v>23</v>
      </c>
      <c r="I50" s="140">
        <v>74</v>
      </c>
      <c r="J50" s="115">
        <v>-47</v>
      </c>
      <c r="K50" s="116">
        <v>-63.513513513513516</v>
      </c>
    </row>
    <row r="51" spans="1:11" ht="14.1" customHeight="1" x14ac:dyDescent="0.2">
      <c r="A51" s="306" t="s">
        <v>274</v>
      </c>
      <c r="B51" s="307" t="s">
        <v>275</v>
      </c>
      <c r="C51" s="308"/>
      <c r="D51" s="113">
        <v>3.1583629893238436</v>
      </c>
      <c r="E51" s="115">
        <v>142</v>
      </c>
      <c r="F51" s="114">
        <v>139</v>
      </c>
      <c r="G51" s="114">
        <v>161</v>
      </c>
      <c r="H51" s="114">
        <v>114</v>
      </c>
      <c r="I51" s="140">
        <v>148</v>
      </c>
      <c r="J51" s="115">
        <v>-6</v>
      </c>
      <c r="K51" s="116">
        <v>-4.0540540540540544</v>
      </c>
    </row>
    <row r="52" spans="1:11" ht="14.1" customHeight="1" x14ac:dyDescent="0.2">
      <c r="A52" s="306">
        <v>71</v>
      </c>
      <c r="B52" s="307" t="s">
        <v>276</v>
      </c>
      <c r="C52" s="308"/>
      <c r="D52" s="113">
        <v>8.7855871886120998</v>
      </c>
      <c r="E52" s="115">
        <v>395</v>
      </c>
      <c r="F52" s="114">
        <v>282</v>
      </c>
      <c r="G52" s="114">
        <v>321</v>
      </c>
      <c r="H52" s="114">
        <v>307</v>
      </c>
      <c r="I52" s="140">
        <v>378</v>
      </c>
      <c r="J52" s="115">
        <v>17</v>
      </c>
      <c r="K52" s="116">
        <v>4.4973544973544977</v>
      </c>
    </row>
    <row r="53" spans="1:11" ht="14.1" customHeight="1" x14ac:dyDescent="0.2">
      <c r="A53" s="306" t="s">
        <v>277</v>
      </c>
      <c r="B53" s="307" t="s">
        <v>278</v>
      </c>
      <c r="C53" s="308"/>
      <c r="D53" s="113">
        <v>2.8247330960854091</v>
      </c>
      <c r="E53" s="115">
        <v>127</v>
      </c>
      <c r="F53" s="114">
        <v>98</v>
      </c>
      <c r="G53" s="114">
        <v>91</v>
      </c>
      <c r="H53" s="114">
        <v>96</v>
      </c>
      <c r="I53" s="140">
        <v>92</v>
      </c>
      <c r="J53" s="115">
        <v>35</v>
      </c>
      <c r="K53" s="116">
        <v>38.043478260869563</v>
      </c>
    </row>
    <row r="54" spans="1:11" ht="14.1" customHeight="1" x14ac:dyDescent="0.2">
      <c r="A54" s="306" t="s">
        <v>279</v>
      </c>
      <c r="B54" s="307" t="s">
        <v>280</v>
      </c>
      <c r="C54" s="308"/>
      <c r="D54" s="113">
        <v>4.6485765124555156</v>
      </c>
      <c r="E54" s="115">
        <v>209</v>
      </c>
      <c r="F54" s="114">
        <v>138</v>
      </c>
      <c r="G54" s="114">
        <v>171</v>
      </c>
      <c r="H54" s="114">
        <v>164</v>
      </c>
      <c r="I54" s="140">
        <v>245</v>
      </c>
      <c r="J54" s="115">
        <v>-36</v>
      </c>
      <c r="K54" s="116">
        <v>-14.693877551020408</v>
      </c>
    </row>
    <row r="55" spans="1:11" ht="14.1" customHeight="1" x14ac:dyDescent="0.2">
      <c r="A55" s="306">
        <v>72</v>
      </c>
      <c r="B55" s="307" t="s">
        <v>281</v>
      </c>
      <c r="C55" s="308"/>
      <c r="D55" s="113">
        <v>2.0240213523131674</v>
      </c>
      <c r="E55" s="115">
        <v>91</v>
      </c>
      <c r="F55" s="114">
        <v>72</v>
      </c>
      <c r="G55" s="114">
        <v>87</v>
      </c>
      <c r="H55" s="114">
        <v>84</v>
      </c>
      <c r="I55" s="140">
        <v>107</v>
      </c>
      <c r="J55" s="115">
        <v>-16</v>
      </c>
      <c r="K55" s="116">
        <v>-14.953271028037383</v>
      </c>
    </row>
    <row r="56" spans="1:11" ht="14.1" customHeight="1" x14ac:dyDescent="0.2">
      <c r="A56" s="306" t="s">
        <v>282</v>
      </c>
      <c r="B56" s="307" t="s">
        <v>283</v>
      </c>
      <c r="C56" s="308"/>
      <c r="D56" s="113">
        <v>0.77846975088967973</v>
      </c>
      <c r="E56" s="115">
        <v>35</v>
      </c>
      <c r="F56" s="114">
        <v>26</v>
      </c>
      <c r="G56" s="114">
        <v>39</v>
      </c>
      <c r="H56" s="114">
        <v>43</v>
      </c>
      <c r="I56" s="140">
        <v>30</v>
      </c>
      <c r="J56" s="115">
        <v>5</v>
      </c>
      <c r="K56" s="116">
        <v>16.666666666666668</v>
      </c>
    </row>
    <row r="57" spans="1:11" ht="14.1" customHeight="1" x14ac:dyDescent="0.2">
      <c r="A57" s="306" t="s">
        <v>284</v>
      </c>
      <c r="B57" s="307" t="s">
        <v>285</v>
      </c>
      <c r="C57" s="308"/>
      <c r="D57" s="113">
        <v>0.75622775800711739</v>
      </c>
      <c r="E57" s="115">
        <v>34</v>
      </c>
      <c r="F57" s="114">
        <v>33</v>
      </c>
      <c r="G57" s="114">
        <v>31</v>
      </c>
      <c r="H57" s="114">
        <v>23</v>
      </c>
      <c r="I57" s="140">
        <v>44</v>
      </c>
      <c r="J57" s="115">
        <v>-10</v>
      </c>
      <c r="K57" s="116">
        <v>-22.727272727272727</v>
      </c>
    </row>
    <row r="58" spans="1:11" ht="14.1" customHeight="1" x14ac:dyDescent="0.2">
      <c r="A58" s="306">
        <v>73</v>
      </c>
      <c r="B58" s="307" t="s">
        <v>286</v>
      </c>
      <c r="C58" s="308"/>
      <c r="D58" s="113">
        <v>4.5596085409252671</v>
      </c>
      <c r="E58" s="115">
        <v>205</v>
      </c>
      <c r="F58" s="114">
        <v>55</v>
      </c>
      <c r="G58" s="114">
        <v>69</v>
      </c>
      <c r="H58" s="114">
        <v>79</v>
      </c>
      <c r="I58" s="140">
        <v>58</v>
      </c>
      <c r="J58" s="115">
        <v>147</v>
      </c>
      <c r="K58" s="116" t="s">
        <v>514</v>
      </c>
    </row>
    <row r="59" spans="1:11" ht="14.1" customHeight="1" x14ac:dyDescent="0.2">
      <c r="A59" s="306" t="s">
        <v>287</v>
      </c>
      <c r="B59" s="307" t="s">
        <v>288</v>
      </c>
      <c r="C59" s="308"/>
      <c r="D59" s="113">
        <v>3.8033807829181496</v>
      </c>
      <c r="E59" s="115">
        <v>171</v>
      </c>
      <c r="F59" s="114">
        <v>22</v>
      </c>
      <c r="G59" s="114">
        <v>51</v>
      </c>
      <c r="H59" s="114">
        <v>50</v>
      </c>
      <c r="I59" s="140">
        <v>42</v>
      </c>
      <c r="J59" s="115">
        <v>129</v>
      </c>
      <c r="K59" s="116" t="s">
        <v>514</v>
      </c>
    </row>
    <row r="60" spans="1:11" ht="14.1" customHeight="1" x14ac:dyDescent="0.2">
      <c r="A60" s="306">
        <v>81</v>
      </c>
      <c r="B60" s="307" t="s">
        <v>289</v>
      </c>
      <c r="C60" s="308"/>
      <c r="D60" s="113">
        <v>6.9617437722419933</v>
      </c>
      <c r="E60" s="115">
        <v>313</v>
      </c>
      <c r="F60" s="114">
        <v>300</v>
      </c>
      <c r="G60" s="114">
        <v>293</v>
      </c>
      <c r="H60" s="114">
        <v>325</v>
      </c>
      <c r="I60" s="140">
        <v>268</v>
      </c>
      <c r="J60" s="115">
        <v>45</v>
      </c>
      <c r="K60" s="116">
        <v>16.791044776119403</v>
      </c>
    </row>
    <row r="61" spans="1:11" ht="14.1" customHeight="1" x14ac:dyDescent="0.2">
      <c r="A61" s="306" t="s">
        <v>290</v>
      </c>
      <c r="B61" s="307" t="s">
        <v>291</v>
      </c>
      <c r="C61" s="308"/>
      <c r="D61" s="113">
        <v>2.5355871886120998</v>
      </c>
      <c r="E61" s="115">
        <v>114</v>
      </c>
      <c r="F61" s="114">
        <v>79</v>
      </c>
      <c r="G61" s="114">
        <v>85</v>
      </c>
      <c r="H61" s="114">
        <v>109</v>
      </c>
      <c r="I61" s="140">
        <v>94</v>
      </c>
      <c r="J61" s="115">
        <v>20</v>
      </c>
      <c r="K61" s="116">
        <v>21.276595744680851</v>
      </c>
    </row>
    <row r="62" spans="1:11" ht="14.1" customHeight="1" x14ac:dyDescent="0.2">
      <c r="A62" s="306" t="s">
        <v>292</v>
      </c>
      <c r="B62" s="307" t="s">
        <v>293</v>
      </c>
      <c r="C62" s="308"/>
      <c r="D62" s="113">
        <v>2.157473309608541</v>
      </c>
      <c r="E62" s="115">
        <v>97</v>
      </c>
      <c r="F62" s="114">
        <v>141</v>
      </c>
      <c r="G62" s="114">
        <v>122</v>
      </c>
      <c r="H62" s="114">
        <v>137</v>
      </c>
      <c r="I62" s="140">
        <v>82</v>
      </c>
      <c r="J62" s="115">
        <v>15</v>
      </c>
      <c r="K62" s="116">
        <v>18.292682926829269</v>
      </c>
    </row>
    <row r="63" spans="1:11" ht="14.1" customHeight="1" x14ac:dyDescent="0.2">
      <c r="A63" s="306"/>
      <c r="B63" s="307" t="s">
        <v>294</v>
      </c>
      <c r="C63" s="308"/>
      <c r="D63" s="113">
        <v>2.0685053380782916</v>
      </c>
      <c r="E63" s="115">
        <v>93</v>
      </c>
      <c r="F63" s="114">
        <v>139</v>
      </c>
      <c r="G63" s="114">
        <v>104</v>
      </c>
      <c r="H63" s="114">
        <v>131</v>
      </c>
      <c r="I63" s="140">
        <v>70</v>
      </c>
      <c r="J63" s="115">
        <v>23</v>
      </c>
      <c r="K63" s="116">
        <v>32.857142857142854</v>
      </c>
    </row>
    <row r="64" spans="1:11" ht="14.1" customHeight="1" x14ac:dyDescent="0.2">
      <c r="A64" s="306" t="s">
        <v>295</v>
      </c>
      <c r="B64" s="307" t="s">
        <v>296</v>
      </c>
      <c r="C64" s="308"/>
      <c r="D64" s="113">
        <v>0.97864768683274017</v>
      </c>
      <c r="E64" s="115">
        <v>44</v>
      </c>
      <c r="F64" s="114">
        <v>28</v>
      </c>
      <c r="G64" s="114">
        <v>30</v>
      </c>
      <c r="H64" s="114">
        <v>33</v>
      </c>
      <c r="I64" s="140">
        <v>42</v>
      </c>
      <c r="J64" s="115">
        <v>2</v>
      </c>
      <c r="K64" s="116">
        <v>4.7619047619047619</v>
      </c>
    </row>
    <row r="65" spans="1:11" ht="14.1" customHeight="1" x14ac:dyDescent="0.2">
      <c r="A65" s="306" t="s">
        <v>297</v>
      </c>
      <c r="B65" s="307" t="s">
        <v>298</v>
      </c>
      <c r="C65" s="308"/>
      <c r="D65" s="113">
        <v>0.75622775800711739</v>
      </c>
      <c r="E65" s="115">
        <v>34</v>
      </c>
      <c r="F65" s="114">
        <v>31</v>
      </c>
      <c r="G65" s="114">
        <v>31</v>
      </c>
      <c r="H65" s="114">
        <v>25</v>
      </c>
      <c r="I65" s="140">
        <v>22</v>
      </c>
      <c r="J65" s="115">
        <v>12</v>
      </c>
      <c r="K65" s="116">
        <v>54.545454545454547</v>
      </c>
    </row>
    <row r="66" spans="1:11" ht="14.1" customHeight="1" x14ac:dyDescent="0.2">
      <c r="A66" s="306">
        <v>82</v>
      </c>
      <c r="B66" s="307" t="s">
        <v>299</v>
      </c>
      <c r="C66" s="308"/>
      <c r="D66" s="113">
        <v>3.3807829181494662</v>
      </c>
      <c r="E66" s="115">
        <v>152</v>
      </c>
      <c r="F66" s="114">
        <v>135</v>
      </c>
      <c r="G66" s="114">
        <v>189</v>
      </c>
      <c r="H66" s="114">
        <v>155</v>
      </c>
      <c r="I66" s="140">
        <v>164</v>
      </c>
      <c r="J66" s="115">
        <v>-12</v>
      </c>
      <c r="K66" s="116">
        <v>-7.3170731707317076</v>
      </c>
    </row>
    <row r="67" spans="1:11" ht="14.1" customHeight="1" x14ac:dyDescent="0.2">
      <c r="A67" s="306" t="s">
        <v>300</v>
      </c>
      <c r="B67" s="307" t="s">
        <v>301</v>
      </c>
      <c r="C67" s="308"/>
      <c r="D67" s="113">
        <v>2.1129893238434163</v>
      </c>
      <c r="E67" s="115">
        <v>95</v>
      </c>
      <c r="F67" s="114">
        <v>94</v>
      </c>
      <c r="G67" s="114">
        <v>127</v>
      </c>
      <c r="H67" s="114">
        <v>120</v>
      </c>
      <c r="I67" s="140">
        <v>66</v>
      </c>
      <c r="J67" s="115">
        <v>29</v>
      </c>
      <c r="K67" s="116">
        <v>43.939393939393938</v>
      </c>
    </row>
    <row r="68" spans="1:11" ht="14.1" customHeight="1" x14ac:dyDescent="0.2">
      <c r="A68" s="306" t="s">
        <v>302</v>
      </c>
      <c r="B68" s="307" t="s">
        <v>303</v>
      </c>
      <c r="C68" s="308"/>
      <c r="D68" s="113">
        <v>0.51156583629893237</v>
      </c>
      <c r="E68" s="115">
        <v>23</v>
      </c>
      <c r="F68" s="114">
        <v>25</v>
      </c>
      <c r="G68" s="114">
        <v>29</v>
      </c>
      <c r="H68" s="114">
        <v>20</v>
      </c>
      <c r="I68" s="140">
        <v>43</v>
      </c>
      <c r="J68" s="115">
        <v>-20</v>
      </c>
      <c r="K68" s="116">
        <v>-46.511627906976742</v>
      </c>
    </row>
    <row r="69" spans="1:11" ht="14.1" customHeight="1" x14ac:dyDescent="0.2">
      <c r="A69" s="306">
        <v>83</v>
      </c>
      <c r="B69" s="307" t="s">
        <v>304</v>
      </c>
      <c r="C69" s="308"/>
      <c r="D69" s="113">
        <v>8.9635231316725985</v>
      </c>
      <c r="E69" s="115">
        <v>403</v>
      </c>
      <c r="F69" s="114">
        <v>163</v>
      </c>
      <c r="G69" s="114">
        <v>326</v>
      </c>
      <c r="H69" s="114">
        <v>216</v>
      </c>
      <c r="I69" s="140">
        <v>177</v>
      </c>
      <c r="J69" s="115">
        <v>226</v>
      </c>
      <c r="K69" s="116">
        <v>127.68361581920904</v>
      </c>
    </row>
    <row r="70" spans="1:11" ht="14.1" customHeight="1" x14ac:dyDescent="0.2">
      <c r="A70" s="306" t="s">
        <v>305</v>
      </c>
      <c r="B70" s="307" t="s">
        <v>306</v>
      </c>
      <c r="C70" s="308"/>
      <c r="D70" s="113">
        <v>7.7402135231316729</v>
      </c>
      <c r="E70" s="115">
        <v>348</v>
      </c>
      <c r="F70" s="114">
        <v>128</v>
      </c>
      <c r="G70" s="114">
        <v>282</v>
      </c>
      <c r="H70" s="114">
        <v>162</v>
      </c>
      <c r="I70" s="140">
        <v>145</v>
      </c>
      <c r="J70" s="115">
        <v>203</v>
      </c>
      <c r="K70" s="116">
        <v>140</v>
      </c>
    </row>
    <row r="71" spans="1:11" ht="14.1" customHeight="1" x14ac:dyDescent="0.2">
      <c r="A71" s="306"/>
      <c r="B71" s="307" t="s">
        <v>307</v>
      </c>
      <c r="C71" s="308"/>
      <c r="D71" s="113">
        <v>6.0053380782918149</v>
      </c>
      <c r="E71" s="115">
        <v>270</v>
      </c>
      <c r="F71" s="114">
        <v>68</v>
      </c>
      <c r="G71" s="114">
        <v>194</v>
      </c>
      <c r="H71" s="114">
        <v>88</v>
      </c>
      <c r="I71" s="140">
        <v>89</v>
      </c>
      <c r="J71" s="115">
        <v>181</v>
      </c>
      <c r="K71" s="116">
        <v>203.37078651685394</v>
      </c>
    </row>
    <row r="72" spans="1:11" ht="14.1" customHeight="1" x14ac:dyDescent="0.2">
      <c r="A72" s="306">
        <v>84</v>
      </c>
      <c r="B72" s="307" t="s">
        <v>308</v>
      </c>
      <c r="C72" s="308"/>
      <c r="D72" s="113">
        <v>1.5791814946619218</v>
      </c>
      <c r="E72" s="115">
        <v>71</v>
      </c>
      <c r="F72" s="114">
        <v>28</v>
      </c>
      <c r="G72" s="114">
        <v>84</v>
      </c>
      <c r="H72" s="114">
        <v>40</v>
      </c>
      <c r="I72" s="140">
        <v>56</v>
      </c>
      <c r="J72" s="115">
        <v>15</v>
      </c>
      <c r="K72" s="116">
        <v>26.785714285714285</v>
      </c>
    </row>
    <row r="73" spans="1:11" ht="14.1" customHeight="1" x14ac:dyDescent="0.2">
      <c r="A73" s="306" t="s">
        <v>309</v>
      </c>
      <c r="B73" s="307" t="s">
        <v>310</v>
      </c>
      <c r="C73" s="308"/>
      <c r="D73" s="113">
        <v>1.0231316725978647</v>
      </c>
      <c r="E73" s="115">
        <v>46</v>
      </c>
      <c r="F73" s="114">
        <v>10</v>
      </c>
      <c r="G73" s="114">
        <v>46</v>
      </c>
      <c r="H73" s="114">
        <v>22</v>
      </c>
      <c r="I73" s="140">
        <v>30</v>
      </c>
      <c r="J73" s="115">
        <v>16</v>
      </c>
      <c r="K73" s="116">
        <v>53.333333333333336</v>
      </c>
    </row>
    <row r="74" spans="1:11" ht="14.1" customHeight="1" x14ac:dyDescent="0.2">
      <c r="A74" s="306" t="s">
        <v>311</v>
      </c>
      <c r="B74" s="307" t="s">
        <v>312</v>
      </c>
      <c r="C74" s="308"/>
      <c r="D74" s="113">
        <v>0.11120996441281139</v>
      </c>
      <c r="E74" s="115">
        <v>5</v>
      </c>
      <c r="F74" s="114">
        <v>4</v>
      </c>
      <c r="G74" s="114">
        <v>11</v>
      </c>
      <c r="H74" s="114">
        <v>3</v>
      </c>
      <c r="I74" s="140">
        <v>7</v>
      </c>
      <c r="J74" s="115">
        <v>-2</v>
      </c>
      <c r="K74" s="116">
        <v>-28.571428571428573</v>
      </c>
    </row>
    <row r="75" spans="1:11" ht="14.1" customHeight="1" x14ac:dyDescent="0.2">
      <c r="A75" s="306" t="s">
        <v>313</v>
      </c>
      <c r="B75" s="307" t="s">
        <v>314</v>
      </c>
      <c r="C75" s="308"/>
      <c r="D75" s="113">
        <v>6.6725978647686826E-2</v>
      </c>
      <c r="E75" s="115">
        <v>3</v>
      </c>
      <c r="F75" s="114">
        <v>3</v>
      </c>
      <c r="G75" s="114">
        <v>9</v>
      </c>
      <c r="H75" s="114">
        <v>4</v>
      </c>
      <c r="I75" s="140">
        <v>5</v>
      </c>
      <c r="J75" s="115">
        <v>-2</v>
      </c>
      <c r="K75" s="116">
        <v>-40</v>
      </c>
    </row>
    <row r="76" spans="1:11" ht="14.1" customHeight="1" x14ac:dyDescent="0.2">
      <c r="A76" s="306">
        <v>91</v>
      </c>
      <c r="B76" s="307" t="s">
        <v>315</v>
      </c>
      <c r="C76" s="308"/>
      <c r="D76" s="113">
        <v>0.2669039145907473</v>
      </c>
      <c r="E76" s="115">
        <v>12</v>
      </c>
      <c r="F76" s="114">
        <v>9</v>
      </c>
      <c r="G76" s="114">
        <v>8</v>
      </c>
      <c r="H76" s="114">
        <v>8</v>
      </c>
      <c r="I76" s="140">
        <v>6</v>
      </c>
      <c r="J76" s="115">
        <v>6</v>
      </c>
      <c r="K76" s="116">
        <v>100</v>
      </c>
    </row>
    <row r="77" spans="1:11" ht="14.1" customHeight="1" x14ac:dyDescent="0.2">
      <c r="A77" s="306">
        <v>92</v>
      </c>
      <c r="B77" s="307" t="s">
        <v>316</v>
      </c>
      <c r="C77" s="308"/>
      <c r="D77" s="113">
        <v>0.51156583629893237</v>
      </c>
      <c r="E77" s="115">
        <v>23</v>
      </c>
      <c r="F77" s="114">
        <v>21</v>
      </c>
      <c r="G77" s="114">
        <v>34</v>
      </c>
      <c r="H77" s="114">
        <v>20</v>
      </c>
      <c r="I77" s="140">
        <v>32</v>
      </c>
      <c r="J77" s="115">
        <v>-9</v>
      </c>
      <c r="K77" s="116">
        <v>-28.125</v>
      </c>
    </row>
    <row r="78" spans="1:11" ht="14.1" customHeight="1" x14ac:dyDescent="0.2">
      <c r="A78" s="306">
        <v>93</v>
      </c>
      <c r="B78" s="307" t="s">
        <v>317</v>
      </c>
      <c r="C78" s="308"/>
      <c r="D78" s="113">
        <v>0.24466192170818504</v>
      </c>
      <c r="E78" s="115">
        <v>11</v>
      </c>
      <c r="F78" s="114">
        <v>6</v>
      </c>
      <c r="G78" s="114">
        <v>8</v>
      </c>
      <c r="H78" s="114">
        <v>7</v>
      </c>
      <c r="I78" s="140">
        <v>5</v>
      </c>
      <c r="J78" s="115">
        <v>6</v>
      </c>
      <c r="K78" s="116">
        <v>120</v>
      </c>
    </row>
    <row r="79" spans="1:11" ht="14.1" customHeight="1" x14ac:dyDescent="0.2">
      <c r="A79" s="306">
        <v>94</v>
      </c>
      <c r="B79" s="307" t="s">
        <v>318</v>
      </c>
      <c r="C79" s="308"/>
      <c r="D79" s="113">
        <v>0.44483985765124556</v>
      </c>
      <c r="E79" s="115">
        <v>20</v>
      </c>
      <c r="F79" s="114">
        <v>43</v>
      </c>
      <c r="G79" s="114">
        <v>39</v>
      </c>
      <c r="H79" s="114">
        <v>22</v>
      </c>
      <c r="I79" s="140">
        <v>13</v>
      </c>
      <c r="J79" s="115">
        <v>7</v>
      </c>
      <c r="K79" s="116">
        <v>53.846153846153847</v>
      </c>
    </row>
    <row r="80" spans="1:11" ht="14.1" customHeight="1" x14ac:dyDescent="0.2">
      <c r="A80" s="306" t="s">
        <v>319</v>
      </c>
      <c r="B80" s="307" t="s">
        <v>320</v>
      </c>
      <c r="C80" s="308"/>
      <c r="D80" s="113">
        <v>0.62277580071174377</v>
      </c>
      <c r="E80" s="115">
        <v>28</v>
      </c>
      <c r="F80" s="114">
        <v>5</v>
      </c>
      <c r="G80" s="114">
        <v>14</v>
      </c>
      <c r="H80" s="114" t="s">
        <v>513</v>
      </c>
      <c r="I80" s="140">
        <v>13</v>
      </c>
      <c r="J80" s="115">
        <v>15</v>
      </c>
      <c r="K80" s="116">
        <v>115.38461538461539</v>
      </c>
    </row>
    <row r="81" spans="1:11" ht="14.1" customHeight="1" x14ac:dyDescent="0.2">
      <c r="A81" s="310" t="s">
        <v>321</v>
      </c>
      <c r="B81" s="311" t="s">
        <v>333</v>
      </c>
      <c r="C81" s="312"/>
      <c r="D81" s="125">
        <v>0.53380782918149461</v>
      </c>
      <c r="E81" s="143">
        <v>24</v>
      </c>
      <c r="F81" s="144">
        <v>34</v>
      </c>
      <c r="G81" s="144">
        <v>27</v>
      </c>
      <c r="H81" s="144">
        <v>22</v>
      </c>
      <c r="I81" s="145">
        <v>17</v>
      </c>
      <c r="J81" s="143">
        <v>7</v>
      </c>
      <c r="K81" s="146">
        <v>41.176470588235297</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46692</v>
      </c>
      <c r="C10" s="114">
        <v>24660</v>
      </c>
      <c r="D10" s="114">
        <v>22032</v>
      </c>
      <c r="E10" s="114">
        <v>34903</v>
      </c>
      <c r="F10" s="114">
        <v>10489</v>
      </c>
      <c r="G10" s="114">
        <v>5967</v>
      </c>
      <c r="H10" s="114">
        <v>13070</v>
      </c>
      <c r="I10" s="115">
        <v>14567</v>
      </c>
      <c r="J10" s="114">
        <v>10492</v>
      </c>
      <c r="K10" s="114">
        <v>4075</v>
      </c>
      <c r="L10" s="423">
        <v>3300</v>
      </c>
      <c r="M10" s="424">
        <v>3406</v>
      </c>
    </row>
    <row r="11" spans="1:13" ht="11.1" customHeight="1" x14ac:dyDescent="0.2">
      <c r="A11" s="422" t="s">
        <v>387</v>
      </c>
      <c r="B11" s="115">
        <v>47191</v>
      </c>
      <c r="C11" s="114">
        <v>25183</v>
      </c>
      <c r="D11" s="114">
        <v>22008</v>
      </c>
      <c r="E11" s="114">
        <v>35237</v>
      </c>
      <c r="F11" s="114">
        <v>10659</v>
      </c>
      <c r="G11" s="114">
        <v>5815</v>
      </c>
      <c r="H11" s="114">
        <v>13371</v>
      </c>
      <c r="I11" s="115">
        <v>15012</v>
      </c>
      <c r="J11" s="114">
        <v>10827</v>
      </c>
      <c r="K11" s="114">
        <v>4185</v>
      </c>
      <c r="L11" s="423">
        <v>3210</v>
      </c>
      <c r="M11" s="424">
        <v>2977</v>
      </c>
    </row>
    <row r="12" spans="1:13" ht="11.1" customHeight="1" x14ac:dyDescent="0.2">
      <c r="A12" s="422" t="s">
        <v>388</v>
      </c>
      <c r="B12" s="115">
        <v>48185</v>
      </c>
      <c r="C12" s="114">
        <v>25657</v>
      </c>
      <c r="D12" s="114">
        <v>22528</v>
      </c>
      <c r="E12" s="114">
        <v>36076</v>
      </c>
      <c r="F12" s="114">
        <v>10776</v>
      </c>
      <c r="G12" s="114">
        <v>6511</v>
      </c>
      <c r="H12" s="114">
        <v>13518</v>
      </c>
      <c r="I12" s="115">
        <v>15191</v>
      </c>
      <c r="J12" s="114">
        <v>10765</v>
      </c>
      <c r="K12" s="114">
        <v>4426</v>
      </c>
      <c r="L12" s="423">
        <v>4732</v>
      </c>
      <c r="M12" s="424">
        <v>3823</v>
      </c>
    </row>
    <row r="13" spans="1:13" s="110" customFormat="1" ht="11.1" customHeight="1" x14ac:dyDescent="0.2">
      <c r="A13" s="422" t="s">
        <v>389</v>
      </c>
      <c r="B13" s="115">
        <v>47837</v>
      </c>
      <c r="C13" s="114">
        <v>25245</v>
      </c>
      <c r="D13" s="114">
        <v>22592</v>
      </c>
      <c r="E13" s="114">
        <v>35538</v>
      </c>
      <c r="F13" s="114">
        <v>10956</v>
      </c>
      <c r="G13" s="114">
        <v>6273</v>
      </c>
      <c r="H13" s="114">
        <v>13607</v>
      </c>
      <c r="I13" s="115">
        <v>15053</v>
      </c>
      <c r="J13" s="114">
        <v>10740</v>
      </c>
      <c r="K13" s="114">
        <v>4313</v>
      </c>
      <c r="L13" s="423">
        <v>2677</v>
      </c>
      <c r="M13" s="424">
        <v>3269</v>
      </c>
    </row>
    <row r="14" spans="1:13" ht="15" customHeight="1" x14ac:dyDescent="0.2">
      <c r="A14" s="422" t="s">
        <v>390</v>
      </c>
      <c r="B14" s="115">
        <v>48105</v>
      </c>
      <c r="C14" s="114">
        <v>25382</v>
      </c>
      <c r="D14" s="114">
        <v>22723</v>
      </c>
      <c r="E14" s="114">
        <v>34599</v>
      </c>
      <c r="F14" s="114">
        <v>12262</v>
      </c>
      <c r="G14" s="114">
        <v>6104</v>
      </c>
      <c r="H14" s="114">
        <v>13820</v>
      </c>
      <c r="I14" s="115">
        <v>15096</v>
      </c>
      <c r="J14" s="114">
        <v>10761</v>
      </c>
      <c r="K14" s="114">
        <v>4335</v>
      </c>
      <c r="L14" s="423">
        <v>3711</v>
      </c>
      <c r="M14" s="424">
        <v>3628</v>
      </c>
    </row>
    <row r="15" spans="1:13" ht="11.1" customHeight="1" x14ac:dyDescent="0.2">
      <c r="A15" s="422" t="s">
        <v>387</v>
      </c>
      <c r="B15" s="115">
        <v>48354</v>
      </c>
      <c r="C15" s="114">
        <v>25739</v>
      </c>
      <c r="D15" s="114">
        <v>22615</v>
      </c>
      <c r="E15" s="114">
        <v>34681</v>
      </c>
      <c r="F15" s="114">
        <v>12465</v>
      </c>
      <c r="G15" s="114">
        <v>5948</v>
      </c>
      <c r="H15" s="114">
        <v>14090</v>
      </c>
      <c r="I15" s="115">
        <v>15398</v>
      </c>
      <c r="J15" s="114">
        <v>11005</v>
      </c>
      <c r="K15" s="114">
        <v>4393</v>
      </c>
      <c r="L15" s="423">
        <v>3484</v>
      </c>
      <c r="M15" s="424">
        <v>3337</v>
      </c>
    </row>
    <row r="16" spans="1:13" ht="11.1" customHeight="1" x14ac:dyDescent="0.2">
      <c r="A16" s="422" t="s">
        <v>388</v>
      </c>
      <c r="B16" s="115">
        <v>49307</v>
      </c>
      <c r="C16" s="114">
        <v>26172</v>
      </c>
      <c r="D16" s="114">
        <v>23135</v>
      </c>
      <c r="E16" s="114">
        <v>35707</v>
      </c>
      <c r="F16" s="114">
        <v>12688</v>
      </c>
      <c r="G16" s="114">
        <v>6580</v>
      </c>
      <c r="H16" s="114">
        <v>14318</v>
      </c>
      <c r="I16" s="115">
        <v>15511</v>
      </c>
      <c r="J16" s="114">
        <v>10903</v>
      </c>
      <c r="K16" s="114">
        <v>4608</v>
      </c>
      <c r="L16" s="423">
        <v>4489</v>
      </c>
      <c r="M16" s="424">
        <v>3622</v>
      </c>
    </row>
    <row r="17" spans="1:13" s="110" customFormat="1" ht="11.1" customHeight="1" x14ac:dyDescent="0.2">
      <c r="A17" s="422" t="s">
        <v>389</v>
      </c>
      <c r="B17" s="115">
        <v>48875</v>
      </c>
      <c r="C17" s="114">
        <v>25633</v>
      </c>
      <c r="D17" s="114">
        <v>23242</v>
      </c>
      <c r="E17" s="114">
        <v>36027</v>
      </c>
      <c r="F17" s="114">
        <v>12801</v>
      </c>
      <c r="G17" s="114">
        <v>6273</v>
      </c>
      <c r="H17" s="114">
        <v>14424</v>
      </c>
      <c r="I17" s="115">
        <v>15476</v>
      </c>
      <c r="J17" s="114">
        <v>10908</v>
      </c>
      <c r="K17" s="114">
        <v>4568</v>
      </c>
      <c r="L17" s="423">
        <v>2450</v>
      </c>
      <c r="M17" s="424">
        <v>3108</v>
      </c>
    </row>
    <row r="18" spans="1:13" ht="15" customHeight="1" x14ac:dyDescent="0.2">
      <c r="A18" s="422" t="s">
        <v>391</v>
      </c>
      <c r="B18" s="115">
        <v>48881</v>
      </c>
      <c r="C18" s="114">
        <v>25742</v>
      </c>
      <c r="D18" s="114">
        <v>23139</v>
      </c>
      <c r="E18" s="114">
        <v>35864</v>
      </c>
      <c r="F18" s="114">
        <v>12936</v>
      </c>
      <c r="G18" s="114">
        <v>6175</v>
      </c>
      <c r="H18" s="114">
        <v>14583</v>
      </c>
      <c r="I18" s="115">
        <v>15294</v>
      </c>
      <c r="J18" s="114">
        <v>10787</v>
      </c>
      <c r="K18" s="114">
        <v>4507</v>
      </c>
      <c r="L18" s="423">
        <v>3373</v>
      </c>
      <c r="M18" s="424">
        <v>3503</v>
      </c>
    </row>
    <row r="19" spans="1:13" ht="11.1" customHeight="1" x14ac:dyDescent="0.2">
      <c r="A19" s="422" t="s">
        <v>387</v>
      </c>
      <c r="B19" s="115">
        <v>49056</v>
      </c>
      <c r="C19" s="114">
        <v>25873</v>
      </c>
      <c r="D19" s="114">
        <v>23183</v>
      </c>
      <c r="E19" s="114">
        <v>35775</v>
      </c>
      <c r="F19" s="114">
        <v>13176</v>
      </c>
      <c r="G19" s="114">
        <v>5892</v>
      </c>
      <c r="H19" s="114">
        <v>14909</v>
      </c>
      <c r="I19" s="115">
        <v>15547</v>
      </c>
      <c r="J19" s="114">
        <v>10972</v>
      </c>
      <c r="K19" s="114">
        <v>4575</v>
      </c>
      <c r="L19" s="423">
        <v>3324</v>
      </c>
      <c r="M19" s="424">
        <v>3203</v>
      </c>
    </row>
    <row r="20" spans="1:13" ht="11.1" customHeight="1" x14ac:dyDescent="0.2">
      <c r="A20" s="422" t="s">
        <v>388</v>
      </c>
      <c r="B20" s="115">
        <v>50084</v>
      </c>
      <c r="C20" s="114">
        <v>26543</v>
      </c>
      <c r="D20" s="114">
        <v>23541</v>
      </c>
      <c r="E20" s="114">
        <v>36579</v>
      </c>
      <c r="F20" s="114">
        <v>13372</v>
      </c>
      <c r="G20" s="114">
        <v>6457</v>
      </c>
      <c r="H20" s="114">
        <v>15184</v>
      </c>
      <c r="I20" s="115">
        <v>15572</v>
      </c>
      <c r="J20" s="114">
        <v>10766</v>
      </c>
      <c r="K20" s="114">
        <v>4806</v>
      </c>
      <c r="L20" s="423">
        <v>4617</v>
      </c>
      <c r="M20" s="424">
        <v>3846</v>
      </c>
    </row>
    <row r="21" spans="1:13" s="110" customFormat="1" ht="11.1" customHeight="1" x14ac:dyDescent="0.2">
      <c r="A21" s="422" t="s">
        <v>389</v>
      </c>
      <c r="B21" s="115">
        <v>49670</v>
      </c>
      <c r="C21" s="114">
        <v>26054</v>
      </c>
      <c r="D21" s="114">
        <v>23616</v>
      </c>
      <c r="E21" s="114">
        <v>36278</v>
      </c>
      <c r="F21" s="114">
        <v>13359</v>
      </c>
      <c r="G21" s="114">
        <v>6279</v>
      </c>
      <c r="H21" s="114">
        <v>15265</v>
      </c>
      <c r="I21" s="115">
        <v>15567</v>
      </c>
      <c r="J21" s="114">
        <v>10799</v>
      </c>
      <c r="K21" s="114">
        <v>4768</v>
      </c>
      <c r="L21" s="423">
        <v>2658</v>
      </c>
      <c r="M21" s="424">
        <v>3205</v>
      </c>
    </row>
    <row r="22" spans="1:13" ht="15" customHeight="1" x14ac:dyDescent="0.2">
      <c r="A22" s="422" t="s">
        <v>392</v>
      </c>
      <c r="B22" s="115">
        <v>49445</v>
      </c>
      <c r="C22" s="114">
        <v>25911</v>
      </c>
      <c r="D22" s="114">
        <v>23534</v>
      </c>
      <c r="E22" s="114">
        <v>35953</v>
      </c>
      <c r="F22" s="114">
        <v>13340</v>
      </c>
      <c r="G22" s="114">
        <v>5999</v>
      </c>
      <c r="H22" s="114">
        <v>15424</v>
      </c>
      <c r="I22" s="115">
        <v>15114</v>
      </c>
      <c r="J22" s="114">
        <v>10513</v>
      </c>
      <c r="K22" s="114">
        <v>4601</v>
      </c>
      <c r="L22" s="423">
        <v>3360</v>
      </c>
      <c r="M22" s="424">
        <v>3605</v>
      </c>
    </row>
    <row r="23" spans="1:13" ht="11.1" customHeight="1" x14ac:dyDescent="0.2">
      <c r="A23" s="422" t="s">
        <v>387</v>
      </c>
      <c r="B23" s="115">
        <v>49652</v>
      </c>
      <c r="C23" s="114">
        <v>26119</v>
      </c>
      <c r="D23" s="114">
        <v>23533</v>
      </c>
      <c r="E23" s="114">
        <v>36012</v>
      </c>
      <c r="F23" s="114">
        <v>13414</v>
      </c>
      <c r="G23" s="114">
        <v>5803</v>
      </c>
      <c r="H23" s="114">
        <v>15706</v>
      </c>
      <c r="I23" s="115">
        <v>14740</v>
      </c>
      <c r="J23" s="114">
        <v>10247</v>
      </c>
      <c r="K23" s="114">
        <v>4493</v>
      </c>
      <c r="L23" s="423">
        <v>3199</v>
      </c>
      <c r="M23" s="424">
        <v>3047</v>
      </c>
    </row>
    <row r="24" spans="1:13" ht="11.1" customHeight="1" x14ac:dyDescent="0.2">
      <c r="A24" s="422" t="s">
        <v>388</v>
      </c>
      <c r="B24" s="115">
        <v>50683</v>
      </c>
      <c r="C24" s="114">
        <v>26680</v>
      </c>
      <c r="D24" s="114">
        <v>24003</v>
      </c>
      <c r="E24" s="114">
        <v>35672</v>
      </c>
      <c r="F24" s="114">
        <v>13651</v>
      </c>
      <c r="G24" s="114">
        <v>6371</v>
      </c>
      <c r="H24" s="114">
        <v>15954</v>
      </c>
      <c r="I24" s="115">
        <v>14498</v>
      </c>
      <c r="J24" s="114">
        <v>9824</v>
      </c>
      <c r="K24" s="114">
        <v>4674</v>
      </c>
      <c r="L24" s="423">
        <v>4580</v>
      </c>
      <c r="M24" s="424">
        <v>3819</v>
      </c>
    </row>
    <row r="25" spans="1:13" s="110" customFormat="1" ht="11.1" customHeight="1" x14ac:dyDescent="0.2">
      <c r="A25" s="422" t="s">
        <v>389</v>
      </c>
      <c r="B25" s="115">
        <v>50081</v>
      </c>
      <c r="C25" s="114">
        <v>26154</v>
      </c>
      <c r="D25" s="114">
        <v>23927</v>
      </c>
      <c r="E25" s="114">
        <v>35088</v>
      </c>
      <c r="F25" s="114">
        <v>13635</v>
      </c>
      <c r="G25" s="114">
        <v>6106</v>
      </c>
      <c r="H25" s="114">
        <v>15974</v>
      </c>
      <c r="I25" s="115">
        <v>14223</v>
      </c>
      <c r="J25" s="114">
        <v>9670</v>
      </c>
      <c r="K25" s="114">
        <v>4553</v>
      </c>
      <c r="L25" s="423">
        <v>2652</v>
      </c>
      <c r="M25" s="424">
        <v>3225</v>
      </c>
    </row>
    <row r="26" spans="1:13" ht="15" customHeight="1" x14ac:dyDescent="0.2">
      <c r="A26" s="422" t="s">
        <v>393</v>
      </c>
      <c r="B26" s="115">
        <v>49964</v>
      </c>
      <c r="C26" s="114">
        <v>26093</v>
      </c>
      <c r="D26" s="114">
        <v>23871</v>
      </c>
      <c r="E26" s="114">
        <v>34893</v>
      </c>
      <c r="F26" s="114">
        <v>13719</v>
      </c>
      <c r="G26" s="114">
        <v>5803</v>
      </c>
      <c r="H26" s="114">
        <v>16153</v>
      </c>
      <c r="I26" s="115">
        <v>13975</v>
      </c>
      <c r="J26" s="114">
        <v>9512</v>
      </c>
      <c r="K26" s="114">
        <v>4463</v>
      </c>
      <c r="L26" s="423">
        <v>3649</v>
      </c>
      <c r="M26" s="424">
        <v>3620</v>
      </c>
    </row>
    <row r="27" spans="1:13" ht="11.1" customHeight="1" x14ac:dyDescent="0.2">
      <c r="A27" s="422" t="s">
        <v>387</v>
      </c>
      <c r="B27" s="115">
        <v>50400</v>
      </c>
      <c r="C27" s="114">
        <v>26423</v>
      </c>
      <c r="D27" s="114">
        <v>23977</v>
      </c>
      <c r="E27" s="114">
        <v>35160</v>
      </c>
      <c r="F27" s="114">
        <v>13881</v>
      </c>
      <c r="G27" s="114">
        <v>5635</v>
      </c>
      <c r="H27" s="114">
        <v>16411</v>
      </c>
      <c r="I27" s="115">
        <v>14473</v>
      </c>
      <c r="J27" s="114">
        <v>9823</v>
      </c>
      <c r="K27" s="114">
        <v>4650</v>
      </c>
      <c r="L27" s="423">
        <v>3429</v>
      </c>
      <c r="M27" s="424">
        <v>3007</v>
      </c>
    </row>
    <row r="28" spans="1:13" ht="11.1" customHeight="1" x14ac:dyDescent="0.2">
      <c r="A28" s="422" t="s">
        <v>388</v>
      </c>
      <c r="B28" s="115">
        <v>51010</v>
      </c>
      <c r="C28" s="114">
        <v>26742</v>
      </c>
      <c r="D28" s="114">
        <v>24268</v>
      </c>
      <c r="E28" s="114">
        <v>36763</v>
      </c>
      <c r="F28" s="114">
        <v>14119</v>
      </c>
      <c r="G28" s="114">
        <v>6219</v>
      </c>
      <c r="H28" s="114">
        <v>16519</v>
      </c>
      <c r="I28" s="115">
        <v>14573</v>
      </c>
      <c r="J28" s="114">
        <v>9781</v>
      </c>
      <c r="K28" s="114">
        <v>4792</v>
      </c>
      <c r="L28" s="423">
        <v>4741</v>
      </c>
      <c r="M28" s="424">
        <v>4069</v>
      </c>
    </row>
    <row r="29" spans="1:13" s="110" customFormat="1" ht="11.1" customHeight="1" x14ac:dyDescent="0.2">
      <c r="A29" s="422" t="s">
        <v>389</v>
      </c>
      <c r="B29" s="115">
        <v>50144</v>
      </c>
      <c r="C29" s="114">
        <v>26053</v>
      </c>
      <c r="D29" s="114">
        <v>24091</v>
      </c>
      <c r="E29" s="114">
        <v>36006</v>
      </c>
      <c r="F29" s="114">
        <v>14096</v>
      </c>
      <c r="G29" s="114">
        <v>5991</v>
      </c>
      <c r="H29" s="114">
        <v>16413</v>
      </c>
      <c r="I29" s="115">
        <v>14353</v>
      </c>
      <c r="J29" s="114">
        <v>9576</v>
      </c>
      <c r="K29" s="114">
        <v>4777</v>
      </c>
      <c r="L29" s="423">
        <v>2687</v>
      </c>
      <c r="M29" s="424">
        <v>3467</v>
      </c>
    </row>
    <row r="30" spans="1:13" ht="15" customHeight="1" x14ac:dyDescent="0.2">
      <c r="A30" s="422" t="s">
        <v>394</v>
      </c>
      <c r="B30" s="115">
        <v>50118</v>
      </c>
      <c r="C30" s="114">
        <v>26070</v>
      </c>
      <c r="D30" s="114">
        <v>24048</v>
      </c>
      <c r="E30" s="114">
        <v>35809</v>
      </c>
      <c r="F30" s="114">
        <v>14278</v>
      </c>
      <c r="G30" s="114">
        <v>5779</v>
      </c>
      <c r="H30" s="114">
        <v>16490</v>
      </c>
      <c r="I30" s="115">
        <v>13892</v>
      </c>
      <c r="J30" s="114">
        <v>9256</v>
      </c>
      <c r="K30" s="114">
        <v>4636</v>
      </c>
      <c r="L30" s="423">
        <v>3712</v>
      </c>
      <c r="M30" s="424">
        <v>3867</v>
      </c>
    </row>
    <row r="31" spans="1:13" ht="11.1" customHeight="1" x14ac:dyDescent="0.2">
      <c r="A31" s="422" t="s">
        <v>387</v>
      </c>
      <c r="B31" s="115">
        <v>50582</v>
      </c>
      <c r="C31" s="114">
        <v>26446</v>
      </c>
      <c r="D31" s="114">
        <v>24136</v>
      </c>
      <c r="E31" s="114">
        <v>36065</v>
      </c>
      <c r="F31" s="114">
        <v>14491</v>
      </c>
      <c r="G31" s="114">
        <v>5645</v>
      </c>
      <c r="H31" s="114">
        <v>16793</v>
      </c>
      <c r="I31" s="115">
        <v>14300</v>
      </c>
      <c r="J31" s="114">
        <v>9558</v>
      </c>
      <c r="K31" s="114">
        <v>4742</v>
      </c>
      <c r="L31" s="423">
        <v>3461</v>
      </c>
      <c r="M31" s="424">
        <v>3074</v>
      </c>
    </row>
    <row r="32" spans="1:13" ht="11.1" customHeight="1" x14ac:dyDescent="0.2">
      <c r="A32" s="422" t="s">
        <v>388</v>
      </c>
      <c r="B32" s="115">
        <v>51495</v>
      </c>
      <c r="C32" s="114">
        <v>26890</v>
      </c>
      <c r="D32" s="114">
        <v>24605</v>
      </c>
      <c r="E32" s="114">
        <v>36729</v>
      </c>
      <c r="F32" s="114">
        <v>14748</v>
      </c>
      <c r="G32" s="114">
        <v>6277</v>
      </c>
      <c r="H32" s="114">
        <v>16948</v>
      </c>
      <c r="I32" s="115">
        <v>14273</v>
      </c>
      <c r="J32" s="114">
        <v>9386</v>
      </c>
      <c r="K32" s="114">
        <v>4887</v>
      </c>
      <c r="L32" s="423">
        <v>4949</v>
      </c>
      <c r="M32" s="424">
        <v>4156</v>
      </c>
    </row>
    <row r="33" spans="1:13" s="110" customFormat="1" ht="11.1" customHeight="1" x14ac:dyDescent="0.2">
      <c r="A33" s="422" t="s">
        <v>389</v>
      </c>
      <c r="B33" s="115">
        <v>51244</v>
      </c>
      <c r="C33" s="114">
        <v>26650</v>
      </c>
      <c r="D33" s="114">
        <v>24594</v>
      </c>
      <c r="E33" s="114">
        <v>36287</v>
      </c>
      <c r="F33" s="114">
        <v>14942</v>
      </c>
      <c r="G33" s="114">
        <v>6139</v>
      </c>
      <c r="H33" s="114">
        <v>17035</v>
      </c>
      <c r="I33" s="115">
        <v>14091</v>
      </c>
      <c r="J33" s="114">
        <v>9247</v>
      </c>
      <c r="K33" s="114">
        <v>4844</v>
      </c>
      <c r="L33" s="423">
        <v>3271</v>
      </c>
      <c r="M33" s="424">
        <v>3671</v>
      </c>
    </row>
    <row r="34" spans="1:13" ht="15" customHeight="1" x14ac:dyDescent="0.2">
      <c r="A34" s="422" t="s">
        <v>395</v>
      </c>
      <c r="B34" s="115">
        <v>51205</v>
      </c>
      <c r="C34" s="114">
        <v>26569</v>
      </c>
      <c r="D34" s="114">
        <v>24636</v>
      </c>
      <c r="E34" s="114">
        <v>36105</v>
      </c>
      <c r="F34" s="114">
        <v>15090</v>
      </c>
      <c r="G34" s="114">
        <v>5832</v>
      </c>
      <c r="H34" s="114">
        <v>17205</v>
      </c>
      <c r="I34" s="115">
        <v>13915</v>
      </c>
      <c r="J34" s="114">
        <v>9134</v>
      </c>
      <c r="K34" s="114">
        <v>4781</v>
      </c>
      <c r="L34" s="423">
        <v>3792</v>
      </c>
      <c r="M34" s="424">
        <v>3797</v>
      </c>
    </row>
    <row r="35" spans="1:13" ht="11.1" customHeight="1" x14ac:dyDescent="0.2">
      <c r="A35" s="422" t="s">
        <v>387</v>
      </c>
      <c r="B35" s="115">
        <v>51335</v>
      </c>
      <c r="C35" s="114">
        <v>26765</v>
      </c>
      <c r="D35" s="114">
        <v>24570</v>
      </c>
      <c r="E35" s="114">
        <v>36200</v>
      </c>
      <c r="F35" s="114">
        <v>15128</v>
      </c>
      <c r="G35" s="114">
        <v>5641</v>
      </c>
      <c r="H35" s="114">
        <v>17388</v>
      </c>
      <c r="I35" s="115">
        <v>14192</v>
      </c>
      <c r="J35" s="114">
        <v>9236</v>
      </c>
      <c r="K35" s="114">
        <v>4956</v>
      </c>
      <c r="L35" s="423">
        <v>3592</v>
      </c>
      <c r="M35" s="424">
        <v>3501</v>
      </c>
    </row>
    <row r="36" spans="1:13" ht="11.1" customHeight="1" x14ac:dyDescent="0.2">
      <c r="A36" s="422" t="s">
        <v>388</v>
      </c>
      <c r="B36" s="115">
        <v>52152</v>
      </c>
      <c r="C36" s="114">
        <v>27232</v>
      </c>
      <c r="D36" s="114">
        <v>24920</v>
      </c>
      <c r="E36" s="114">
        <v>36841</v>
      </c>
      <c r="F36" s="114">
        <v>15308</v>
      </c>
      <c r="G36" s="114">
        <v>6193</v>
      </c>
      <c r="H36" s="114">
        <v>17622</v>
      </c>
      <c r="I36" s="115">
        <v>14236</v>
      </c>
      <c r="J36" s="114">
        <v>9100</v>
      </c>
      <c r="K36" s="114">
        <v>5136</v>
      </c>
      <c r="L36" s="423">
        <v>5049</v>
      </c>
      <c r="M36" s="424">
        <v>4369</v>
      </c>
    </row>
    <row r="37" spans="1:13" s="110" customFormat="1" ht="11.1" customHeight="1" x14ac:dyDescent="0.2">
      <c r="A37" s="422" t="s">
        <v>389</v>
      </c>
      <c r="B37" s="115">
        <v>51738</v>
      </c>
      <c r="C37" s="114">
        <v>26864</v>
      </c>
      <c r="D37" s="114">
        <v>24874</v>
      </c>
      <c r="E37" s="114">
        <v>36397</v>
      </c>
      <c r="F37" s="114">
        <v>15340</v>
      </c>
      <c r="G37" s="114">
        <v>5994</v>
      </c>
      <c r="H37" s="114">
        <v>17683</v>
      </c>
      <c r="I37" s="115">
        <v>14173</v>
      </c>
      <c r="J37" s="114">
        <v>9139</v>
      </c>
      <c r="K37" s="114">
        <v>5034</v>
      </c>
      <c r="L37" s="423">
        <v>3016</v>
      </c>
      <c r="M37" s="424">
        <v>3509</v>
      </c>
    </row>
    <row r="38" spans="1:13" ht="15" customHeight="1" x14ac:dyDescent="0.2">
      <c r="A38" s="425" t="s">
        <v>396</v>
      </c>
      <c r="B38" s="115">
        <v>52000</v>
      </c>
      <c r="C38" s="114">
        <v>27108</v>
      </c>
      <c r="D38" s="114">
        <v>24892</v>
      </c>
      <c r="E38" s="114">
        <v>36535</v>
      </c>
      <c r="F38" s="114">
        <v>15465</v>
      </c>
      <c r="G38" s="114">
        <v>5813</v>
      </c>
      <c r="H38" s="114">
        <v>17889</v>
      </c>
      <c r="I38" s="115">
        <v>14020</v>
      </c>
      <c r="J38" s="114">
        <v>9017</v>
      </c>
      <c r="K38" s="114">
        <v>5003</v>
      </c>
      <c r="L38" s="423">
        <v>4036</v>
      </c>
      <c r="M38" s="424">
        <v>3860</v>
      </c>
    </row>
    <row r="39" spans="1:13" ht="11.1" customHeight="1" x14ac:dyDescent="0.2">
      <c r="A39" s="422" t="s">
        <v>387</v>
      </c>
      <c r="B39" s="115">
        <v>52174</v>
      </c>
      <c r="C39" s="114">
        <v>27262</v>
      </c>
      <c r="D39" s="114">
        <v>24912</v>
      </c>
      <c r="E39" s="114">
        <v>36525</v>
      </c>
      <c r="F39" s="114">
        <v>15649</v>
      </c>
      <c r="G39" s="114">
        <v>5678</v>
      </c>
      <c r="H39" s="114">
        <v>18240</v>
      </c>
      <c r="I39" s="115">
        <v>14299</v>
      </c>
      <c r="J39" s="114">
        <v>9182</v>
      </c>
      <c r="K39" s="114">
        <v>5117</v>
      </c>
      <c r="L39" s="423">
        <v>3747</v>
      </c>
      <c r="M39" s="424">
        <v>3625</v>
      </c>
    </row>
    <row r="40" spans="1:13" ht="11.1" customHeight="1" x14ac:dyDescent="0.2">
      <c r="A40" s="425" t="s">
        <v>388</v>
      </c>
      <c r="B40" s="115">
        <v>53170</v>
      </c>
      <c r="C40" s="114">
        <v>27756</v>
      </c>
      <c r="D40" s="114">
        <v>25414</v>
      </c>
      <c r="E40" s="114">
        <v>37213</v>
      </c>
      <c r="F40" s="114">
        <v>15957</v>
      </c>
      <c r="G40" s="114">
        <v>6360</v>
      </c>
      <c r="H40" s="114">
        <v>18413</v>
      </c>
      <c r="I40" s="115">
        <v>14432</v>
      </c>
      <c r="J40" s="114">
        <v>9121</v>
      </c>
      <c r="K40" s="114">
        <v>5311</v>
      </c>
      <c r="L40" s="423">
        <v>5181</v>
      </c>
      <c r="M40" s="424">
        <v>4352</v>
      </c>
    </row>
    <row r="41" spans="1:13" s="110" customFormat="1" ht="11.1" customHeight="1" x14ac:dyDescent="0.2">
      <c r="A41" s="422" t="s">
        <v>389</v>
      </c>
      <c r="B41" s="115">
        <v>52621</v>
      </c>
      <c r="C41" s="114">
        <v>27336</v>
      </c>
      <c r="D41" s="114">
        <v>25285</v>
      </c>
      <c r="E41" s="114">
        <v>36725</v>
      </c>
      <c r="F41" s="114">
        <v>15896</v>
      </c>
      <c r="G41" s="114">
        <v>6119</v>
      </c>
      <c r="H41" s="114">
        <v>18391</v>
      </c>
      <c r="I41" s="115">
        <v>14221</v>
      </c>
      <c r="J41" s="114">
        <v>8957</v>
      </c>
      <c r="K41" s="114">
        <v>5264</v>
      </c>
      <c r="L41" s="423">
        <v>3022</v>
      </c>
      <c r="M41" s="424">
        <v>3697</v>
      </c>
    </row>
    <row r="42" spans="1:13" ht="15" customHeight="1" x14ac:dyDescent="0.2">
      <c r="A42" s="422" t="s">
        <v>397</v>
      </c>
      <c r="B42" s="115">
        <v>52555</v>
      </c>
      <c r="C42" s="114">
        <v>27298</v>
      </c>
      <c r="D42" s="114">
        <v>25257</v>
      </c>
      <c r="E42" s="114">
        <v>36613</v>
      </c>
      <c r="F42" s="114">
        <v>15942</v>
      </c>
      <c r="G42" s="114">
        <v>5867</v>
      </c>
      <c r="H42" s="114">
        <v>18522</v>
      </c>
      <c r="I42" s="115">
        <v>13906</v>
      </c>
      <c r="J42" s="114">
        <v>8834</v>
      </c>
      <c r="K42" s="114">
        <v>5072</v>
      </c>
      <c r="L42" s="423">
        <v>4585</v>
      </c>
      <c r="M42" s="424">
        <v>4579</v>
      </c>
    </row>
    <row r="43" spans="1:13" ht="11.1" customHeight="1" x14ac:dyDescent="0.2">
      <c r="A43" s="422" t="s">
        <v>387</v>
      </c>
      <c r="B43" s="115">
        <v>52807</v>
      </c>
      <c r="C43" s="114">
        <v>27555</v>
      </c>
      <c r="D43" s="114">
        <v>25252</v>
      </c>
      <c r="E43" s="114">
        <v>36678</v>
      </c>
      <c r="F43" s="114">
        <v>16129</v>
      </c>
      <c r="G43" s="114">
        <v>5655</v>
      </c>
      <c r="H43" s="114">
        <v>18837</v>
      </c>
      <c r="I43" s="115">
        <v>14210</v>
      </c>
      <c r="J43" s="114">
        <v>9050</v>
      </c>
      <c r="K43" s="114">
        <v>5160</v>
      </c>
      <c r="L43" s="423">
        <v>3748</v>
      </c>
      <c r="M43" s="424">
        <v>3578</v>
      </c>
    </row>
    <row r="44" spans="1:13" ht="11.1" customHeight="1" x14ac:dyDescent="0.2">
      <c r="A44" s="422" t="s">
        <v>388</v>
      </c>
      <c r="B44" s="115">
        <v>53555</v>
      </c>
      <c r="C44" s="114">
        <v>28081</v>
      </c>
      <c r="D44" s="114">
        <v>25474</v>
      </c>
      <c r="E44" s="114">
        <v>37514</v>
      </c>
      <c r="F44" s="114">
        <v>16041</v>
      </c>
      <c r="G44" s="114">
        <v>6202</v>
      </c>
      <c r="H44" s="114">
        <v>18882</v>
      </c>
      <c r="I44" s="115">
        <v>13916</v>
      </c>
      <c r="J44" s="114">
        <v>8738</v>
      </c>
      <c r="K44" s="114">
        <v>5178</v>
      </c>
      <c r="L44" s="423">
        <v>5452</v>
      </c>
      <c r="M44" s="424">
        <v>4636</v>
      </c>
    </row>
    <row r="45" spans="1:13" s="110" customFormat="1" ht="11.1" customHeight="1" x14ac:dyDescent="0.2">
      <c r="A45" s="422" t="s">
        <v>389</v>
      </c>
      <c r="B45" s="115">
        <v>52859</v>
      </c>
      <c r="C45" s="114">
        <v>27529</v>
      </c>
      <c r="D45" s="114">
        <v>25330</v>
      </c>
      <c r="E45" s="114">
        <v>36851</v>
      </c>
      <c r="F45" s="114">
        <v>16008</v>
      </c>
      <c r="G45" s="114">
        <v>5937</v>
      </c>
      <c r="H45" s="114">
        <v>18821</v>
      </c>
      <c r="I45" s="115">
        <v>13769</v>
      </c>
      <c r="J45" s="114">
        <v>8674</v>
      </c>
      <c r="K45" s="114">
        <v>5095</v>
      </c>
      <c r="L45" s="423">
        <v>3037</v>
      </c>
      <c r="M45" s="424">
        <v>3768</v>
      </c>
    </row>
    <row r="46" spans="1:13" ht="15" customHeight="1" x14ac:dyDescent="0.2">
      <c r="A46" s="422" t="s">
        <v>398</v>
      </c>
      <c r="B46" s="115">
        <v>53079</v>
      </c>
      <c r="C46" s="114">
        <v>27783</v>
      </c>
      <c r="D46" s="114">
        <v>25296</v>
      </c>
      <c r="E46" s="114">
        <v>37046</v>
      </c>
      <c r="F46" s="114">
        <v>16033</v>
      </c>
      <c r="G46" s="114">
        <v>5731</v>
      </c>
      <c r="H46" s="114">
        <v>18996</v>
      </c>
      <c r="I46" s="115">
        <v>13763</v>
      </c>
      <c r="J46" s="114">
        <v>8620</v>
      </c>
      <c r="K46" s="114">
        <v>5143</v>
      </c>
      <c r="L46" s="423">
        <v>4199</v>
      </c>
      <c r="M46" s="424">
        <v>4116</v>
      </c>
    </row>
    <row r="47" spans="1:13" ht="11.1" customHeight="1" x14ac:dyDescent="0.2">
      <c r="A47" s="422" t="s">
        <v>387</v>
      </c>
      <c r="B47" s="115">
        <v>53188</v>
      </c>
      <c r="C47" s="114">
        <v>27873</v>
      </c>
      <c r="D47" s="114">
        <v>25315</v>
      </c>
      <c r="E47" s="114">
        <v>36904</v>
      </c>
      <c r="F47" s="114">
        <v>16284</v>
      </c>
      <c r="G47" s="114">
        <v>5568</v>
      </c>
      <c r="H47" s="114">
        <v>19163</v>
      </c>
      <c r="I47" s="115">
        <v>14002</v>
      </c>
      <c r="J47" s="114">
        <v>8735</v>
      </c>
      <c r="K47" s="114">
        <v>5267</v>
      </c>
      <c r="L47" s="423">
        <v>3821</v>
      </c>
      <c r="M47" s="424">
        <v>3829</v>
      </c>
    </row>
    <row r="48" spans="1:13" ht="11.1" customHeight="1" x14ac:dyDescent="0.2">
      <c r="A48" s="422" t="s">
        <v>388</v>
      </c>
      <c r="B48" s="115">
        <v>54483</v>
      </c>
      <c r="C48" s="114">
        <v>28557</v>
      </c>
      <c r="D48" s="114">
        <v>25926</v>
      </c>
      <c r="E48" s="114">
        <v>37770</v>
      </c>
      <c r="F48" s="114">
        <v>16713</v>
      </c>
      <c r="G48" s="114">
        <v>6304</v>
      </c>
      <c r="H48" s="114">
        <v>19429</v>
      </c>
      <c r="I48" s="115">
        <v>14109</v>
      </c>
      <c r="J48" s="114">
        <v>8612</v>
      </c>
      <c r="K48" s="114">
        <v>5497</v>
      </c>
      <c r="L48" s="423">
        <v>5236</v>
      </c>
      <c r="M48" s="424">
        <v>4267</v>
      </c>
    </row>
    <row r="49" spans="1:17" s="110" customFormat="1" ht="11.1" customHeight="1" x14ac:dyDescent="0.2">
      <c r="A49" s="422" t="s">
        <v>389</v>
      </c>
      <c r="B49" s="115">
        <v>54008</v>
      </c>
      <c r="C49" s="114">
        <v>28158</v>
      </c>
      <c r="D49" s="114">
        <v>25850</v>
      </c>
      <c r="E49" s="114">
        <v>37303</v>
      </c>
      <c r="F49" s="114">
        <v>16705</v>
      </c>
      <c r="G49" s="114">
        <v>6067</v>
      </c>
      <c r="H49" s="114">
        <v>19417</v>
      </c>
      <c r="I49" s="115">
        <v>13893</v>
      </c>
      <c r="J49" s="114">
        <v>8465</v>
      </c>
      <c r="K49" s="114">
        <v>5428</v>
      </c>
      <c r="L49" s="423">
        <v>3289</v>
      </c>
      <c r="M49" s="424">
        <v>3900</v>
      </c>
    </row>
    <row r="50" spans="1:17" ht="15" customHeight="1" x14ac:dyDescent="0.2">
      <c r="A50" s="422" t="s">
        <v>399</v>
      </c>
      <c r="B50" s="143">
        <v>54146</v>
      </c>
      <c r="C50" s="144">
        <v>28416</v>
      </c>
      <c r="D50" s="144">
        <v>25730</v>
      </c>
      <c r="E50" s="144">
        <v>37324</v>
      </c>
      <c r="F50" s="144">
        <v>16822</v>
      </c>
      <c r="G50" s="144">
        <v>5884</v>
      </c>
      <c r="H50" s="144">
        <v>19481</v>
      </c>
      <c r="I50" s="143">
        <v>13408</v>
      </c>
      <c r="J50" s="144">
        <v>8176</v>
      </c>
      <c r="K50" s="144">
        <v>5232</v>
      </c>
      <c r="L50" s="426">
        <v>4543</v>
      </c>
      <c r="M50" s="427">
        <v>4496</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2.010211194634413</v>
      </c>
      <c r="C6" s="480">
        <f>'Tabelle 3.3'!J11</f>
        <v>-2.5793794957494733</v>
      </c>
      <c r="D6" s="481">
        <f t="shared" ref="D6:E9" si="0">IF(OR(AND(B6&gt;=-50,B6&lt;=50),ISNUMBER(B6)=FALSE),B6,"")</f>
        <v>2.010211194634413</v>
      </c>
      <c r="E6" s="481">
        <f t="shared" si="0"/>
        <v>-2.5793794957494733</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0.73912918896366064</v>
      </c>
      <c r="C7" s="480">
        <f>'Tabelle 3.1'!J23</f>
        <v>-3.2711552602853353</v>
      </c>
      <c r="D7" s="481">
        <f t="shared" si="0"/>
        <v>0.73912918896366064</v>
      </c>
      <c r="E7" s="481">
        <f>IF(OR(AND(C7&gt;=-50,C7&lt;=50),ISNUMBER(C7)=FALSE),C7,"")</f>
        <v>-3.2711552602853353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2.010211194634413</v>
      </c>
      <c r="C14" s="480">
        <f>'Tabelle 3.3'!J11</f>
        <v>-2.5793794957494733</v>
      </c>
      <c r="D14" s="481">
        <f>IF(OR(AND(B14&gt;=-50,B14&lt;=50),ISNUMBER(B14)=FALSE),B14,"")</f>
        <v>2.010211194634413</v>
      </c>
      <c r="E14" s="481">
        <f>IF(OR(AND(C14&gt;=-50,C14&lt;=50),ISNUMBER(C14)=FALSE),C14,"")</f>
        <v>-2.5793794957494733</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5.2154195011337867</v>
      </c>
      <c r="C15" s="480">
        <f>'Tabelle 3.3'!J12</f>
        <v>7.7747989276139409</v>
      </c>
      <c r="D15" s="481">
        <f t="shared" ref="D15:E45" si="3">IF(OR(AND(B15&gt;=-50,B15&lt;=50),ISNUMBER(B15)=FALSE),B15,"")</f>
        <v>5.2154195011337867</v>
      </c>
      <c r="E15" s="481">
        <f t="shared" si="3"/>
        <v>7.7747989276139409</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-3.081232492997199</v>
      </c>
      <c r="C16" s="480">
        <f>'Tabelle 3.3'!J13</f>
        <v>18.9873417721519</v>
      </c>
      <c r="D16" s="481">
        <f t="shared" si="3"/>
        <v>-3.081232492997199</v>
      </c>
      <c r="E16" s="481">
        <f t="shared" si="3"/>
        <v>18.9873417721519</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1.7874022514393744</v>
      </c>
      <c r="C17" s="480">
        <f>'Tabelle 3.3'!J14</f>
        <v>-5.2261306532663321</v>
      </c>
      <c r="D17" s="481">
        <f t="shared" si="3"/>
        <v>1.7874022514393744</v>
      </c>
      <c r="E17" s="481">
        <f t="shared" si="3"/>
        <v>-5.2261306532663321</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4.8161120840630476</v>
      </c>
      <c r="C18" s="480">
        <f>'Tabelle 3.3'!J15</f>
        <v>-1.4056224899598393</v>
      </c>
      <c r="D18" s="481">
        <f t="shared" si="3"/>
        <v>4.8161120840630476</v>
      </c>
      <c r="E18" s="481">
        <f t="shared" si="3"/>
        <v>-1.4056224899598393</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2.1830394626364398</v>
      </c>
      <c r="C19" s="480">
        <f>'Tabelle 3.3'!J16</f>
        <v>-6.430868167202572</v>
      </c>
      <c r="D19" s="481">
        <f t="shared" si="3"/>
        <v>2.1830394626364398</v>
      </c>
      <c r="E19" s="481">
        <f t="shared" si="3"/>
        <v>-6.430868167202572</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0.50660792951541855</v>
      </c>
      <c r="C20" s="480">
        <f>'Tabelle 3.3'!J17</f>
        <v>-13.440860215053764</v>
      </c>
      <c r="D20" s="481">
        <f t="shared" si="3"/>
        <v>0.50660792951541855</v>
      </c>
      <c r="E20" s="481">
        <f t="shared" si="3"/>
        <v>-13.440860215053764</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4.7479674796747968</v>
      </c>
      <c r="C21" s="480">
        <f>'Tabelle 3.3'!J18</f>
        <v>5.7971014492753623</v>
      </c>
      <c r="D21" s="481">
        <f t="shared" si="3"/>
        <v>4.7479674796747968</v>
      </c>
      <c r="E21" s="481">
        <f t="shared" si="3"/>
        <v>5.7971014492753623</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0.76540375047837739</v>
      </c>
      <c r="C22" s="480">
        <f>'Tabelle 3.3'!J19</f>
        <v>-3.1919361612767743</v>
      </c>
      <c r="D22" s="481">
        <f t="shared" si="3"/>
        <v>0.76540375047837739</v>
      </c>
      <c r="E22" s="481">
        <f t="shared" si="3"/>
        <v>-3.1919361612767743</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5.0220972278023304</v>
      </c>
      <c r="C23" s="480">
        <f>'Tabelle 3.3'!J20</f>
        <v>0.4854368932038835</v>
      </c>
      <c r="D23" s="481">
        <f t="shared" si="3"/>
        <v>5.0220972278023304</v>
      </c>
      <c r="E23" s="481">
        <f t="shared" si="3"/>
        <v>0.4854368932038835</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0.73875083948959031</v>
      </c>
      <c r="C24" s="480">
        <f>'Tabelle 3.3'!J21</f>
        <v>-9.9517490952955363</v>
      </c>
      <c r="D24" s="481">
        <f t="shared" si="3"/>
        <v>0.73875083948959031</v>
      </c>
      <c r="E24" s="481">
        <f t="shared" si="3"/>
        <v>-9.9517490952955363</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6.2937062937062933</v>
      </c>
      <c r="C25" s="480">
        <f>'Tabelle 3.3'!J22</f>
        <v>-6.2717770034843205</v>
      </c>
      <c r="D25" s="481">
        <f t="shared" si="3"/>
        <v>6.2937062937062933</v>
      </c>
      <c r="E25" s="481">
        <f t="shared" si="3"/>
        <v>-6.2717770034843205</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-0.1697792869269949</v>
      </c>
      <c r="C26" s="480">
        <f>'Tabelle 3.3'!J23</f>
        <v>-8.5271317829457356</v>
      </c>
      <c r="D26" s="481">
        <f t="shared" si="3"/>
        <v>-0.1697792869269949</v>
      </c>
      <c r="E26" s="481">
        <f t="shared" si="3"/>
        <v>-8.5271317829457356</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11.023622047244094</v>
      </c>
      <c r="C27" s="480">
        <f>'Tabelle 3.3'!J24</f>
        <v>-0.57471264367816088</v>
      </c>
      <c r="D27" s="481">
        <f t="shared" si="3"/>
        <v>11.023622047244094</v>
      </c>
      <c r="E27" s="481">
        <f t="shared" si="3"/>
        <v>-0.57471264367816088</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3.4138655462184873</v>
      </c>
      <c r="C28" s="480">
        <f>'Tabelle 3.3'!J25</f>
        <v>8.0530071355759425</v>
      </c>
      <c r="D28" s="481">
        <f t="shared" si="3"/>
        <v>3.4138655462184873</v>
      </c>
      <c r="E28" s="481">
        <f t="shared" si="3"/>
        <v>8.0530071355759425</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-12.072434607645874</v>
      </c>
      <c r="C29" s="480">
        <f>'Tabelle 3.3'!J26</f>
        <v>-32.758620689655174</v>
      </c>
      <c r="D29" s="481">
        <f t="shared" si="3"/>
        <v>-12.072434607645874</v>
      </c>
      <c r="E29" s="481">
        <f t="shared" si="3"/>
        <v>-32.758620689655174</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-2.790014684287812</v>
      </c>
      <c r="C30" s="480">
        <f>'Tabelle 3.3'!J27</f>
        <v>-2.2944550669216062</v>
      </c>
      <c r="D30" s="481">
        <f t="shared" si="3"/>
        <v>-2.790014684287812</v>
      </c>
      <c r="E30" s="481">
        <f t="shared" si="3"/>
        <v>-2.2944550669216062</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5.5193394176445025</v>
      </c>
      <c r="C31" s="480">
        <f>'Tabelle 3.3'!J28</f>
        <v>-2.2900763358778624</v>
      </c>
      <c r="D31" s="481">
        <f t="shared" si="3"/>
        <v>5.5193394176445025</v>
      </c>
      <c r="E31" s="481">
        <f t="shared" si="3"/>
        <v>-2.2900763358778624</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0.60390763765541744</v>
      </c>
      <c r="C32" s="480">
        <f>'Tabelle 3.3'!J29</f>
        <v>-0.66079295154185025</v>
      </c>
      <c r="D32" s="481">
        <f t="shared" si="3"/>
        <v>0.60390763765541744</v>
      </c>
      <c r="E32" s="481">
        <f t="shared" si="3"/>
        <v>-0.66079295154185025</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2.0022883295194509</v>
      </c>
      <c r="C33" s="480">
        <f>'Tabelle 3.3'!J30</f>
        <v>0.21691973969631237</v>
      </c>
      <c r="D33" s="481">
        <f t="shared" si="3"/>
        <v>2.0022883295194509</v>
      </c>
      <c r="E33" s="481">
        <f t="shared" si="3"/>
        <v>0.21691973969631237</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1.1877828054298643</v>
      </c>
      <c r="C34" s="480">
        <f>'Tabelle 3.3'!J31</f>
        <v>-7.3353293413173652</v>
      </c>
      <c r="D34" s="481">
        <f t="shared" si="3"/>
        <v>1.1877828054298643</v>
      </c>
      <c r="E34" s="481">
        <f t="shared" si="3"/>
        <v>-7.3353293413173652</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t="str">
        <f>'Tabelle 3.3'!J32</f>
        <v>*</v>
      </c>
      <c r="D35" s="481">
        <f t="shared" si="3"/>
        <v>0</v>
      </c>
      <c r="E35" s="481" t="str">
        <f t="shared" si="3"/>
        <v>*</v>
      </c>
      <c r="F35" s="476" t="str">
        <f t="shared" si="4"/>
        <v/>
      </c>
      <c r="G35" s="476" t="str">
        <f t="shared" si="4"/>
        <v/>
      </c>
      <c r="H35" s="482" t="str">
        <f t="shared" si="5"/>
        <v/>
      </c>
      <c r="I35" s="482">
        <f t="shared" si="5"/>
        <v>-0.75</v>
      </c>
      <c r="J35" s="476" t="e">
        <f t="shared" si="6"/>
        <v>#N/A</v>
      </c>
      <c r="K35" s="476" t="e">
        <f t="shared" si="7"/>
        <v>#N/A</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5.2154195011337867</v>
      </c>
      <c r="C37" s="480">
        <f>'Tabelle 3.3'!J34</f>
        <v>7.7747989276139409</v>
      </c>
      <c r="D37" s="481">
        <f t="shared" si="3"/>
        <v>5.2154195011337867</v>
      </c>
      <c r="E37" s="481">
        <f t="shared" si="3"/>
        <v>7.7747989276139409</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2.1522105536107872</v>
      </c>
      <c r="C38" s="480">
        <f>'Tabelle 3.3'!J35</f>
        <v>-5.8997050147492625E-2</v>
      </c>
      <c r="D38" s="481">
        <f t="shared" si="3"/>
        <v>2.1522105536107872</v>
      </c>
      <c r="E38" s="481">
        <f t="shared" si="3"/>
        <v>-5.8997050147492625E-2</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1.9133612813071053</v>
      </c>
      <c r="C39" s="480">
        <f>'Tabelle 3.3'!J36</f>
        <v>-3.2751838549683598</v>
      </c>
      <c r="D39" s="481">
        <f t="shared" si="3"/>
        <v>1.9133612813071053</v>
      </c>
      <c r="E39" s="481">
        <f t="shared" si="3"/>
        <v>-3.2751838549683598</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1.9133612813071053</v>
      </c>
      <c r="C45" s="480">
        <f>'Tabelle 3.3'!J36</f>
        <v>-3.2751838549683598</v>
      </c>
      <c r="D45" s="481">
        <f t="shared" si="3"/>
        <v>1.9133612813071053</v>
      </c>
      <c r="E45" s="481">
        <f t="shared" si="3"/>
        <v>-3.2751838549683598</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49964</v>
      </c>
      <c r="C51" s="487">
        <v>9512</v>
      </c>
      <c r="D51" s="487">
        <v>4463</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50400</v>
      </c>
      <c r="C52" s="487">
        <v>9823</v>
      </c>
      <c r="D52" s="487">
        <v>4650</v>
      </c>
      <c r="E52" s="488">
        <f t="shared" ref="E52:G70" si="11">IF($A$51=37802,IF(COUNTBLANK(B$51:B$70)&gt;0,#N/A,B52/B$51*100),IF(COUNTBLANK(B$51:B$75)&gt;0,#N/A,B52/B$51*100))</f>
        <v>100.87262829237051</v>
      </c>
      <c r="F52" s="488">
        <f t="shared" si="11"/>
        <v>103.2695542472666</v>
      </c>
      <c r="G52" s="488">
        <f t="shared" si="11"/>
        <v>104.19000672193593</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51010</v>
      </c>
      <c r="C53" s="487">
        <v>9781</v>
      </c>
      <c r="D53" s="487">
        <v>4792</v>
      </c>
      <c r="E53" s="488">
        <f t="shared" si="11"/>
        <v>102.0935073252742</v>
      </c>
      <c r="F53" s="488">
        <f t="shared" si="11"/>
        <v>102.82800672834314</v>
      </c>
      <c r="G53" s="488">
        <f t="shared" si="11"/>
        <v>107.37172305624019</v>
      </c>
      <c r="H53" s="489">
        <f>IF(ISERROR(L53)=TRUE,IF(MONTH(A53)=MONTH(MAX(A$51:A$75)),A53,""),"")</f>
        <v>41883</v>
      </c>
      <c r="I53" s="488">
        <f t="shared" si="12"/>
        <v>102.0935073252742</v>
      </c>
      <c r="J53" s="488">
        <f t="shared" si="10"/>
        <v>102.82800672834314</v>
      </c>
      <c r="K53" s="488">
        <f t="shared" si="10"/>
        <v>107.37172305624019</v>
      </c>
      <c r="L53" s="488" t="e">
        <f t="shared" si="13"/>
        <v>#N/A</v>
      </c>
    </row>
    <row r="54" spans="1:14" ht="15" customHeight="1" x14ac:dyDescent="0.2">
      <c r="A54" s="490" t="s">
        <v>462</v>
      </c>
      <c r="B54" s="487">
        <v>50144</v>
      </c>
      <c r="C54" s="487">
        <v>9576</v>
      </c>
      <c r="D54" s="487">
        <v>4777</v>
      </c>
      <c r="E54" s="488">
        <f t="shared" si="11"/>
        <v>100.36025938675847</v>
      </c>
      <c r="F54" s="488">
        <f t="shared" si="11"/>
        <v>100.67283431455006</v>
      </c>
      <c r="G54" s="488">
        <f t="shared" si="11"/>
        <v>107.03562626036299</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50118</v>
      </c>
      <c r="C55" s="487">
        <v>9256</v>
      </c>
      <c r="D55" s="487">
        <v>4636</v>
      </c>
      <c r="E55" s="488">
        <f t="shared" si="11"/>
        <v>100.30822191978224</v>
      </c>
      <c r="F55" s="488">
        <f t="shared" si="11"/>
        <v>97.308662741799836</v>
      </c>
      <c r="G55" s="488">
        <f t="shared" si="11"/>
        <v>103.87631637911718</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50582</v>
      </c>
      <c r="C56" s="487">
        <v>9558</v>
      </c>
      <c r="D56" s="487">
        <v>4742</v>
      </c>
      <c r="E56" s="488">
        <f t="shared" si="11"/>
        <v>101.23689056120406</v>
      </c>
      <c r="F56" s="488">
        <f t="shared" si="11"/>
        <v>100.48359966358285</v>
      </c>
      <c r="G56" s="488">
        <f t="shared" si="11"/>
        <v>106.25140040331615</v>
      </c>
      <c r="H56" s="489" t="str">
        <f t="shared" si="14"/>
        <v/>
      </c>
      <c r="I56" s="488" t="str">
        <f t="shared" si="12"/>
        <v/>
      </c>
      <c r="J56" s="488" t="str">
        <f t="shared" si="10"/>
        <v/>
      </c>
      <c r="K56" s="488" t="str">
        <f t="shared" si="10"/>
        <v/>
      </c>
      <c r="L56" s="488" t="e">
        <f t="shared" si="13"/>
        <v>#N/A</v>
      </c>
    </row>
    <row r="57" spans="1:14" ht="15" customHeight="1" x14ac:dyDescent="0.2">
      <c r="A57" s="490">
        <v>42248</v>
      </c>
      <c r="B57" s="487">
        <v>51495</v>
      </c>
      <c r="C57" s="487">
        <v>9386</v>
      </c>
      <c r="D57" s="487">
        <v>4887</v>
      </c>
      <c r="E57" s="488">
        <f t="shared" si="11"/>
        <v>103.06420622848451</v>
      </c>
      <c r="F57" s="488">
        <f t="shared" si="11"/>
        <v>98.675357443229601</v>
      </c>
      <c r="G57" s="488">
        <f t="shared" si="11"/>
        <v>109.50033609679588</v>
      </c>
      <c r="H57" s="489">
        <f t="shared" si="14"/>
        <v>42248</v>
      </c>
      <c r="I57" s="488">
        <f t="shared" si="12"/>
        <v>103.06420622848451</v>
      </c>
      <c r="J57" s="488">
        <f t="shared" si="10"/>
        <v>98.675357443229601</v>
      </c>
      <c r="K57" s="488">
        <f t="shared" si="10"/>
        <v>109.50033609679588</v>
      </c>
      <c r="L57" s="488" t="e">
        <f t="shared" si="13"/>
        <v>#N/A</v>
      </c>
    </row>
    <row r="58" spans="1:14" ht="15" customHeight="1" x14ac:dyDescent="0.2">
      <c r="A58" s="490" t="s">
        <v>465</v>
      </c>
      <c r="B58" s="487">
        <v>51244</v>
      </c>
      <c r="C58" s="487">
        <v>9247</v>
      </c>
      <c r="D58" s="487">
        <v>4844</v>
      </c>
      <c r="E58" s="488">
        <f t="shared" si="11"/>
        <v>102.56184452806021</v>
      </c>
      <c r="F58" s="488">
        <f t="shared" si="11"/>
        <v>97.214045416316225</v>
      </c>
      <c r="G58" s="488">
        <f t="shared" si="11"/>
        <v>108.53685861528119</v>
      </c>
      <c r="H58" s="489" t="str">
        <f t="shared" si="14"/>
        <v/>
      </c>
      <c r="I58" s="488" t="str">
        <f t="shared" si="12"/>
        <v/>
      </c>
      <c r="J58" s="488" t="str">
        <f t="shared" si="10"/>
        <v/>
      </c>
      <c r="K58" s="488" t="str">
        <f t="shared" si="10"/>
        <v/>
      </c>
      <c r="L58" s="488" t="e">
        <f t="shared" si="13"/>
        <v>#N/A</v>
      </c>
    </row>
    <row r="59" spans="1:14" ht="15" customHeight="1" x14ac:dyDescent="0.2">
      <c r="A59" s="490" t="s">
        <v>466</v>
      </c>
      <c r="B59" s="487">
        <v>51205</v>
      </c>
      <c r="C59" s="487">
        <v>9134</v>
      </c>
      <c r="D59" s="487">
        <v>4781</v>
      </c>
      <c r="E59" s="488">
        <f t="shared" si="11"/>
        <v>102.48378832759586</v>
      </c>
      <c r="F59" s="488">
        <f t="shared" si="11"/>
        <v>96.026072329688816</v>
      </c>
      <c r="G59" s="488">
        <f t="shared" si="11"/>
        <v>107.12525207259691</v>
      </c>
      <c r="H59" s="489" t="str">
        <f t="shared" si="14"/>
        <v/>
      </c>
      <c r="I59" s="488" t="str">
        <f t="shared" si="12"/>
        <v/>
      </c>
      <c r="J59" s="488" t="str">
        <f t="shared" si="10"/>
        <v/>
      </c>
      <c r="K59" s="488" t="str">
        <f t="shared" si="10"/>
        <v/>
      </c>
      <c r="L59" s="488" t="e">
        <f t="shared" si="13"/>
        <v>#N/A</v>
      </c>
    </row>
    <row r="60" spans="1:14" ht="15" customHeight="1" x14ac:dyDescent="0.2">
      <c r="A60" s="490" t="s">
        <v>467</v>
      </c>
      <c r="B60" s="487">
        <v>51335</v>
      </c>
      <c r="C60" s="487">
        <v>9236</v>
      </c>
      <c r="D60" s="487">
        <v>4956</v>
      </c>
      <c r="E60" s="488">
        <f t="shared" si="11"/>
        <v>102.743975662477</v>
      </c>
      <c r="F60" s="488">
        <f t="shared" si="11"/>
        <v>97.098402018502938</v>
      </c>
      <c r="G60" s="488">
        <f t="shared" si="11"/>
        <v>111.04638135783105</v>
      </c>
      <c r="H60" s="489" t="str">
        <f t="shared" si="14"/>
        <v/>
      </c>
      <c r="I60" s="488" t="str">
        <f t="shared" si="12"/>
        <v/>
      </c>
      <c r="J60" s="488" t="str">
        <f t="shared" si="10"/>
        <v/>
      </c>
      <c r="K60" s="488" t="str">
        <f t="shared" si="10"/>
        <v/>
      </c>
      <c r="L60" s="488" t="e">
        <f t="shared" si="13"/>
        <v>#N/A</v>
      </c>
    </row>
    <row r="61" spans="1:14" ht="15" customHeight="1" x14ac:dyDescent="0.2">
      <c r="A61" s="490">
        <v>42614</v>
      </c>
      <c r="B61" s="487">
        <v>52152</v>
      </c>
      <c r="C61" s="487">
        <v>9100</v>
      </c>
      <c r="D61" s="487">
        <v>5136</v>
      </c>
      <c r="E61" s="488">
        <f t="shared" si="11"/>
        <v>104.3791529901529</v>
      </c>
      <c r="F61" s="488">
        <f t="shared" si="11"/>
        <v>95.668629100084104</v>
      </c>
      <c r="G61" s="488">
        <f t="shared" si="11"/>
        <v>115.0795429083576</v>
      </c>
      <c r="H61" s="489">
        <f t="shared" si="14"/>
        <v>42614</v>
      </c>
      <c r="I61" s="488">
        <f t="shared" si="12"/>
        <v>104.3791529901529</v>
      </c>
      <c r="J61" s="488">
        <f t="shared" si="10"/>
        <v>95.668629100084104</v>
      </c>
      <c r="K61" s="488">
        <f t="shared" si="10"/>
        <v>115.0795429083576</v>
      </c>
      <c r="L61" s="488" t="e">
        <f t="shared" si="13"/>
        <v>#N/A</v>
      </c>
    </row>
    <row r="62" spans="1:14" ht="15" customHeight="1" x14ac:dyDescent="0.2">
      <c r="A62" s="490" t="s">
        <v>468</v>
      </c>
      <c r="B62" s="487">
        <v>51738</v>
      </c>
      <c r="C62" s="487">
        <v>9139</v>
      </c>
      <c r="D62" s="487">
        <v>5034</v>
      </c>
      <c r="E62" s="488">
        <f t="shared" si="11"/>
        <v>103.55055640060844</v>
      </c>
      <c r="F62" s="488">
        <f t="shared" si="11"/>
        <v>96.078637510513033</v>
      </c>
      <c r="G62" s="488">
        <f t="shared" si="11"/>
        <v>112.79408469639256</v>
      </c>
      <c r="H62" s="489" t="str">
        <f t="shared" si="14"/>
        <v/>
      </c>
      <c r="I62" s="488" t="str">
        <f t="shared" si="12"/>
        <v/>
      </c>
      <c r="J62" s="488" t="str">
        <f t="shared" si="10"/>
        <v/>
      </c>
      <c r="K62" s="488" t="str">
        <f t="shared" si="10"/>
        <v/>
      </c>
      <c r="L62" s="488" t="e">
        <f t="shared" si="13"/>
        <v>#N/A</v>
      </c>
    </row>
    <row r="63" spans="1:14" ht="15" customHeight="1" x14ac:dyDescent="0.2">
      <c r="A63" s="490" t="s">
        <v>469</v>
      </c>
      <c r="B63" s="487">
        <v>52000</v>
      </c>
      <c r="C63" s="487">
        <v>9017</v>
      </c>
      <c r="D63" s="487">
        <v>5003</v>
      </c>
      <c r="E63" s="488">
        <f t="shared" si="11"/>
        <v>104.07493395244576</v>
      </c>
      <c r="F63" s="488">
        <f t="shared" si="11"/>
        <v>94.796047098402013</v>
      </c>
      <c r="G63" s="488">
        <f t="shared" si="11"/>
        <v>112.09948465157966</v>
      </c>
      <c r="H63" s="489" t="str">
        <f t="shared" si="14"/>
        <v/>
      </c>
      <c r="I63" s="488" t="str">
        <f t="shared" si="12"/>
        <v/>
      </c>
      <c r="J63" s="488" t="str">
        <f t="shared" si="10"/>
        <v/>
      </c>
      <c r="K63" s="488" t="str">
        <f t="shared" si="10"/>
        <v/>
      </c>
      <c r="L63" s="488" t="e">
        <f t="shared" si="13"/>
        <v>#N/A</v>
      </c>
    </row>
    <row r="64" spans="1:14" ht="15" customHeight="1" x14ac:dyDescent="0.2">
      <c r="A64" s="490" t="s">
        <v>470</v>
      </c>
      <c r="B64" s="487">
        <v>52174</v>
      </c>
      <c r="C64" s="487">
        <v>9182</v>
      </c>
      <c r="D64" s="487">
        <v>5117</v>
      </c>
      <c r="E64" s="488">
        <f t="shared" si="11"/>
        <v>104.42318469297895</v>
      </c>
      <c r="F64" s="488">
        <f t="shared" si="11"/>
        <v>96.530698065601356</v>
      </c>
      <c r="G64" s="488">
        <f t="shared" si="11"/>
        <v>114.65382030024647</v>
      </c>
      <c r="H64" s="489" t="str">
        <f t="shared" si="14"/>
        <v/>
      </c>
      <c r="I64" s="488" t="str">
        <f t="shared" si="12"/>
        <v/>
      </c>
      <c r="J64" s="488" t="str">
        <f t="shared" si="10"/>
        <v/>
      </c>
      <c r="K64" s="488" t="str">
        <f t="shared" si="10"/>
        <v/>
      </c>
      <c r="L64" s="488" t="e">
        <f t="shared" si="13"/>
        <v>#N/A</v>
      </c>
    </row>
    <row r="65" spans="1:12" ht="15" customHeight="1" x14ac:dyDescent="0.2">
      <c r="A65" s="490">
        <v>42979</v>
      </c>
      <c r="B65" s="487">
        <v>53170</v>
      </c>
      <c r="C65" s="487">
        <v>9121</v>
      </c>
      <c r="D65" s="487">
        <v>5311</v>
      </c>
      <c r="E65" s="488">
        <f t="shared" si="11"/>
        <v>106.41661996637579</v>
      </c>
      <c r="F65" s="488">
        <f t="shared" si="11"/>
        <v>95.889402859545839</v>
      </c>
      <c r="G65" s="488">
        <f t="shared" si="11"/>
        <v>119.00067219359175</v>
      </c>
      <c r="H65" s="489">
        <f t="shared" si="14"/>
        <v>42979</v>
      </c>
      <c r="I65" s="488">
        <f t="shared" si="12"/>
        <v>106.41661996637579</v>
      </c>
      <c r="J65" s="488">
        <f t="shared" si="10"/>
        <v>95.889402859545839</v>
      </c>
      <c r="K65" s="488">
        <f t="shared" si="10"/>
        <v>119.00067219359175</v>
      </c>
      <c r="L65" s="488" t="e">
        <f t="shared" si="13"/>
        <v>#N/A</v>
      </c>
    </row>
    <row r="66" spans="1:12" ht="15" customHeight="1" x14ac:dyDescent="0.2">
      <c r="A66" s="490" t="s">
        <v>471</v>
      </c>
      <c r="B66" s="487">
        <v>52621</v>
      </c>
      <c r="C66" s="487">
        <v>8957</v>
      </c>
      <c r="D66" s="487">
        <v>5264</v>
      </c>
      <c r="E66" s="488">
        <f t="shared" si="11"/>
        <v>105.31782883676246</v>
      </c>
      <c r="F66" s="488">
        <f t="shared" si="11"/>
        <v>94.165264928511348</v>
      </c>
      <c r="G66" s="488">
        <f t="shared" si="11"/>
        <v>117.94756889984315</v>
      </c>
      <c r="H66" s="489" t="str">
        <f t="shared" si="14"/>
        <v/>
      </c>
      <c r="I66" s="488" t="str">
        <f t="shared" si="12"/>
        <v/>
      </c>
      <c r="J66" s="488" t="str">
        <f t="shared" si="10"/>
        <v/>
      </c>
      <c r="K66" s="488" t="str">
        <f t="shared" si="10"/>
        <v/>
      </c>
      <c r="L66" s="488" t="e">
        <f t="shared" si="13"/>
        <v>#N/A</v>
      </c>
    </row>
    <row r="67" spans="1:12" ht="15" customHeight="1" x14ac:dyDescent="0.2">
      <c r="A67" s="490" t="s">
        <v>472</v>
      </c>
      <c r="B67" s="487">
        <v>52555</v>
      </c>
      <c r="C67" s="487">
        <v>8834</v>
      </c>
      <c r="D67" s="487">
        <v>5072</v>
      </c>
      <c r="E67" s="488">
        <f t="shared" si="11"/>
        <v>105.18573372828438</v>
      </c>
      <c r="F67" s="488">
        <f t="shared" si="11"/>
        <v>92.872161480235491</v>
      </c>
      <c r="G67" s="488">
        <f t="shared" si="11"/>
        <v>113.64552991261483</v>
      </c>
      <c r="H67" s="489" t="str">
        <f t="shared" si="14"/>
        <v/>
      </c>
      <c r="I67" s="488" t="str">
        <f t="shared" si="12"/>
        <v/>
      </c>
      <c r="J67" s="488" t="str">
        <f t="shared" si="12"/>
        <v/>
      </c>
      <c r="K67" s="488" t="str">
        <f t="shared" si="12"/>
        <v/>
      </c>
      <c r="L67" s="488" t="e">
        <f t="shared" si="13"/>
        <v>#N/A</v>
      </c>
    </row>
    <row r="68" spans="1:12" ht="15" customHeight="1" x14ac:dyDescent="0.2">
      <c r="A68" s="490" t="s">
        <v>473</v>
      </c>
      <c r="B68" s="487">
        <v>52807</v>
      </c>
      <c r="C68" s="487">
        <v>9050</v>
      </c>
      <c r="D68" s="487">
        <v>5160</v>
      </c>
      <c r="E68" s="488">
        <f t="shared" si="11"/>
        <v>105.69009686974621</v>
      </c>
      <c r="F68" s="488">
        <f t="shared" si="11"/>
        <v>95.142977291841873</v>
      </c>
      <c r="G68" s="488">
        <f t="shared" si="11"/>
        <v>115.61729778176115</v>
      </c>
      <c r="H68" s="489" t="str">
        <f t="shared" si="14"/>
        <v/>
      </c>
      <c r="I68" s="488" t="str">
        <f t="shared" si="12"/>
        <v/>
      </c>
      <c r="J68" s="488" t="str">
        <f t="shared" si="12"/>
        <v/>
      </c>
      <c r="K68" s="488" t="str">
        <f t="shared" si="12"/>
        <v/>
      </c>
      <c r="L68" s="488" t="e">
        <f t="shared" si="13"/>
        <v>#N/A</v>
      </c>
    </row>
    <row r="69" spans="1:12" ht="15" customHeight="1" x14ac:dyDescent="0.2">
      <c r="A69" s="490">
        <v>43344</v>
      </c>
      <c r="B69" s="487">
        <v>53555</v>
      </c>
      <c r="C69" s="487">
        <v>8738</v>
      </c>
      <c r="D69" s="487">
        <v>5178</v>
      </c>
      <c r="E69" s="488">
        <f t="shared" si="11"/>
        <v>107.1871747658314</v>
      </c>
      <c r="F69" s="488">
        <f t="shared" si="11"/>
        <v>91.862910008410424</v>
      </c>
      <c r="G69" s="488">
        <f t="shared" si="11"/>
        <v>116.0206139368138</v>
      </c>
      <c r="H69" s="489">
        <f t="shared" si="14"/>
        <v>43344</v>
      </c>
      <c r="I69" s="488">
        <f t="shared" si="12"/>
        <v>107.1871747658314</v>
      </c>
      <c r="J69" s="488">
        <f t="shared" si="12"/>
        <v>91.862910008410424</v>
      </c>
      <c r="K69" s="488">
        <f t="shared" si="12"/>
        <v>116.0206139368138</v>
      </c>
      <c r="L69" s="488" t="e">
        <f t="shared" si="13"/>
        <v>#N/A</v>
      </c>
    </row>
    <row r="70" spans="1:12" ht="15" customHeight="1" x14ac:dyDescent="0.2">
      <c r="A70" s="490" t="s">
        <v>474</v>
      </c>
      <c r="B70" s="487">
        <v>52859</v>
      </c>
      <c r="C70" s="487">
        <v>8674</v>
      </c>
      <c r="D70" s="487">
        <v>5095</v>
      </c>
      <c r="E70" s="488">
        <f t="shared" si="11"/>
        <v>105.79417180369866</v>
      </c>
      <c r="F70" s="488">
        <f t="shared" si="11"/>
        <v>91.190075693860379</v>
      </c>
      <c r="G70" s="488">
        <f t="shared" si="11"/>
        <v>114.1608783329599</v>
      </c>
      <c r="H70" s="489" t="str">
        <f t="shared" si="14"/>
        <v/>
      </c>
      <c r="I70" s="488" t="str">
        <f t="shared" si="12"/>
        <v/>
      </c>
      <c r="J70" s="488" t="str">
        <f t="shared" si="12"/>
        <v/>
      </c>
      <c r="K70" s="488" t="str">
        <f t="shared" si="12"/>
        <v/>
      </c>
      <c r="L70" s="488" t="e">
        <f t="shared" si="13"/>
        <v>#N/A</v>
      </c>
    </row>
    <row r="71" spans="1:12" ht="15" customHeight="1" x14ac:dyDescent="0.2">
      <c r="A71" s="490" t="s">
        <v>475</v>
      </c>
      <c r="B71" s="487">
        <v>53079</v>
      </c>
      <c r="C71" s="487">
        <v>8620</v>
      </c>
      <c r="D71" s="487">
        <v>5143</v>
      </c>
      <c r="E71" s="491">
        <f t="shared" ref="E71:G75" si="15">IF($A$51=37802,IF(COUNTBLANK(B$51:B$70)&gt;0,#N/A,IF(ISBLANK(B71)=FALSE,B71/B$51*100,#N/A)),IF(COUNTBLANK(B$51:B$75)&gt;0,#N/A,B71/B$51*100))</f>
        <v>106.23448883195901</v>
      </c>
      <c r="F71" s="491">
        <f t="shared" si="15"/>
        <v>90.622371740958783</v>
      </c>
      <c r="G71" s="491">
        <f t="shared" si="15"/>
        <v>115.23638807976697</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53188</v>
      </c>
      <c r="C72" s="487">
        <v>8735</v>
      </c>
      <c r="D72" s="487">
        <v>5267</v>
      </c>
      <c r="E72" s="491">
        <f t="shared" si="15"/>
        <v>106.45264590505164</v>
      </c>
      <c r="F72" s="491">
        <f t="shared" si="15"/>
        <v>91.831370899915896</v>
      </c>
      <c r="G72" s="491">
        <f t="shared" si="15"/>
        <v>118.01478825901859</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54483</v>
      </c>
      <c r="C73" s="487">
        <v>8612</v>
      </c>
      <c r="D73" s="487">
        <v>5497</v>
      </c>
      <c r="E73" s="491">
        <f t="shared" si="15"/>
        <v>109.04451204867505</v>
      </c>
      <c r="F73" s="491">
        <f t="shared" si="15"/>
        <v>90.538267451640024</v>
      </c>
      <c r="G73" s="491">
        <f t="shared" si="15"/>
        <v>123.16827246246919</v>
      </c>
      <c r="H73" s="492">
        <f>IF(A$51=37802,IF(ISERROR(L73)=TRUE,IF(ISBLANK(A73)=FALSE,IF(MONTH(A73)=MONTH(MAX(A$51:A$75)),A73,""),""),""),IF(ISERROR(L73)=TRUE,IF(MONTH(A73)=MONTH(MAX(A$51:A$75)),A73,""),""))</f>
        <v>43709</v>
      </c>
      <c r="I73" s="488">
        <f t="shared" si="12"/>
        <v>109.04451204867505</v>
      </c>
      <c r="J73" s="488">
        <f t="shared" si="12"/>
        <v>90.538267451640024</v>
      </c>
      <c r="K73" s="488">
        <f t="shared" si="12"/>
        <v>123.16827246246919</v>
      </c>
      <c r="L73" s="488" t="e">
        <f t="shared" si="13"/>
        <v>#N/A</v>
      </c>
    </row>
    <row r="74" spans="1:12" ht="15" customHeight="1" x14ac:dyDescent="0.2">
      <c r="A74" s="490" t="s">
        <v>477</v>
      </c>
      <c r="B74" s="487">
        <v>54008</v>
      </c>
      <c r="C74" s="487">
        <v>8465</v>
      </c>
      <c r="D74" s="487">
        <v>5428</v>
      </c>
      <c r="E74" s="491">
        <f t="shared" si="15"/>
        <v>108.09382755584021</v>
      </c>
      <c r="F74" s="491">
        <f t="shared" si="15"/>
        <v>88.992851135407903</v>
      </c>
      <c r="G74" s="491">
        <f t="shared" si="15"/>
        <v>121.62222720143401</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54146</v>
      </c>
      <c r="C75" s="493">
        <v>8176</v>
      </c>
      <c r="D75" s="493">
        <v>5232</v>
      </c>
      <c r="E75" s="491">
        <f t="shared" si="15"/>
        <v>108.3700264190217</v>
      </c>
      <c r="F75" s="491">
        <f t="shared" si="15"/>
        <v>85.954583683767865</v>
      </c>
      <c r="G75" s="491">
        <f t="shared" si="15"/>
        <v>117.23056240197177</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109.04451204867505</v>
      </c>
      <c r="J77" s="488">
        <f>IF(J75&lt;&gt;"",J75,IF(J74&lt;&gt;"",J74,IF(J73&lt;&gt;"",J73,IF(J72&lt;&gt;"",J72,IF(J71&lt;&gt;"",J71,IF(J70&lt;&gt;"",J70,""))))))</f>
        <v>90.538267451640024</v>
      </c>
      <c r="K77" s="488">
        <f>IF(K75&lt;&gt;"",K75,IF(K74&lt;&gt;"",K74,IF(K73&lt;&gt;"",K73,IF(K72&lt;&gt;"",K72,IF(K71&lt;&gt;"",K71,IF(K70&lt;&gt;"",K70,""))))))</f>
        <v>123.16827246246919</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+9,0%</v>
      </c>
      <c r="J79" s="488" t="str">
        <f>"GeB - ausschließlich: "&amp;IF(J77&gt;100,"+","")&amp;TEXT(J77-100,"0,0")&amp;"%"</f>
        <v>GeB - ausschließlich: -9,5%</v>
      </c>
      <c r="K79" s="488" t="str">
        <f>"GeB - im Nebenjob: "&amp;IF(K77&gt;100,"+","")&amp;TEXT(K77-100,"0,0")&amp;"%"</f>
        <v>GeB - im Nebenjob: +23,2%</v>
      </c>
    </row>
    <row r="81" spans="9:9" ht="15" customHeight="1" x14ac:dyDescent="0.2">
      <c r="I81" s="488" t="str">
        <f>IF(ISERROR(HLOOKUP(1,I$78:K$79,2,FALSE)),"",HLOOKUP(1,I$78:K$79,2,FALSE))</f>
        <v>GeB - im Nebenjob: +23,2%</v>
      </c>
    </row>
    <row r="82" spans="9:9" ht="15" customHeight="1" x14ac:dyDescent="0.2">
      <c r="I82" s="488" t="str">
        <f>IF(ISERROR(HLOOKUP(2,I$78:K$79,2,FALSE)),"",HLOOKUP(2,I$78:K$79,2,FALSE))</f>
        <v>SvB: +9,0%</v>
      </c>
    </row>
    <row r="83" spans="9:9" ht="15" customHeight="1" x14ac:dyDescent="0.2">
      <c r="I83" s="488" t="str">
        <f>IF(ISERROR(HLOOKUP(3,I$78:K$79,2,FALSE)),"",HLOOKUP(3,I$78:K$79,2,FALSE))</f>
        <v>GeB - ausschließlich: -9,5%</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54146</v>
      </c>
      <c r="E12" s="114">
        <v>54008</v>
      </c>
      <c r="F12" s="114">
        <v>54483</v>
      </c>
      <c r="G12" s="114">
        <v>53188</v>
      </c>
      <c r="H12" s="114">
        <v>53079</v>
      </c>
      <c r="I12" s="115">
        <v>1067</v>
      </c>
      <c r="J12" s="116">
        <v>2.010211194634413</v>
      </c>
      <c r="N12" s="117"/>
    </row>
    <row r="13" spans="1:15" s="110" customFormat="1" ht="13.5" customHeight="1" x14ac:dyDescent="0.2">
      <c r="A13" s="118" t="s">
        <v>105</v>
      </c>
      <c r="B13" s="119" t="s">
        <v>106</v>
      </c>
      <c r="C13" s="113">
        <v>52.480330957042071</v>
      </c>
      <c r="D13" s="114">
        <v>28416</v>
      </c>
      <c r="E13" s="114">
        <v>28158</v>
      </c>
      <c r="F13" s="114">
        <v>28557</v>
      </c>
      <c r="G13" s="114">
        <v>27873</v>
      </c>
      <c r="H13" s="114">
        <v>27783</v>
      </c>
      <c r="I13" s="115">
        <v>633</v>
      </c>
      <c r="J13" s="116">
        <v>2.2783716661267683</v>
      </c>
    </row>
    <row r="14" spans="1:15" s="110" customFormat="1" ht="13.5" customHeight="1" x14ac:dyDescent="0.2">
      <c r="A14" s="120"/>
      <c r="B14" s="119" t="s">
        <v>107</v>
      </c>
      <c r="C14" s="113">
        <v>47.519669042957929</v>
      </c>
      <c r="D14" s="114">
        <v>25730</v>
      </c>
      <c r="E14" s="114">
        <v>25850</v>
      </c>
      <c r="F14" s="114">
        <v>25926</v>
      </c>
      <c r="G14" s="114">
        <v>25315</v>
      </c>
      <c r="H14" s="114">
        <v>25296</v>
      </c>
      <c r="I14" s="115">
        <v>434</v>
      </c>
      <c r="J14" s="116">
        <v>1.7156862745098038</v>
      </c>
    </row>
    <row r="15" spans="1:15" s="110" customFormat="1" ht="13.5" customHeight="1" x14ac:dyDescent="0.2">
      <c r="A15" s="118" t="s">
        <v>105</v>
      </c>
      <c r="B15" s="121" t="s">
        <v>108</v>
      </c>
      <c r="C15" s="113">
        <v>10.866915376943819</v>
      </c>
      <c r="D15" s="114">
        <v>5884</v>
      </c>
      <c r="E15" s="114">
        <v>6067</v>
      </c>
      <c r="F15" s="114">
        <v>6304</v>
      </c>
      <c r="G15" s="114">
        <v>5568</v>
      </c>
      <c r="H15" s="114">
        <v>5731</v>
      </c>
      <c r="I15" s="115">
        <v>153</v>
      </c>
      <c r="J15" s="116">
        <v>2.6696911533763741</v>
      </c>
    </row>
    <row r="16" spans="1:15" s="110" customFormat="1" ht="13.5" customHeight="1" x14ac:dyDescent="0.2">
      <c r="A16" s="118"/>
      <c r="B16" s="121" t="s">
        <v>109</v>
      </c>
      <c r="C16" s="113">
        <v>66.056587744247039</v>
      </c>
      <c r="D16" s="114">
        <v>35767</v>
      </c>
      <c r="E16" s="114">
        <v>35537</v>
      </c>
      <c r="F16" s="114">
        <v>35822</v>
      </c>
      <c r="G16" s="114">
        <v>35531</v>
      </c>
      <c r="H16" s="114">
        <v>35480</v>
      </c>
      <c r="I16" s="115">
        <v>287</v>
      </c>
      <c r="J16" s="116">
        <v>0.80890642615558062</v>
      </c>
    </row>
    <row r="17" spans="1:10" s="110" customFormat="1" ht="13.5" customHeight="1" x14ac:dyDescent="0.2">
      <c r="A17" s="118"/>
      <c r="B17" s="121" t="s">
        <v>110</v>
      </c>
      <c r="C17" s="113">
        <v>21.774461640749085</v>
      </c>
      <c r="D17" s="114">
        <v>11790</v>
      </c>
      <c r="E17" s="114">
        <v>11720</v>
      </c>
      <c r="F17" s="114">
        <v>11673</v>
      </c>
      <c r="G17" s="114">
        <v>11436</v>
      </c>
      <c r="H17" s="114">
        <v>11253</v>
      </c>
      <c r="I17" s="115">
        <v>537</v>
      </c>
      <c r="J17" s="116">
        <v>4.7720607837909892</v>
      </c>
    </row>
    <row r="18" spans="1:10" s="110" customFormat="1" ht="13.5" customHeight="1" x14ac:dyDescent="0.2">
      <c r="A18" s="120"/>
      <c r="B18" s="121" t="s">
        <v>111</v>
      </c>
      <c r="C18" s="113">
        <v>1.3020352380600599</v>
      </c>
      <c r="D18" s="114">
        <v>705</v>
      </c>
      <c r="E18" s="114">
        <v>684</v>
      </c>
      <c r="F18" s="114">
        <v>684</v>
      </c>
      <c r="G18" s="114">
        <v>653</v>
      </c>
      <c r="H18" s="114">
        <v>615</v>
      </c>
      <c r="I18" s="115">
        <v>90</v>
      </c>
      <c r="J18" s="116">
        <v>14.634146341463415</v>
      </c>
    </row>
    <row r="19" spans="1:10" s="110" customFormat="1" ht="13.5" customHeight="1" x14ac:dyDescent="0.2">
      <c r="A19" s="120"/>
      <c r="B19" s="121" t="s">
        <v>112</v>
      </c>
      <c r="C19" s="113">
        <v>0.38968714217116684</v>
      </c>
      <c r="D19" s="114">
        <v>211</v>
      </c>
      <c r="E19" s="114">
        <v>180</v>
      </c>
      <c r="F19" s="114">
        <v>201</v>
      </c>
      <c r="G19" s="114">
        <v>169</v>
      </c>
      <c r="H19" s="114">
        <v>165</v>
      </c>
      <c r="I19" s="115">
        <v>46</v>
      </c>
      <c r="J19" s="116">
        <v>27.878787878787879</v>
      </c>
    </row>
    <row r="20" spans="1:10" s="110" customFormat="1" ht="13.5" customHeight="1" x14ac:dyDescent="0.2">
      <c r="A20" s="118" t="s">
        <v>113</v>
      </c>
      <c r="B20" s="122" t="s">
        <v>114</v>
      </c>
      <c r="C20" s="113">
        <v>68.932146418941386</v>
      </c>
      <c r="D20" s="114">
        <v>37324</v>
      </c>
      <c r="E20" s="114">
        <v>37303</v>
      </c>
      <c r="F20" s="114">
        <v>37770</v>
      </c>
      <c r="G20" s="114">
        <v>36904</v>
      </c>
      <c r="H20" s="114">
        <v>37046</v>
      </c>
      <c r="I20" s="115">
        <v>278</v>
      </c>
      <c r="J20" s="116">
        <v>0.75041839874750316</v>
      </c>
    </row>
    <row r="21" spans="1:10" s="110" customFormat="1" ht="13.5" customHeight="1" x14ac:dyDescent="0.2">
      <c r="A21" s="120"/>
      <c r="B21" s="122" t="s">
        <v>115</v>
      </c>
      <c r="C21" s="113">
        <v>31.067853581058618</v>
      </c>
      <c r="D21" s="114">
        <v>16822</v>
      </c>
      <c r="E21" s="114">
        <v>16705</v>
      </c>
      <c r="F21" s="114">
        <v>16713</v>
      </c>
      <c r="G21" s="114">
        <v>16284</v>
      </c>
      <c r="H21" s="114">
        <v>16033</v>
      </c>
      <c r="I21" s="115">
        <v>789</v>
      </c>
      <c r="J21" s="116">
        <v>4.9211002307740284</v>
      </c>
    </row>
    <row r="22" spans="1:10" s="110" customFormat="1" ht="13.5" customHeight="1" x14ac:dyDescent="0.2">
      <c r="A22" s="118" t="s">
        <v>113</v>
      </c>
      <c r="B22" s="122" t="s">
        <v>116</v>
      </c>
      <c r="C22" s="113">
        <v>89.201418387323159</v>
      </c>
      <c r="D22" s="114">
        <v>48299</v>
      </c>
      <c r="E22" s="114">
        <v>48356</v>
      </c>
      <c r="F22" s="114">
        <v>48622</v>
      </c>
      <c r="G22" s="114">
        <v>47647</v>
      </c>
      <c r="H22" s="114">
        <v>47692</v>
      </c>
      <c r="I22" s="115">
        <v>607</v>
      </c>
      <c r="J22" s="116">
        <v>1.2727501467751405</v>
      </c>
    </row>
    <row r="23" spans="1:10" s="110" customFormat="1" ht="13.5" customHeight="1" x14ac:dyDescent="0.2">
      <c r="A23" s="123"/>
      <c r="B23" s="124" t="s">
        <v>117</v>
      </c>
      <c r="C23" s="125">
        <v>10.754257008827983</v>
      </c>
      <c r="D23" s="114">
        <v>5823</v>
      </c>
      <c r="E23" s="114">
        <v>5626</v>
      </c>
      <c r="F23" s="114">
        <v>5829</v>
      </c>
      <c r="G23" s="114">
        <v>5509</v>
      </c>
      <c r="H23" s="114">
        <v>5357</v>
      </c>
      <c r="I23" s="115">
        <v>466</v>
      </c>
      <c r="J23" s="116">
        <v>8.6988986372969954</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13408</v>
      </c>
      <c r="E26" s="114">
        <v>13893</v>
      </c>
      <c r="F26" s="114">
        <v>14109</v>
      </c>
      <c r="G26" s="114">
        <v>14002</v>
      </c>
      <c r="H26" s="140">
        <v>13763</v>
      </c>
      <c r="I26" s="115">
        <v>-355</v>
      </c>
      <c r="J26" s="116">
        <v>-2.5793794957494733</v>
      </c>
    </row>
    <row r="27" spans="1:10" s="110" customFormat="1" ht="13.5" customHeight="1" x14ac:dyDescent="0.2">
      <c r="A27" s="118" t="s">
        <v>105</v>
      </c>
      <c r="B27" s="119" t="s">
        <v>106</v>
      </c>
      <c r="C27" s="113">
        <v>39.625596658711217</v>
      </c>
      <c r="D27" s="115">
        <v>5313</v>
      </c>
      <c r="E27" s="114">
        <v>5409</v>
      </c>
      <c r="F27" s="114">
        <v>5484</v>
      </c>
      <c r="G27" s="114">
        <v>5439</v>
      </c>
      <c r="H27" s="140">
        <v>5308</v>
      </c>
      <c r="I27" s="115">
        <v>5</v>
      </c>
      <c r="J27" s="116">
        <v>9.4197437829691033E-2</v>
      </c>
    </row>
    <row r="28" spans="1:10" s="110" customFormat="1" ht="13.5" customHeight="1" x14ac:dyDescent="0.2">
      <c r="A28" s="120"/>
      <c r="B28" s="119" t="s">
        <v>107</v>
      </c>
      <c r="C28" s="113">
        <v>60.374403341288783</v>
      </c>
      <c r="D28" s="115">
        <v>8095</v>
      </c>
      <c r="E28" s="114">
        <v>8484</v>
      </c>
      <c r="F28" s="114">
        <v>8625</v>
      </c>
      <c r="G28" s="114">
        <v>8563</v>
      </c>
      <c r="H28" s="140">
        <v>8455</v>
      </c>
      <c r="I28" s="115">
        <v>-360</v>
      </c>
      <c r="J28" s="116">
        <v>-4.2578356002365467</v>
      </c>
    </row>
    <row r="29" spans="1:10" s="110" customFormat="1" ht="13.5" customHeight="1" x14ac:dyDescent="0.2">
      <c r="A29" s="118" t="s">
        <v>105</v>
      </c>
      <c r="B29" s="121" t="s">
        <v>108</v>
      </c>
      <c r="C29" s="113">
        <v>14.394391408114558</v>
      </c>
      <c r="D29" s="115">
        <v>1930</v>
      </c>
      <c r="E29" s="114">
        <v>2001</v>
      </c>
      <c r="F29" s="114">
        <v>2110</v>
      </c>
      <c r="G29" s="114">
        <v>2112</v>
      </c>
      <c r="H29" s="140">
        <v>2010</v>
      </c>
      <c r="I29" s="115">
        <v>-80</v>
      </c>
      <c r="J29" s="116">
        <v>-3.9800995024875623</v>
      </c>
    </row>
    <row r="30" spans="1:10" s="110" customFormat="1" ht="13.5" customHeight="1" x14ac:dyDescent="0.2">
      <c r="A30" s="118"/>
      <c r="B30" s="121" t="s">
        <v>109</v>
      </c>
      <c r="C30" s="113">
        <v>46.889916467780431</v>
      </c>
      <c r="D30" s="115">
        <v>6287</v>
      </c>
      <c r="E30" s="114">
        <v>6558</v>
      </c>
      <c r="F30" s="114">
        <v>6641</v>
      </c>
      <c r="G30" s="114">
        <v>6585</v>
      </c>
      <c r="H30" s="140">
        <v>6613</v>
      </c>
      <c r="I30" s="115">
        <v>-326</v>
      </c>
      <c r="J30" s="116">
        <v>-4.9296839558445482</v>
      </c>
    </row>
    <row r="31" spans="1:10" s="110" customFormat="1" ht="13.5" customHeight="1" x14ac:dyDescent="0.2">
      <c r="A31" s="118"/>
      <c r="B31" s="121" t="s">
        <v>110</v>
      </c>
      <c r="C31" s="113">
        <v>20.808472553699286</v>
      </c>
      <c r="D31" s="115">
        <v>2790</v>
      </c>
      <c r="E31" s="114">
        <v>2871</v>
      </c>
      <c r="F31" s="114">
        <v>2950</v>
      </c>
      <c r="G31" s="114">
        <v>2934</v>
      </c>
      <c r="H31" s="140">
        <v>2862</v>
      </c>
      <c r="I31" s="115">
        <v>-72</v>
      </c>
      <c r="J31" s="116">
        <v>-2.5157232704402515</v>
      </c>
    </row>
    <row r="32" spans="1:10" s="110" customFormat="1" ht="13.5" customHeight="1" x14ac:dyDescent="0.2">
      <c r="A32" s="120"/>
      <c r="B32" s="121" t="s">
        <v>111</v>
      </c>
      <c r="C32" s="113">
        <v>17.907219570405729</v>
      </c>
      <c r="D32" s="115">
        <v>2401</v>
      </c>
      <c r="E32" s="114">
        <v>2463</v>
      </c>
      <c r="F32" s="114">
        <v>2408</v>
      </c>
      <c r="G32" s="114">
        <v>2371</v>
      </c>
      <c r="H32" s="140">
        <v>2278</v>
      </c>
      <c r="I32" s="115">
        <v>123</v>
      </c>
      <c r="J32" s="116">
        <v>5.3994732221246711</v>
      </c>
    </row>
    <row r="33" spans="1:10" s="110" customFormat="1" ht="13.5" customHeight="1" x14ac:dyDescent="0.2">
      <c r="A33" s="120"/>
      <c r="B33" s="121" t="s">
        <v>112</v>
      </c>
      <c r="C33" s="113">
        <v>1.767601431980907</v>
      </c>
      <c r="D33" s="115">
        <v>237</v>
      </c>
      <c r="E33" s="114">
        <v>255</v>
      </c>
      <c r="F33" s="114">
        <v>223</v>
      </c>
      <c r="G33" s="114">
        <v>186</v>
      </c>
      <c r="H33" s="140">
        <v>173</v>
      </c>
      <c r="I33" s="115">
        <v>64</v>
      </c>
      <c r="J33" s="116">
        <v>36.994219653179194</v>
      </c>
    </row>
    <row r="34" spans="1:10" s="110" customFormat="1" ht="13.5" customHeight="1" x14ac:dyDescent="0.2">
      <c r="A34" s="118" t="s">
        <v>113</v>
      </c>
      <c r="B34" s="122" t="s">
        <v>116</v>
      </c>
      <c r="C34" s="113">
        <v>89.081145584725533</v>
      </c>
      <c r="D34" s="115">
        <v>11944</v>
      </c>
      <c r="E34" s="114">
        <v>12371</v>
      </c>
      <c r="F34" s="114">
        <v>12568</v>
      </c>
      <c r="G34" s="114">
        <v>12548</v>
      </c>
      <c r="H34" s="140">
        <v>12313</v>
      </c>
      <c r="I34" s="115">
        <v>-369</v>
      </c>
      <c r="J34" s="116">
        <v>-2.9968326159343781</v>
      </c>
    </row>
    <row r="35" spans="1:10" s="110" customFormat="1" ht="13.5" customHeight="1" x14ac:dyDescent="0.2">
      <c r="A35" s="118"/>
      <c r="B35" s="119" t="s">
        <v>117</v>
      </c>
      <c r="C35" s="113">
        <v>10.769689737470166</v>
      </c>
      <c r="D35" s="115">
        <v>1444</v>
      </c>
      <c r="E35" s="114">
        <v>1500</v>
      </c>
      <c r="F35" s="114">
        <v>1519</v>
      </c>
      <c r="G35" s="114">
        <v>1434</v>
      </c>
      <c r="H35" s="140">
        <v>1429</v>
      </c>
      <c r="I35" s="115">
        <v>15</v>
      </c>
      <c r="J35" s="116">
        <v>1.0496850944716585</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8176</v>
      </c>
      <c r="E37" s="114">
        <v>8465</v>
      </c>
      <c r="F37" s="114">
        <v>8612</v>
      </c>
      <c r="G37" s="114">
        <v>8735</v>
      </c>
      <c r="H37" s="140">
        <v>8620</v>
      </c>
      <c r="I37" s="115">
        <v>-444</v>
      </c>
      <c r="J37" s="116">
        <v>-5.1508120649651969</v>
      </c>
    </row>
    <row r="38" spans="1:10" s="110" customFormat="1" ht="13.5" customHeight="1" x14ac:dyDescent="0.2">
      <c r="A38" s="118" t="s">
        <v>105</v>
      </c>
      <c r="B38" s="119" t="s">
        <v>106</v>
      </c>
      <c r="C38" s="113">
        <v>37.695694716242663</v>
      </c>
      <c r="D38" s="115">
        <v>3082</v>
      </c>
      <c r="E38" s="114">
        <v>3140</v>
      </c>
      <c r="F38" s="114">
        <v>3191</v>
      </c>
      <c r="G38" s="114">
        <v>3244</v>
      </c>
      <c r="H38" s="140">
        <v>3147</v>
      </c>
      <c r="I38" s="115">
        <v>-65</v>
      </c>
      <c r="J38" s="116">
        <v>-2.0654591674610741</v>
      </c>
    </row>
    <row r="39" spans="1:10" s="110" customFormat="1" ht="13.5" customHeight="1" x14ac:dyDescent="0.2">
      <c r="A39" s="120"/>
      <c r="B39" s="119" t="s">
        <v>107</v>
      </c>
      <c r="C39" s="113">
        <v>62.304305283757337</v>
      </c>
      <c r="D39" s="115">
        <v>5094</v>
      </c>
      <c r="E39" s="114">
        <v>5325</v>
      </c>
      <c r="F39" s="114">
        <v>5421</v>
      </c>
      <c r="G39" s="114">
        <v>5491</v>
      </c>
      <c r="H39" s="140">
        <v>5473</v>
      </c>
      <c r="I39" s="115">
        <v>-379</v>
      </c>
      <c r="J39" s="116">
        <v>-6.9249040745477801</v>
      </c>
    </row>
    <row r="40" spans="1:10" s="110" customFormat="1" ht="13.5" customHeight="1" x14ac:dyDescent="0.2">
      <c r="A40" s="118" t="s">
        <v>105</v>
      </c>
      <c r="B40" s="121" t="s">
        <v>108</v>
      </c>
      <c r="C40" s="113">
        <v>16.866438356164384</v>
      </c>
      <c r="D40" s="115">
        <v>1379</v>
      </c>
      <c r="E40" s="114">
        <v>1393</v>
      </c>
      <c r="F40" s="114">
        <v>1494</v>
      </c>
      <c r="G40" s="114">
        <v>1562</v>
      </c>
      <c r="H40" s="140">
        <v>1476</v>
      </c>
      <c r="I40" s="115">
        <v>-97</v>
      </c>
      <c r="J40" s="116">
        <v>-6.5718157181571817</v>
      </c>
    </row>
    <row r="41" spans="1:10" s="110" customFormat="1" ht="13.5" customHeight="1" x14ac:dyDescent="0.2">
      <c r="A41" s="118"/>
      <c r="B41" s="121" t="s">
        <v>109</v>
      </c>
      <c r="C41" s="113">
        <v>32.375244618395307</v>
      </c>
      <c r="D41" s="115">
        <v>2647</v>
      </c>
      <c r="E41" s="114">
        <v>2816</v>
      </c>
      <c r="F41" s="114">
        <v>2865</v>
      </c>
      <c r="G41" s="114">
        <v>2926</v>
      </c>
      <c r="H41" s="140">
        <v>3000</v>
      </c>
      <c r="I41" s="115">
        <v>-353</v>
      </c>
      <c r="J41" s="116">
        <v>-11.766666666666667</v>
      </c>
    </row>
    <row r="42" spans="1:10" s="110" customFormat="1" ht="13.5" customHeight="1" x14ac:dyDescent="0.2">
      <c r="A42" s="118"/>
      <c r="B42" s="121" t="s">
        <v>110</v>
      </c>
      <c r="C42" s="113">
        <v>22.345890410958905</v>
      </c>
      <c r="D42" s="115">
        <v>1827</v>
      </c>
      <c r="E42" s="114">
        <v>1873</v>
      </c>
      <c r="F42" s="114">
        <v>1920</v>
      </c>
      <c r="G42" s="114">
        <v>1944</v>
      </c>
      <c r="H42" s="140">
        <v>1935</v>
      </c>
      <c r="I42" s="115">
        <v>-108</v>
      </c>
      <c r="J42" s="116">
        <v>-5.5813953488372094</v>
      </c>
    </row>
    <row r="43" spans="1:10" s="110" customFormat="1" ht="13.5" customHeight="1" x14ac:dyDescent="0.2">
      <c r="A43" s="120"/>
      <c r="B43" s="121" t="s">
        <v>111</v>
      </c>
      <c r="C43" s="113">
        <v>28.412426614481408</v>
      </c>
      <c r="D43" s="115">
        <v>2323</v>
      </c>
      <c r="E43" s="114">
        <v>2383</v>
      </c>
      <c r="F43" s="114">
        <v>2333</v>
      </c>
      <c r="G43" s="114">
        <v>2303</v>
      </c>
      <c r="H43" s="140">
        <v>2209</v>
      </c>
      <c r="I43" s="115">
        <v>114</v>
      </c>
      <c r="J43" s="116">
        <v>5.1607062019013128</v>
      </c>
    </row>
    <row r="44" spans="1:10" s="110" customFormat="1" ht="13.5" customHeight="1" x14ac:dyDescent="0.2">
      <c r="A44" s="120"/>
      <c r="B44" s="121" t="s">
        <v>112</v>
      </c>
      <c r="C44" s="113">
        <v>2.6663405088062624</v>
      </c>
      <c r="D44" s="115">
        <v>218</v>
      </c>
      <c r="E44" s="114">
        <v>235</v>
      </c>
      <c r="F44" s="114">
        <v>210</v>
      </c>
      <c r="G44" s="114">
        <v>176</v>
      </c>
      <c r="H44" s="140">
        <v>161</v>
      </c>
      <c r="I44" s="115">
        <v>57</v>
      </c>
      <c r="J44" s="116">
        <v>35.403726708074537</v>
      </c>
    </row>
    <row r="45" spans="1:10" s="110" customFormat="1" ht="13.5" customHeight="1" x14ac:dyDescent="0.2">
      <c r="A45" s="118" t="s">
        <v>113</v>
      </c>
      <c r="B45" s="122" t="s">
        <v>116</v>
      </c>
      <c r="C45" s="113">
        <v>89.224559686888455</v>
      </c>
      <c r="D45" s="115">
        <v>7295</v>
      </c>
      <c r="E45" s="114">
        <v>7517</v>
      </c>
      <c r="F45" s="114">
        <v>7646</v>
      </c>
      <c r="G45" s="114">
        <v>7801</v>
      </c>
      <c r="H45" s="140">
        <v>7679</v>
      </c>
      <c r="I45" s="115">
        <v>-384</v>
      </c>
      <c r="J45" s="116">
        <v>-5.0006511264487568</v>
      </c>
    </row>
    <row r="46" spans="1:10" s="110" customFormat="1" ht="13.5" customHeight="1" x14ac:dyDescent="0.2">
      <c r="A46" s="118"/>
      <c r="B46" s="119" t="s">
        <v>117</v>
      </c>
      <c r="C46" s="113">
        <v>10.530821917808218</v>
      </c>
      <c r="D46" s="115">
        <v>861</v>
      </c>
      <c r="E46" s="114">
        <v>926</v>
      </c>
      <c r="F46" s="114">
        <v>944</v>
      </c>
      <c r="G46" s="114">
        <v>914</v>
      </c>
      <c r="H46" s="140">
        <v>920</v>
      </c>
      <c r="I46" s="115">
        <v>-59</v>
      </c>
      <c r="J46" s="116">
        <v>-6.4130434782608692</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5232</v>
      </c>
      <c r="E48" s="114">
        <v>5428</v>
      </c>
      <c r="F48" s="114">
        <v>5497</v>
      </c>
      <c r="G48" s="114">
        <v>5267</v>
      </c>
      <c r="H48" s="140">
        <v>5143</v>
      </c>
      <c r="I48" s="115">
        <v>89</v>
      </c>
      <c r="J48" s="116">
        <v>1.7305074859031693</v>
      </c>
    </row>
    <row r="49" spans="1:12" s="110" customFormat="1" ht="13.5" customHeight="1" x14ac:dyDescent="0.2">
      <c r="A49" s="118" t="s">
        <v>105</v>
      </c>
      <c r="B49" s="119" t="s">
        <v>106</v>
      </c>
      <c r="C49" s="113">
        <v>42.641437308868504</v>
      </c>
      <c r="D49" s="115">
        <v>2231</v>
      </c>
      <c r="E49" s="114">
        <v>2269</v>
      </c>
      <c r="F49" s="114">
        <v>2293</v>
      </c>
      <c r="G49" s="114">
        <v>2195</v>
      </c>
      <c r="H49" s="140">
        <v>2161</v>
      </c>
      <c r="I49" s="115">
        <v>70</v>
      </c>
      <c r="J49" s="116">
        <v>3.239241092086997</v>
      </c>
    </row>
    <row r="50" spans="1:12" s="110" customFormat="1" ht="13.5" customHeight="1" x14ac:dyDescent="0.2">
      <c r="A50" s="120"/>
      <c r="B50" s="119" t="s">
        <v>107</v>
      </c>
      <c r="C50" s="113">
        <v>57.358562691131496</v>
      </c>
      <c r="D50" s="115">
        <v>3001</v>
      </c>
      <c r="E50" s="114">
        <v>3159</v>
      </c>
      <c r="F50" s="114">
        <v>3204</v>
      </c>
      <c r="G50" s="114">
        <v>3072</v>
      </c>
      <c r="H50" s="140">
        <v>2982</v>
      </c>
      <c r="I50" s="115">
        <v>19</v>
      </c>
      <c r="J50" s="116">
        <v>0.63715627095908789</v>
      </c>
    </row>
    <row r="51" spans="1:12" s="110" customFormat="1" ht="13.5" customHeight="1" x14ac:dyDescent="0.2">
      <c r="A51" s="118" t="s">
        <v>105</v>
      </c>
      <c r="B51" s="121" t="s">
        <v>108</v>
      </c>
      <c r="C51" s="113">
        <v>10.531345565749236</v>
      </c>
      <c r="D51" s="115">
        <v>551</v>
      </c>
      <c r="E51" s="114">
        <v>608</v>
      </c>
      <c r="F51" s="114">
        <v>616</v>
      </c>
      <c r="G51" s="114">
        <v>550</v>
      </c>
      <c r="H51" s="140">
        <v>534</v>
      </c>
      <c r="I51" s="115">
        <v>17</v>
      </c>
      <c r="J51" s="116">
        <v>3.1835205992509361</v>
      </c>
    </row>
    <row r="52" spans="1:12" s="110" customFormat="1" ht="13.5" customHeight="1" x14ac:dyDescent="0.2">
      <c r="A52" s="118"/>
      <c r="B52" s="121" t="s">
        <v>109</v>
      </c>
      <c r="C52" s="113">
        <v>69.571865443425082</v>
      </c>
      <c r="D52" s="115">
        <v>3640</v>
      </c>
      <c r="E52" s="114">
        <v>3742</v>
      </c>
      <c r="F52" s="114">
        <v>3776</v>
      </c>
      <c r="G52" s="114">
        <v>3659</v>
      </c>
      <c r="H52" s="140">
        <v>3613</v>
      </c>
      <c r="I52" s="115">
        <v>27</v>
      </c>
      <c r="J52" s="116">
        <v>0.74730141156933294</v>
      </c>
    </row>
    <row r="53" spans="1:12" s="110" customFormat="1" ht="13.5" customHeight="1" x14ac:dyDescent="0.2">
      <c r="A53" s="118"/>
      <c r="B53" s="121" t="s">
        <v>110</v>
      </c>
      <c r="C53" s="113">
        <v>18.405963302752294</v>
      </c>
      <c r="D53" s="115">
        <v>963</v>
      </c>
      <c r="E53" s="114">
        <v>998</v>
      </c>
      <c r="F53" s="114">
        <v>1030</v>
      </c>
      <c r="G53" s="114">
        <v>990</v>
      </c>
      <c r="H53" s="140">
        <v>927</v>
      </c>
      <c r="I53" s="115">
        <v>36</v>
      </c>
      <c r="J53" s="116">
        <v>3.883495145631068</v>
      </c>
    </row>
    <row r="54" spans="1:12" s="110" customFormat="1" ht="13.5" customHeight="1" x14ac:dyDescent="0.2">
      <c r="A54" s="120"/>
      <c r="B54" s="121" t="s">
        <v>111</v>
      </c>
      <c r="C54" s="113">
        <v>1.4908256880733946</v>
      </c>
      <c r="D54" s="115">
        <v>78</v>
      </c>
      <c r="E54" s="114">
        <v>80</v>
      </c>
      <c r="F54" s="114">
        <v>75</v>
      </c>
      <c r="G54" s="114">
        <v>68</v>
      </c>
      <c r="H54" s="140">
        <v>69</v>
      </c>
      <c r="I54" s="115">
        <v>9</v>
      </c>
      <c r="J54" s="116">
        <v>13.043478260869565</v>
      </c>
    </row>
    <row r="55" spans="1:12" s="110" customFormat="1" ht="13.5" customHeight="1" x14ac:dyDescent="0.2">
      <c r="A55" s="120"/>
      <c r="B55" s="121" t="s">
        <v>112</v>
      </c>
      <c r="C55" s="113">
        <v>0.36314984709480125</v>
      </c>
      <c r="D55" s="115">
        <v>19</v>
      </c>
      <c r="E55" s="114">
        <v>20</v>
      </c>
      <c r="F55" s="114">
        <v>13</v>
      </c>
      <c r="G55" s="114">
        <v>10</v>
      </c>
      <c r="H55" s="140">
        <v>12</v>
      </c>
      <c r="I55" s="115">
        <v>7</v>
      </c>
      <c r="J55" s="116">
        <v>58.333333333333336</v>
      </c>
    </row>
    <row r="56" spans="1:12" s="110" customFormat="1" ht="13.5" customHeight="1" x14ac:dyDescent="0.2">
      <c r="A56" s="118" t="s">
        <v>113</v>
      </c>
      <c r="B56" s="122" t="s">
        <v>116</v>
      </c>
      <c r="C56" s="113">
        <v>88.857033639143737</v>
      </c>
      <c r="D56" s="115">
        <v>4649</v>
      </c>
      <c r="E56" s="114">
        <v>4854</v>
      </c>
      <c r="F56" s="114">
        <v>4922</v>
      </c>
      <c r="G56" s="114">
        <v>4747</v>
      </c>
      <c r="H56" s="140">
        <v>4634</v>
      </c>
      <c r="I56" s="115">
        <v>15</v>
      </c>
      <c r="J56" s="116">
        <v>0.32369443245576174</v>
      </c>
    </row>
    <row r="57" spans="1:12" s="110" customFormat="1" ht="13.5" customHeight="1" x14ac:dyDescent="0.2">
      <c r="A57" s="142"/>
      <c r="B57" s="124" t="s">
        <v>117</v>
      </c>
      <c r="C57" s="125">
        <v>11.142966360856269</v>
      </c>
      <c r="D57" s="143">
        <v>583</v>
      </c>
      <c r="E57" s="144">
        <v>574</v>
      </c>
      <c r="F57" s="144">
        <v>575</v>
      </c>
      <c r="G57" s="144">
        <v>520</v>
      </c>
      <c r="H57" s="145">
        <v>509</v>
      </c>
      <c r="I57" s="143">
        <v>74</v>
      </c>
      <c r="J57" s="146">
        <v>14.538310412573674</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54146</v>
      </c>
      <c r="E12" s="236">
        <v>54008</v>
      </c>
      <c r="F12" s="114">
        <v>54483</v>
      </c>
      <c r="G12" s="114">
        <v>53188</v>
      </c>
      <c r="H12" s="140">
        <v>53079</v>
      </c>
      <c r="I12" s="115">
        <v>1067</v>
      </c>
      <c r="J12" s="116">
        <v>2.010211194634413</v>
      </c>
    </row>
    <row r="13" spans="1:15" s="110" customFormat="1" ht="12" customHeight="1" x14ac:dyDescent="0.2">
      <c r="A13" s="118" t="s">
        <v>105</v>
      </c>
      <c r="B13" s="119" t="s">
        <v>106</v>
      </c>
      <c r="C13" s="113">
        <v>52.480330957042071</v>
      </c>
      <c r="D13" s="115">
        <v>28416</v>
      </c>
      <c r="E13" s="114">
        <v>28158</v>
      </c>
      <c r="F13" s="114">
        <v>28557</v>
      </c>
      <c r="G13" s="114">
        <v>27873</v>
      </c>
      <c r="H13" s="140">
        <v>27783</v>
      </c>
      <c r="I13" s="115">
        <v>633</v>
      </c>
      <c r="J13" s="116">
        <v>2.2783716661267683</v>
      </c>
    </row>
    <row r="14" spans="1:15" s="110" customFormat="1" ht="12" customHeight="1" x14ac:dyDescent="0.2">
      <c r="A14" s="118"/>
      <c r="B14" s="119" t="s">
        <v>107</v>
      </c>
      <c r="C14" s="113">
        <v>47.519669042957929</v>
      </c>
      <c r="D14" s="115">
        <v>25730</v>
      </c>
      <c r="E14" s="114">
        <v>25850</v>
      </c>
      <c r="F14" s="114">
        <v>25926</v>
      </c>
      <c r="G14" s="114">
        <v>25315</v>
      </c>
      <c r="H14" s="140">
        <v>25296</v>
      </c>
      <c r="I14" s="115">
        <v>434</v>
      </c>
      <c r="J14" s="116">
        <v>1.7156862745098038</v>
      </c>
    </row>
    <row r="15" spans="1:15" s="110" customFormat="1" ht="12" customHeight="1" x14ac:dyDescent="0.2">
      <c r="A15" s="118" t="s">
        <v>105</v>
      </c>
      <c r="B15" s="121" t="s">
        <v>108</v>
      </c>
      <c r="C15" s="113">
        <v>10.866915376943819</v>
      </c>
      <c r="D15" s="115">
        <v>5884</v>
      </c>
      <c r="E15" s="114">
        <v>6067</v>
      </c>
      <c r="F15" s="114">
        <v>6304</v>
      </c>
      <c r="G15" s="114">
        <v>5568</v>
      </c>
      <c r="H15" s="140">
        <v>5731</v>
      </c>
      <c r="I15" s="115">
        <v>153</v>
      </c>
      <c r="J15" s="116">
        <v>2.6696911533763741</v>
      </c>
    </row>
    <row r="16" spans="1:15" s="110" customFormat="1" ht="12" customHeight="1" x14ac:dyDescent="0.2">
      <c r="A16" s="118"/>
      <c r="B16" s="121" t="s">
        <v>109</v>
      </c>
      <c r="C16" s="113">
        <v>66.056587744247039</v>
      </c>
      <c r="D16" s="115">
        <v>35767</v>
      </c>
      <c r="E16" s="114">
        <v>35537</v>
      </c>
      <c r="F16" s="114">
        <v>35822</v>
      </c>
      <c r="G16" s="114">
        <v>35531</v>
      </c>
      <c r="H16" s="140">
        <v>35480</v>
      </c>
      <c r="I16" s="115">
        <v>287</v>
      </c>
      <c r="J16" s="116">
        <v>0.80890642615558062</v>
      </c>
    </row>
    <row r="17" spans="1:10" s="110" customFormat="1" ht="12" customHeight="1" x14ac:dyDescent="0.2">
      <c r="A17" s="118"/>
      <c r="B17" s="121" t="s">
        <v>110</v>
      </c>
      <c r="C17" s="113">
        <v>21.774461640749085</v>
      </c>
      <c r="D17" s="115">
        <v>11790</v>
      </c>
      <c r="E17" s="114">
        <v>11720</v>
      </c>
      <c r="F17" s="114">
        <v>11673</v>
      </c>
      <c r="G17" s="114">
        <v>11436</v>
      </c>
      <c r="H17" s="140">
        <v>11253</v>
      </c>
      <c r="I17" s="115">
        <v>537</v>
      </c>
      <c r="J17" s="116">
        <v>4.7720607837909892</v>
      </c>
    </row>
    <row r="18" spans="1:10" s="110" customFormat="1" ht="12" customHeight="1" x14ac:dyDescent="0.2">
      <c r="A18" s="120"/>
      <c r="B18" s="121" t="s">
        <v>111</v>
      </c>
      <c r="C18" s="113">
        <v>1.3020352380600599</v>
      </c>
      <c r="D18" s="115">
        <v>705</v>
      </c>
      <c r="E18" s="114">
        <v>684</v>
      </c>
      <c r="F18" s="114">
        <v>684</v>
      </c>
      <c r="G18" s="114">
        <v>653</v>
      </c>
      <c r="H18" s="140">
        <v>615</v>
      </c>
      <c r="I18" s="115">
        <v>90</v>
      </c>
      <c r="J18" s="116">
        <v>14.634146341463415</v>
      </c>
    </row>
    <row r="19" spans="1:10" s="110" customFormat="1" ht="12" customHeight="1" x14ac:dyDescent="0.2">
      <c r="A19" s="120"/>
      <c r="B19" s="121" t="s">
        <v>112</v>
      </c>
      <c r="C19" s="113">
        <v>0.38968714217116684</v>
      </c>
      <c r="D19" s="115">
        <v>211</v>
      </c>
      <c r="E19" s="114">
        <v>180</v>
      </c>
      <c r="F19" s="114">
        <v>201</v>
      </c>
      <c r="G19" s="114">
        <v>169</v>
      </c>
      <c r="H19" s="140">
        <v>165</v>
      </c>
      <c r="I19" s="115">
        <v>46</v>
      </c>
      <c r="J19" s="116">
        <v>27.878787878787879</v>
      </c>
    </row>
    <row r="20" spans="1:10" s="110" customFormat="1" ht="12" customHeight="1" x14ac:dyDescent="0.2">
      <c r="A20" s="118" t="s">
        <v>113</v>
      </c>
      <c r="B20" s="119" t="s">
        <v>181</v>
      </c>
      <c r="C20" s="113">
        <v>68.932146418941386</v>
      </c>
      <c r="D20" s="115">
        <v>37324</v>
      </c>
      <c r="E20" s="114">
        <v>37303</v>
      </c>
      <c r="F20" s="114">
        <v>37770</v>
      </c>
      <c r="G20" s="114">
        <v>36904</v>
      </c>
      <c r="H20" s="140">
        <v>37046</v>
      </c>
      <c r="I20" s="115">
        <v>278</v>
      </c>
      <c r="J20" s="116">
        <v>0.75041839874750316</v>
      </c>
    </row>
    <row r="21" spans="1:10" s="110" customFormat="1" ht="12" customHeight="1" x14ac:dyDescent="0.2">
      <c r="A21" s="118"/>
      <c r="B21" s="119" t="s">
        <v>182</v>
      </c>
      <c r="C21" s="113">
        <v>31.067853581058618</v>
      </c>
      <c r="D21" s="115">
        <v>16822</v>
      </c>
      <c r="E21" s="114">
        <v>16705</v>
      </c>
      <c r="F21" s="114">
        <v>16713</v>
      </c>
      <c r="G21" s="114">
        <v>16284</v>
      </c>
      <c r="H21" s="140">
        <v>16033</v>
      </c>
      <c r="I21" s="115">
        <v>789</v>
      </c>
      <c r="J21" s="116">
        <v>4.9211002307740284</v>
      </c>
    </row>
    <row r="22" spans="1:10" s="110" customFormat="1" ht="12" customHeight="1" x14ac:dyDescent="0.2">
      <c r="A22" s="118" t="s">
        <v>113</v>
      </c>
      <c r="B22" s="119" t="s">
        <v>116</v>
      </c>
      <c r="C22" s="113">
        <v>89.201418387323159</v>
      </c>
      <c r="D22" s="115">
        <v>48299</v>
      </c>
      <c r="E22" s="114">
        <v>48356</v>
      </c>
      <c r="F22" s="114">
        <v>48622</v>
      </c>
      <c r="G22" s="114">
        <v>47647</v>
      </c>
      <c r="H22" s="140">
        <v>47692</v>
      </c>
      <c r="I22" s="115">
        <v>607</v>
      </c>
      <c r="J22" s="116">
        <v>1.2727501467751405</v>
      </c>
    </row>
    <row r="23" spans="1:10" s="110" customFormat="1" ht="12" customHeight="1" x14ac:dyDescent="0.2">
      <c r="A23" s="118"/>
      <c r="B23" s="119" t="s">
        <v>117</v>
      </c>
      <c r="C23" s="113">
        <v>10.754257008827983</v>
      </c>
      <c r="D23" s="115">
        <v>5823</v>
      </c>
      <c r="E23" s="114">
        <v>5626</v>
      </c>
      <c r="F23" s="114">
        <v>5829</v>
      </c>
      <c r="G23" s="114">
        <v>5509</v>
      </c>
      <c r="H23" s="140">
        <v>5357</v>
      </c>
      <c r="I23" s="115">
        <v>466</v>
      </c>
      <c r="J23" s="116">
        <v>8.6988986372969954</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1441449</v>
      </c>
      <c r="E25" s="236">
        <v>1446650</v>
      </c>
      <c r="F25" s="236">
        <v>1462132</v>
      </c>
      <c r="G25" s="236">
        <v>1435337</v>
      </c>
      <c r="H25" s="241">
        <v>1430873</v>
      </c>
      <c r="I25" s="235">
        <v>10576</v>
      </c>
      <c r="J25" s="116">
        <v>0.73912918896366064</v>
      </c>
    </row>
    <row r="26" spans="1:10" s="110" customFormat="1" ht="12" customHeight="1" x14ac:dyDescent="0.2">
      <c r="A26" s="118" t="s">
        <v>105</v>
      </c>
      <c r="B26" s="119" t="s">
        <v>106</v>
      </c>
      <c r="C26" s="113">
        <v>53.286172455633185</v>
      </c>
      <c r="D26" s="115">
        <v>768093</v>
      </c>
      <c r="E26" s="114">
        <v>770050</v>
      </c>
      <c r="F26" s="114">
        <v>783014</v>
      </c>
      <c r="G26" s="114">
        <v>768712</v>
      </c>
      <c r="H26" s="140">
        <v>765019</v>
      </c>
      <c r="I26" s="115">
        <v>3074</v>
      </c>
      <c r="J26" s="116">
        <v>0.401820085514216</v>
      </c>
    </row>
    <row r="27" spans="1:10" s="110" customFormat="1" ht="12" customHeight="1" x14ac:dyDescent="0.2">
      <c r="A27" s="118"/>
      <c r="B27" s="119" t="s">
        <v>107</v>
      </c>
      <c r="C27" s="113">
        <v>46.713827544366815</v>
      </c>
      <c r="D27" s="115">
        <v>673356</v>
      </c>
      <c r="E27" s="114">
        <v>676600</v>
      </c>
      <c r="F27" s="114">
        <v>679118</v>
      </c>
      <c r="G27" s="114">
        <v>666625</v>
      </c>
      <c r="H27" s="140">
        <v>665854</v>
      </c>
      <c r="I27" s="115">
        <v>7502</v>
      </c>
      <c r="J27" s="116">
        <v>1.1266734148927542</v>
      </c>
    </row>
    <row r="28" spans="1:10" s="110" customFormat="1" ht="12" customHeight="1" x14ac:dyDescent="0.2">
      <c r="A28" s="118" t="s">
        <v>105</v>
      </c>
      <c r="B28" s="121" t="s">
        <v>108</v>
      </c>
      <c r="C28" s="113">
        <v>10.893205378754296</v>
      </c>
      <c r="D28" s="115">
        <v>157020</v>
      </c>
      <c r="E28" s="114">
        <v>163368</v>
      </c>
      <c r="F28" s="114">
        <v>168885</v>
      </c>
      <c r="G28" s="114">
        <v>152793</v>
      </c>
      <c r="H28" s="140">
        <v>156772</v>
      </c>
      <c r="I28" s="115">
        <v>248</v>
      </c>
      <c r="J28" s="116">
        <v>0.15819151379072793</v>
      </c>
    </row>
    <row r="29" spans="1:10" s="110" customFormat="1" ht="12" customHeight="1" x14ac:dyDescent="0.2">
      <c r="A29" s="118"/>
      <c r="B29" s="121" t="s">
        <v>109</v>
      </c>
      <c r="C29" s="113">
        <v>66.484835745142561</v>
      </c>
      <c r="D29" s="115">
        <v>958345</v>
      </c>
      <c r="E29" s="114">
        <v>959647</v>
      </c>
      <c r="F29" s="114">
        <v>970564</v>
      </c>
      <c r="G29" s="114">
        <v>964956</v>
      </c>
      <c r="H29" s="140">
        <v>961883</v>
      </c>
      <c r="I29" s="115">
        <v>-3538</v>
      </c>
      <c r="J29" s="116">
        <v>-0.36782020266498111</v>
      </c>
    </row>
    <row r="30" spans="1:10" s="110" customFormat="1" ht="12" customHeight="1" x14ac:dyDescent="0.2">
      <c r="A30" s="118"/>
      <c r="B30" s="121" t="s">
        <v>110</v>
      </c>
      <c r="C30" s="113">
        <v>21.377516651647056</v>
      </c>
      <c r="D30" s="115">
        <v>308146</v>
      </c>
      <c r="E30" s="114">
        <v>305536</v>
      </c>
      <c r="F30" s="114">
        <v>304827</v>
      </c>
      <c r="G30" s="114">
        <v>300283</v>
      </c>
      <c r="H30" s="140">
        <v>295530</v>
      </c>
      <c r="I30" s="115">
        <v>12616</v>
      </c>
      <c r="J30" s="116">
        <v>4.2689405474909483</v>
      </c>
    </row>
    <row r="31" spans="1:10" s="110" customFormat="1" ht="12" customHeight="1" x14ac:dyDescent="0.2">
      <c r="A31" s="120"/>
      <c r="B31" s="121" t="s">
        <v>111</v>
      </c>
      <c r="C31" s="113">
        <v>1.2444422244560855</v>
      </c>
      <c r="D31" s="115">
        <v>17938</v>
      </c>
      <c r="E31" s="114">
        <v>18099</v>
      </c>
      <c r="F31" s="114">
        <v>17856</v>
      </c>
      <c r="G31" s="114">
        <v>17305</v>
      </c>
      <c r="H31" s="140">
        <v>16688</v>
      </c>
      <c r="I31" s="115">
        <v>1250</v>
      </c>
      <c r="J31" s="116">
        <v>7.4904122722914668</v>
      </c>
    </row>
    <row r="32" spans="1:10" s="110" customFormat="1" ht="12" customHeight="1" x14ac:dyDescent="0.2">
      <c r="A32" s="120"/>
      <c r="B32" s="121" t="s">
        <v>112</v>
      </c>
      <c r="C32" s="113">
        <v>0.35027253825837751</v>
      </c>
      <c r="D32" s="115">
        <v>5049</v>
      </c>
      <c r="E32" s="114">
        <v>4922</v>
      </c>
      <c r="F32" s="114">
        <v>5056</v>
      </c>
      <c r="G32" s="114">
        <v>4447</v>
      </c>
      <c r="H32" s="140">
        <v>4195</v>
      </c>
      <c r="I32" s="115">
        <v>854</v>
      </c>
      <c r="J32" s="116">
        <v>20.357568533969012</v>
      </c>
    </row>
    <row r="33" spans="1:10" s="110" customFormat="1" ht="12" customHeight="1" x14ac:dyDescent="0.2">
      <c r="A33" s="118" t="s">
        <v>113</v>
      </c>
      <c r="B33" s="119" t="s">
        <v>181</v>
      </c>
      <c r="C33" s="113">
        <v>70.348794858506963</v>
      </c>
      <c r="D33" s="115">
        <v>1014042</v>
      </c>
      <c r="E33" s="114">
        <v>1018598</v>
      </c>
      <c r="F33" s="114">
        <v>1035340</v>
      </c>
      <c r="G33" s="114">
        <v>1013339</v>
      </c>
      <c r="H33" s="140">
        <v>1013621</v>
      </c>
      <c r="I33" s="115">
        <v>421</v>
      </c>
      <c r="J33" s="116">
        <v>4.1534261819753143E-2</v>
      </c>
    </row>
    <row r="34" spans="1:10" s="110" customFormat="1" ht="12" customHeight="1" x14ac:dyDescent="0.2">
      <c r="A34" s="118"/>
      <c r="B34" s="119" t="s">
        <v>182</v>
      </c>
      <c r="C34" s="113">
        <v>29.65120514149304</v>
      </c>
      <c r="D34" s="115">
        <v>427407</v>
      </c>
      <c r="E34" s="114">
        <v>428052</v>
      </c>
      <c r="F34" s="114">
        <v>426792</v>
      </c>
      <c r="G34" s="114">
        <v>421998</v>
      </c>
      <c r="H34" s="140">
        <v>417252</v>
      </c>
      <c r="I34" s="115">
        <v>10155</v>
      </c>
      <c r="J34" s="116">
        <v>2.4337810244168989</v>
      </c>
    </row>
    <row r="35" spans="1:10" s="110" customFormat="1" ht="12" customHeight="1" x14ac:dyDescent="0.2">
      <c r="A35" s="118" t="s">
        <v>113</v>
      </c>
      <c r="B35" s="119" t="s">
        <v>116</v>
      </c>
      <c r="C35" s="113">
        <v>87.929229546102562</v>
      </c>
      <c r="D35" s="115">
        <v>1267455</v>
      </c>
      <c r="E35" s="114">
        <v>1275867</v>
      </c>
      <c r="F35" s="114">
        <v>1284787</v>
      </c>
      <c r="G35" s="114">
        <v>1264668</v>
      </c>
      <c r="H35" s="140">
        <v>1266591</v>
      </c>
      <c r="I35" s="115">
        <v>864</v>
      </c>
      <c r="J35" s="116">
        <v>6.8214601240653067E-2</v>
      </c>
    </row>
    <row r="36" spans="1:10" s="110" customFormat="1" ht="12" customHeight="1" x14ac:dyDescent="0.2">
      <c r="A36" s="118"/>
      <c r="B36" s="119" t="s">
        <v>117</v>
      </c>
      <c r="C36" s="113">
        <v>12.025885064265195</v>
      </c>
      <c r="D36" s="115">
        <v>173347</v>
      </c>
      <c r="E36" s="114">
        <v>170119</v>
      </c>
      <c r="F36" s="114">
        <v>176683</v>
      </c>
      <c r="G36" s="114">
        <v>170010</v>
      </c>
      <c r="H36" s="140">
        <v>163627</v>
      </c>
      <c r="I36" s="115">
        <v>9720</v>
      </c>
      <c r="J36" s="116">
        <v>5.9403399194509463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61415</v>
      </c>
      <c r="E64" s="236">
        <v>61507</v>
      </c>
      <c r="F64" s="236">
        <v>62091</v>
      </c>
      <c r="G64" s="236">
        <v>60908</v>
      </c>
      <c r="H64" s="140">
        <v>60857</v>
      </c>
      <c r="I64" s="115">
        <v>558</v>
      </c>
      <c r="J64" s="116">
        <v>0.91690356080648072</v>
      </c>
    </row>
    <row r="65" spans="1:12" s="110" customFormat="1" ht="12" customHeight="1" x14ac:dyDescent="0.2">
      <c r="A65" s="118" t="s">
        <v>105</v>
      </c>
      <c r="B65" s="119" t="s">
        <v>106</v>
      </c>
      <c r="C65" s="113">
        <v>53.496702759912075</v>
      </c>
      <c r="D65" s="235">
        <v>32855</v>
      </c>
      <c r="E65" s="236">
        <v>32844</v>
      </c>
      <c r="F65" s="236">
        <v>33265</v>
      </c>
      <c r="G65" s="236">
        <v>32619</v>
      </c>
      <c r="H65" s="140">
        <v>32590</v>
      </c>
      <c r="I65" s="115">
        <v>265</v>
      </c>
      <c r="J65" s="116">
        <v>0.81313286284136244</v>
      </c>
    </row>
    <row r="66" spans="1:12" s="110" customFormat="1" ht="12" customHeight="1" x14ac:dyDescent="0.2">
      <c r="A66" s="118"/>
      <c r="B66" s="119" t="s">
        <v>107</v>
      </c>
      <c r="C66" s="113">
        <v>46.503297240087925</v>
      </c>
      <c r="D66" s="235">
        <v>28560</v>
      </c>
      <c r="E66" s="236">
        <v>28663</v>
      </c>
      <c r="F66" s="236">
        <v>28826</v>
      </c>
      <c r="G66" s="236">
        <v>28289</v>
      </c>
      <c r="H66" s="140">
        <v>28267</v>
      </c>
      <c r="I66" s="115">
        <v>293</v>
      </c>
      <c r="J66" s="116">
        <v>1.0365443803728729</v>
      </c>
    </row>
    <row r="67" spans="1:12" s="110" customFormat="1" ht="12" customHeight="1" x14ac:dyDescent="0.2">
      <c r="A67" s="118" t="s">
        <v>105</v>
      </c>
      <c r="B67" s="121" t="s">
        <v>108</v>
      </c>
      <c r="C67" s="113">
        <v>10.443702678498738</v>
      </c>
      <c r="D67" s="235">
        <v>6414</v>
      </c>
      <c r="E67" s="236">
        <v>6618</v>
      </c>
      <c r="F67" s="236">
        <v>6928</v>
      </c>
      <c r="G67" s="236">
        <v>6223</v>
      </c>
      <c r="H67" s="140">
        <v>6430</v>
      </c>
      <c r="I67" s="115">
        <v>-16</v>
      </c>
      <c r="J67" s="116">
        <v>-0.24883359253499224</v>
      </c>
    </row>
    <row r="68" spans="1:12" s="110" customFormat="1" ht="12" customHeight="1" x14ac:dyDescent="0.2">
      <c r="A68" s="118"/>
      <c r="B68" s="121" t="s">
        <v>109</v>
      </c>
      <c r="C68" s="113">
        <v>66.254172433444595</v>
      </c>
      <c r="D68" s="235">
        <v>40690</v>
      </c>
      <c r="E68" s="236">
        <v>40659</v>
      </c>
      <c r="F68" s="236">
        <v>40998</v>
      </c>
      <c r="G68" s="236">
        <v>40781</v>
      </c>
      <c r="H68" s="140">
        <v>40746</v>
      </c>
      <c r="I68" s="115">
        <v>-56</v>
      </c>
      <c r="J68" s="116">
        <v>-0.13743680361262456</v>
      </c>
    </row>
    <row r="69" spans="1:12" s="110" customFormat="1" ht="12" customHeight="1" x14ac:dyDescent="0.2">
      <c r="A69" s="118"/>
      <c r="B69" s="121" t="s">
        <v>110</v>
      </c>
      <c r="C69" s="113">
        <v>22.023935520638279</v>
      </c>
      <c r="D69" s="235">
        <v>13526</v>
      </c>
      <c r="E69" s="236">
        <v>13451</v>
      </c>
      <c r="F69" s="236">
        <v>13388</v>
      </c>
      <c r="G69" s="236">
        <v>13159</v>
      </c>
      <c r="H69" s="140">
        <v>12961</v>
      </c>
      <c r="I69" s="115">
        <v>565</v>
      </c>
      <c r="J69" s="116">
        <v>4.3592315407761744</v>
      </c>
    </row>
    <row r="70" spans="1:12" s="110" customFormat="1" ht="12" customHeight="1" x14ac:dyDescent="0.2">
      <c r="A70" s="120"/>
      <c r="B70" s="121" t="s">
        <v>111</v>
      </c>
      <c r="C70" s="113">
        <v>1.2781893674183831</v>
      </c>
      <c r="D70" s="235">
        <v>785</v>
      </c>
      <c r="E70" s="236">
        <v>779</v>
      </c>
      <c r="F70" s="236">
        <v>777</v>
      </c>
      <c r="G70" s="236">
        <v>745</v>
      </c>
      <c r="H70" s="140">
        <v>720</v>
      </c>
      <c r="I70" s="115">
        <v>65</v>
      </c>
      <c r="J70" s="116">
        <v>9.0277777777777786</v>
      </c>
    </row>
    <row r="71" spans="1:12" s="110" customFormat="1" ht="12" customHeight="1" x14ac:dyDescent="0.2">
      <c r="A71" s="120"/>
      <c r="B71" s="121" t="s">
        <v>112</v>
      </c>
      <c r="C71" s="113">
        <v>0.36310347634942602</v>
      </c>
      <c r="D71" s="235">
        <v>223</v>
      </c>
      <c r="E71" s="236">
        <v>207</v>
      </c>
      <c r="F71" s="236">
        <v>225</v>
      </c>
      <c r="G71" s="236">
        <v>197</v>
      </c>
      <c r="H71" s="140">
        <v>187</v>
      </c>
      <c r="I71" s="115">
        <v>36</v>
      </c>
      <c r="J71" s="116">
        <v>19.251336898395721</v>
      </c>
    </row>
    <row r="72" spans="1:12" s="110" customFormat="1" ht="12" customHeight="1" x14ac:dyDescent="0.2">
      <c r="A72" s="118" t="s">
        <v>113</v>
      </c>
      <c r="B72" s="119" t="s">
        <v>181</v>
      </c>
      <c r="C72" s="113">
        <v>70.342750142473335</v>
      </c>
      <c r="D72" s="235">
        <v>43201</v>
      </c>
      <c r="E72" s="236">
        <v>43263</v>
      </c>
      <c r="F72" s="236">
        <v>43828</v>
      </c>
      <c r="G72" s="236">
        <v>42939</v>
      </c>
      <c r="H72" s="140">
        <v>43187</v>
      </c>
      <c r="I72" s="115">
        <v>14</v>
      </c>
      <c r="J72" s="116">
        <v>3.24171625720703E-2</v>
      </c>
    </row>
    <row r="73" spans="1:12" s="110" customFormat="1" ht="12" customHeight="1" x14ac:dyDescent="0.2">
      <c r="A73" s="118"/>
      <c r="B73" s="119" t="s">
        <v>182</v>
      </c>
      <c r="C73" s="113">
        <v>29.657249857526661</v>
      </c>
      <c r="D73" s="115">
        <v>18214</v>
      </c>
      <c r="E73" s="114">
        <v>18244</v>
      </c>
      <c r="F73" s="114">
        <v>18263</v>
      </c>
      <c r="G73" s="114">
        <v>17969</v>
      </c>
      <c r="H73" s="140">
        <v>17670</v>
      </c>
      <c r="I73" s="115">
        <v>544</v>
      </c>
      <c r="J73" s="116">
        <v>3.0786644029428412</v>
      </c>
    </row>
    <row r="74" spans="1:12" s="110" customFormat="1" ht="12" customHeight="1" x14ac:dyDescent="0.2">
      <c r="A74" s="118" t="s">
        <v>113</v>
      </c>
      <c r="B74" s="119" t="s">
        <v>116</v>
      </c>
      <c r="C74" s="113">
        <v>88.971749572579995</v>
      </c>
      <c r="D74" s="115">
        <v>54642</v>
      </c>
      <c r="E74" s="114">
        <v>54957</v>
      </c>
      <c r="F74" s="114">
        <v>55291</v>
      </c>
      <c r="G74" s="114">
        <v>54431</v>
      </c>
      <c r="H74" s="140">
        <v>54565</v>
      </c>
      <c r="I74" s="115">
        <v>77</v>
      </c>
      <c r="J74" s="116">
        <v>0.14111610006414368</v>
      </c>
    </row>
    <row r="75" spans="1:12" s="110" customFormat="1" ht="12" customHeight="1" x14ac:dyDescent="0.2">
      <c r="A75" s="142"/>
      <c r="B75" s="124" t="s">
        <v>117</v>
      </c>
      <c r="C75" s="125">
        <v>10.985915492957746</v>
      </c>
      <c r="D75" s="143">
        <v>6747</v>
      </c>
      <c r="E75" s="144">
        <v>6523</v>
      </c>
      <c r="F75" s="144">
        <v>6772</v>
      </c>
      <c r="G75" s="144">
        <v>6446</v>
      </c>
      <c r="H75" s="145">
        <v>6258</v>
      </c>
      <c r="I75" s="143">
        <v>489</v>
      </c>
      <c r="J75" s="146">
        <v>7.8139980824544581</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54146</v>
      </c>
      <c r="G11" s="114">
        <v>54008</v>
      </c>
      <c r="H11" s="114">
        <v>54483</v>
      </c>
      <c r="I11" s="114">
        <v>53188</v>
      </c>
      <c r="J11" s="140">
        <v>53079</v>
      </c>
      <c r="K11" s="114">
        <v>1067</v>
      </c>
      <c r="L11" s="116">
        <v>2.010211194634413</v>
      </c>
    </row>
    <row r="12" spans="1:17" s="110" customFormat="1" ht="24.95" customHeight="1" x14ac:dyDescent="0.2">
      <c r="A12" s="604" t="s">
        <v>185</v>
      </c>
      <c r="B12" s="605"/>
      <c r="C12" s="605"/>
      <c r="D12" s="606"/>
      <c r="E12" s="113">
        <v>52.480330957042071</v>
      </c>
      <c r="F12" s="115">
        <v>28416</v>
      </c>
      <c r="G12" s="114">
        <v>28158</v>
      </c>
      <c r="H12" s="114">
        <v>28557</v>
      </c>
      <c r="I12" s="114">
        <v>27873</v>
      </c>
      <c r="J12" s="140">
        <v>27783</v>
      </c>
      <c r="K12" s="114">
        <v>633</v>
      </c>
      <c r="L12" s="116">
        <v>2.2783716661267683</v>
      </c>
    </row>
    <row r="13" spans="1:17" s="110" customFormat="1" ht="15" customHeight="1" x14ac:dyDescent="0.2">
      <c r="A13" s="120"/>
      <c r="B13" s="612" t="s">
        <v>107</v>
      </c>
      <c r="C13" s="612"/>
      <c r="E13" s="113">
        <v>47.519669042957929</v>
      </c>
      <c r="F13" s="115">
        <v>25730</v>
      </c>
      <c r="G13" s="114">
        <v>25850</v>
      </c>
      <c r="H13" s="114">
        <v>25926</v>
      </c>
      <c r="I13" s="114">
        <v>25315</v>
      </c>
      <c r="J13" s="140">
        <v>25296</v>
      </c>
      <c r="K13" s="114">
        <v>434</v>
      </c>
      <c r="L13" s="116">
        <v>1.7156862745098038</v>
      </c>
    </row>
    <row r="14" spans="1:17" s="110" customFormat="1" ht="24.95" customHeight="1" x14ac:dyDescent="0.2">
      <c r="A14" s="604" t="s">
        <v>186</v>
      </c>
      <c r="B14" s="605"/>
      <c r="C14" s="605"/>
      <c r="D14" s="606"/>
      <c r="E14" s="113">
        <v>10.866915376943819</v>
      </c>
      <c r="F14" s="115">
        <v>5884</v>
      </c>
      <c r="G14" s="114">
        <v>6067</v>
      </c>
      <c r="H14" s="114">
        <v>6304</v>
      </c>
      <c r="I14" s="114">
        <v>5568</v>
      </c>
      <c r="J14" s="140">
        <v>5731</v>
      </c>
      <c r="K14" s="114">
        <v>153</v>
      </c>
      <c r="L14" s="116">
        <v>2.6696911533763741</v>
      </c>
    </row>
    <row r="15" spans="1:17" s="110" customFormat="1" ht="15" customHeight="1" x14ac:dyDescent="0.2">
      <c r="A15" s="120"/>
      <c r="B15" s="119"/>
      <c r="C15" s="258" t="s">
        <v>106</v>
      </c>
      <c r="E15" s="113">
        <v>57.494901427600269</v>
      </c>
      <c r="F15" s="115">
        <v>3383</v>
      </c>
      <c r="G15" s="114">
        <v>3452</v>
      </c>
      <c r="H15" s="114">
        <v>3638</v>
      </c>
      <c r="I15" s="114">
        <v>3189</v>
      </c>
      <c r="J15" s="140">
        <v>3296</v>
      </c>
      <c r="K15" s="114">
        <v>87</v>
      </c>
      <c r="L15" s="116">
        <v>2.6395631067961167</v>
      </c>
    </row>
    <row r="16" spans="1:17" s="110" customFormat="1" ht="15" customHeight="1" x14ac:dyDescent="0.2">
      <c r="A16" s="120"/>
      <c r="B16" s="119"/>
      <c r="C16" s="258" t="s">
        <v>107</v>
      </c>
      <c r="E16" s="113">
        <v>42.505098572399731</v>
      </c>
      <c r="F16" s="115">
        <v>2501</v>
      </c>
      <c r="G16" s="114">
        <v>2615</v>
      </c>
      <c r="H16" s="114">
        <v>2666</v>
      </c>
      <c r="I16" s="114">
        <v>2379</v>
      </c>
      <c r="J16" s="140">
        <v>2435</v>
      </c>
      <c r="K16" s="114">
        <v>66</v>
      </c>
      <c r="L16" s="116">
        <v>2.7104722792607805</v>
      </c>
    </row>
    <row r="17" spans="1:12" s="110" customFormat="1" ht="15" customHeight="1" x14ac:dyDescent="0.2">
      <c r="A17" s="120"/>
      <c r="B17" s="121" t="s">
        <v>109</v>
      </c>
      <c r="C17" s="258"/>
      <c r="E17" s="113">
        <v>66.056587744247039</v>
      </c>
      <c r="F17" s="115">
        <v>35767</v>
      </c>
      <c r="G17" s="114">
        <v>35537</v>
      </c>
      <c r="H17" s="114">
        <v>35822</v>
      </c>
      <c r="I17" s="114">
        <v>35531</v>
      </c>
      <c r="J17" s="140">
        <v>35480</v>
      </c>
      <c r="K17" s="114">
        <v>287</v>
      </c>
      <c r="L17" s="116">
        <v>0.80890642615558062</v>
      </c>
    </row>
    <row r="18" spans="1:12" s="110" customFormat="1" ht="15" customHeight="1" x14ac:dyDescent="0.2">
      <c r="A18" s="120"/>
      <c r="B18" s="119"/>
      <c r="C18" s="258" t="s">
        <v>106</v>
      </c>
      <c r="E18" s="113">
        <v>52.389073727178683</v>
      </c>
      <c r="F18" s="115">
        <v>18738</v>
      </c>
      <c r="G18" s="114">
        <v>18488</v>
      </c>
      <c r="H18" s="114">
        <v>18710</v>
      </c>
      <c r="I18" s="114">
        <v>18563</v>
      </c>
      <c r="J18" s="140">
        <v>18492</v>
      </c>
      <c r="K18" s="114">
        <v>246</v>
      </c>
      <c r="L18" s="116">
        <v>1.3303049967553537</v>
      </c>
    </row>
    <row r="19" spans="1:12" s="110" customFormat="1" ht="15" customHeight="1" x14ac:dyDescent="0.2">
      <c r="A19" s="120"/>
      <c r="B19" s="119"/>
      <c r="C19" s="258" t="s">
        <v>107</v>
      </c>
      <c r="E19" s="113">
        <v>47.610926272821317</v>
      </c>
      <c r="F19" s="115">
        <v>17029</v>
      </c>
      <c r="G19" s="114">
        <v>17049</v>
      </c>
      <c r="H19" s="114">
        <v>17112</v>
      </c>
      <c r="I19" s="114">
        <v>16968</v>
      </c>
      <c r="J19" s="140">
        <v>16988</v>
      </c>
      <c r="K19" s="114">
        <v>41</v>
      </c>
      <c r="L19" s="116">
        <v>0.24134683305862961</v>
      </c>
    </row>
    <row r="20" spans="1:12" s="110" customFormat="1" ht="15" customHeight="1" x14ac:dyDescent="0.2">
      <c r="A20" s="120"/>
      <c r="B20" s="121" t="s">
        <v>110</v>
      </c>
      <c r="C20" s="258"/>
      <c r="E20" s="113">
        <v>21.774461640749085</v>
      </c>
      <c r="F20" s="115">
        <v>11790</v>
      </c>
      <c r="G20" s="114">
        <v>11720</v>
      </c>
      <c r="H20" s="114">
        <v>11673</v>
      </c>
      <c r="I20" s="114">
        <v>11436</v>
      </c>
      <c r="J20" s="140">
        <v>11253</v>
      </c>
      <c r="K20" s="114">
        <v>537</v>
      </c>
      <c r="L20" s="116">
        <v>4.7720607837909892</v>
      </c>
    </row>
    <row r="21" spans="1:12" s="110" customFormat="1" ht="15" customHeight="1" x14ac:dyDescent="0.2">
      <c r="A21" s="120"/>
      <c r="B21" s="119"/>
      <c r="C21" s="258" t="s">
        <v>106</v>
      </c>
      <c r="E21" s="113">
        <v>49.720101781170484</v>
      </c>
      <c r="F21" s="115">
        <v>5862</v>
      </c>
      <c r="G21" s="114">
        <v>5794</v>
      </c>
      <c r="H21" s="114">
        <v>5782</v>
      </c>
      <c r="I21" s="114">
        <v>5717</v>
      </c>
      <c r="J21" s="140">
        <v>5614</v>
      </c>
      <c r="K21" s="114">
        <v>248</v>
      </c>
      <c r="L21" s="116">
        <v>4.4175276095475597</v>
      </c>
    </row>
    <row r="22" spans="1:12" s="110" customFormat="1" ht="15" customHeight="1" x14ac:dyDescent="0.2">
      <c r="A22" s="120"/>
      <c r="B22" s="119"/>
      <c r="C22" s="258" t="s">
        <v>107</v>
      </c>
      <c r="E22" s="113">
        <v>50.279898218829516</v>
      </c>
      <c r="F22" s="115">
        <v>5928</v>
      </c>
      <c r="G22" s="114">
        <v>5926</v>
      </c>
      <c r="H22" s="114">
        <v>5891</v>
      </c>
      <c r="I22" s="114">
        <v>5719</v>
      </c>
      <c r="J22" s="140">
        <v>5639</v>
      </c>
      <c r="K22" s="114">
        <v>289</v>
      </c>
      <c r="L22" s="116">
        <v>5.1250221670508953</v>
      </c>
    </row>
    <row r="23" spans="1:12" s="110" customFormat="1" ht="15" customHeight="1" x14ac:dyDescent="0.2">
      <c r="A23" s="120"/>
      <c r="B23" s="121" t="s">
        <v>111</v>
      </c>
      <c r="C23" s="258"/>
      <c r="E23" s="113">
        <v>1.3020352380600599</v>
      </c>
      <c r="F23" s="115">
        <v>705</v>
      </c>
      <c r="G23" s="114">
        <v>684</v>
      </c>
      <c r="H23" s="114">
        <v>684</v>
      </c>
      <c r="I23" s="114">
        <v>653</v>
      </c>
      <c r="J23" s="140">
        <v>615</v>
      </c>
      <c r="K23" s="114">
        <v>90</v>
      </c>
      <c r="L23" s="116">
        <v>14.634146341463415</v>
      </c>
    </row>
    <row r="24" spans="1:12" s="110" customFormat="1" ht="15" customHeight="1" x14ac:dyDescent="0.2">
      <c r="A24" s="120"/>
      <c r="B24" s="119"/>
      <c r="C24" s="258" t="s">
        <v>106</v>
      </c>
      <c r="E24" s="113">
        <v>61.418439716312058</v>
      </c>
      <c r="F24" s="115">
        <v>433</v>
      </c>
      <c r="G24" s="114">
        <v>424</v>
      </c>
      <c r="H24" s="114">
        <v>427</v>
      </c>
      <c r="I24" s="114">
        <v>404</v>
      </c>
      <c r="J24" s="140">
        <v>381</v>
      </c>
      <c r="K24" s="114">
        <v>52</v>
      </c>
      <c r="L24" s="116">
        <v>13.648293963254593</v>
      </c>
    </row>
    <row r="25" spans="1:12" s="110" customFormat="1" ht="15" customHeight="1" x14ac:dyDescent="0.2">
      <c r="A25" s="120"/>
      <c r="B25" s="119"/>
      <c r="C25" s="258" t="s">
        <v>107</v>
      </c>
      <c r="E25" s="113">
        <v>38.581560283687942</v>
      </c>
      <c r="F25" s="115">
        <v>272</v>
      </c>
      <c r="G25" s="114">
        <v>260</v>
      </c>
      <c r="H25" s="114">
        <v>257</v>
      </c>
      <c r="I25" s="114">
        <v>249</v>
      </c>
      <c r="J25" s="140">
        <v>234</v>
      </c>
      <c r="K25" s="114">
        <v>38</v>
      </c>
      <c r="L25" s="116">
        <v>16.239316239316238</v>
      </c>
    </row>
    <row r="26" spans="1:12" s="110" customFormat="1" ht="15" customHeight="1" x14ac:dyDescent="0.2">
      <c r="A26" s="120"/>
      <c r="C26" s="121" t="s">
        <v>187</v>
      </c>
      <c r="D26" s="110" t="s">
        <v>188</v>
      </c>
      <c r="E26" s="113">
        <v>0.38968714217116684</v>
      </c>
      <c r="F26" s="115">
        <v>211</v>
      </c>
      <c r="G26" s="114">
        <v>180</v>
      </c>
      <c r="H26" s="114">
        <v>201</v>
      </c>
      <c r="I26" s="114">
        <v>169</v>
      </c>
      <c r="J26" s="140">
        <v>165</v>
      </c>
      <c r="K26" s="114">
        <v>46</v>
      </c>
      <c r="L26" s="116">
        <v>27.878787878787879</v>
      </c>
    </row>
    <row r="27" spans="1:12" s="110" customFormat="1" ht="15" customHeight="1" x14ac:dyDescent="0.2">
      <c r="A27" s="120"/>
      <c r="B27" s="119"/>
      <c r="D27" s="259" t="s">
        <v>106</v>
      </c>
      <c r="E27" s="113">
        <v>46.919431279620852</v>
      </c>
      <c r="F27" s="115">
        <v>99</v>
      </c>
      <c r="G27" s="114">
        <v>85</v>
      </c>
      <c r="H27" s="114">
        <v>101</v>
      </c>
      <c r="I27" s="114">
        <v>82</v>
      </c>
      <c r="J27" s="140">
        <v>80</v>
      </c>
      <c r="K27" s="114">
        <v>19</v>
      </c>
      <c r="L27" s="116">
        <v>23.75</v>
      </c>
    </row>
    <row r="28" spans="1:12" s="110" customFormat="1" ht="15" customHeight="1" x14ac:dyDescent="0.2">
      <c r="A28" s="120"/>
      <c r="B28" s="119"/>
      <c r="D28" s="259" t="s">
        <v>107</v>
      </c>
      <c r="E28" s="113">
        <v>53.080568720379148</v>
      </c>
      <c r="F28" s="115">
        <v>112</v>
      </c>
      <c r="G28" s="114">
        <v>95</v>
      </c>
      <c r="H28" s="114">
        <v>100</v>
      </c>
      <c r="I28" s="114">
        <v>87</v>
      </c>
      <c r="J28" s="140">
        <v>85</v>
      </c>
      <c r="K28" s="114">
        <v>27</v>
      </c>
      <c r="L28" s="116">
        <v>31.764705882352942</v>
      </c>
    </row>
    <row r="29" spans="1:12" s="110" customFormat="1" ht="24.95" customHeight="1" x14ac:dyDescent="0.2">
      <c r="A29" s="604" t="s">
        <v>189</v>
      </c>
      <c r="B29" s="605"/>
      <c r="C29" s="605"/>
      <c r="D29" s="606"/>
      <c r="E29" s="113">
        <v>89.201418387323159</v>
      </c>
      <c r="F29" s="115">
        <v>48299</v>
      </c>
      <c r="G29" s="114">
        <v>48356</v>
      </c>
      <c r="H29" s="114">
        <v>48622</v>
      </c>
      <c r="I29" s="114">
        <v>47647</v>
      </c>
      <c r="J29" s="140">
        <v>47692</v>
      </c>
      <c r="K29" s="114">
        <v>607</v>
      </c>
      <c r="L29" s="116">
        <v>1.2727501467751405</v>
      </c>
    </row>
    <row r="30" spans="1:12" s="110" customFormat="1" ht="15" customHeight="1" x14ac:dyDescent="0.2">
      <c r="A30" s="120"/>
      <c r="B30" s="119"/>
      <c r="C30" s="258" t="s">
        <v>106</v>
      </c>
      <c r="E30" s="113">
        <v>50.957576761423631</v>
      </c>
      <c r="F30" s="115">
        <v>24612</v>
      </c>
      <c r="G30" s="114">
        <v>24519</v>
      </c>
      <c r="H30" s="114">
        <v>24701</v>
      </c>
      <c r="I30" s="114">
        <v>24255</v>
      </c>
      <c r="J30" s="140">
        <v>24278</v>
      </c>
      <c r="K30" s="114">
        <v>334</v>
      </c>
      <c r="L30" s="116">
        <v>1.3757311145893401</v>
      </c>
    </row>
    <row r="31" spans="1:12" s="110" customFormat="1" ht="15" customHeight="1" x14ac:dyDescent="0.2">
      <c r="A31" s="120"/>
      <c r="B31" s="119"/>
      <c r="C31" s="258" t="s">
        <v>107</v>
      </c>
      <c r="E31" s="113">
        <v>49.042423238576369</v>
      </c>
      <c r="F31" s="115">
        <v>23687</v>
      </c>
      <c r="G31" s="114">
        <v>23837</v>
      </c>
      <c r="H31" s="114">
        <v>23921</v>
      </c>
      <c r="I31" s="114">
        <v>23392</v>
      </c>
      <c r="J31" s="140">
        <v>23414</v>
      </c>
      <c r="K31" s="114">
        <v>273</v>
      </c>
      <c r="L31" s="116">
        <v>1.1659690783292047</v>
      </c>
    </row>
    <row r="32" spans="1:12" s="110" customFormat="1" ht="15" customHeight="1" x14ac:dyDescent="0.2">
      <c r="A32" s="120"/>
      <c r="B32" s="119" t="s">
        <v>117</v>
      </c>
      <c r="C32" s="258"/>
      <c r="E32" s="113">
        <v>10.754257008827983</v>
      </c>
      <c r="F32" s="115">
        <v>5823</v>
      </c>
      <c r="G32" s="114">
        <v>5626</v>
      </c>
      <c r="H32" s="114">
        <v>5829</v>
      </c>
      <c r="I32" s="114">
        <v>5509</v>
      </c>
      <c r="J32" s="140">
        <v>5357</v>
      </c>
      <c r="K32" s="114">
        <v>466</v>
      </c>
      <c r="L32" s="116">
        <v>8.6988986372969954</v>
      </c>
    </row>
    <row r="33" spans="1:12" s="110" customFormat="1" ht="15" customHeight="1" x14ac:dyDescent="0.2">
      <c r="A33" s="120"/>
      <c r="B33" s="119"/>
      <c r="C33" s="258" t="s">
        <v>106</v>
      </c>
      <c r="E33" s="113">
        <v>65.069551777434313</v>
      </c>
      <c r="F33" s="115">
        <v>3789</v>
      </c>
      <c r="G33" s="114">
        <v>3621</v>
      </c>
      <c r="H33" s="114">
        <v>3833</v>
      </c>
      <c r="I33" s="114">
        <v>3595</v>
      </c>
      <c r="J33" s="140">
        <v>3484</v>
      </c>
      <c r="K33" s="114">
        <v>305</v>
      </c>
      <c r="L33" s="116">
        <v>8.7543053960964414</v>
      </c>
    </row>
    <row r="34" spans="1:12" s="110" customFormat="1" ht="15" customHeight="1" x14ac:dyDescent="0.2">
      <c r="A34" s="120"/>
      <c r="B34" s="119"/>
      <c r="C34" s="258" t="s">
        <v>107</v>
      </c>
      <c r="E34" s="113">
        <v>34.930448222565687</v>
      </c>
      <c r="F34" s="115">
        <v>2034</v>
      </c>
      <c r="G34" s="114">
        <v>2005</v>
      </c>
      <c r="H34" s="114">
        <v>1996</v>
      </c>
      <c r="I34" s="114">
        <v>1914</v>
      </c>
      <c r="J34" s="140">
        <v>1873</v>
      </c>
      <c r="K34" s="114">
        <v>161</v>
      </c>
      <c r="L34" s="116">
        <v>8.5958355579284564</v>
      </c>
    </row>
    <row r="35" spans="1:12" s="110" customFormat="1" ht="24.95" customHeight="1" x14ac:dyDescent="0.2">
      <c r="A35" s="604" t="s">
        <v>190</v>
      </c>
      <c r="B35" s="605"/>
      <c r="C35" s="605"/>
      <c r="D35" s="606"/>
      <c r="E35" s="113">
        <v>68.932146418941386</v>
      </c>
      <c r="F35" s="115">
        <v>37324</v>
      </c>
      <c r="G35" s="114">
        <v>37303</v>
      </c>
      <c r="H35" s="114">
        <v>37770</v>
      </c>
      <c r="I35" s="114">
        <v>36904</v>
      </c>
      <c r="J35" s="140">
        <v>37046</v>
      </c>
      <c r="K35" s="114">
        <v>278</v>
      </c>
      <c r="L35" s="116">
        <v>0.75041839874750316</v>
      </c>
    </row>
    <row r="36" spans="1:12" s="110" customFormat="1" ht="15" customHeight="1" x14ac:dyDescent="0.2">
      <c r="A36" s="120"/>
      <c r="B36" s="119"/>
      <c r="C36" s="258" t="s">
        <v>106</v>
      </c>
      <c r="E36" s="113">
        <v>67.72853927767656</v>
      </c>
      <c r="F36" s="115">
        <v>25279</v>
      </c>
      <c r="G36" s="114">
        <v>25157</v>
      </c>
      <c r="H36" s="114">
        <v>25492</v>
      </c>
      <c r="I36" s="114">
        <v>24960</v>
      </c>
      <c r="J36" s="140">
        <v>25020</v>
      </c>
      <c r="K36" s="114">
        <v>259</v>
      </c>
      <c r="L36" s="116">
        <v>1.0351718625099919</v>
      </c>
    </row>
    <row r="37" spans="1:12" s="110" customFormat="1" ht="15" customHeight="1" x14ac:dyDescent="0.2">
      <c r="A37" s="120"/>
      <c r="B37" s="119"/>
      <c r="C37" s="258" t="s">
        <v>107</v>
      </c>
      <c r="E37" s="113">
        <v>32.27146072232344</v>
      </c>
      <c r="F37" s="115">
        <v>12045</v>
      </c>
      <c r="G37" s="114">
        <v>12146</v>
      </c>
      <c r="H37" s="114">
        <v>12278</v>
      </c>
      <c r="I37" s="114">
        <v>11944</v>
      </c>
      <c r="J37" s="140">
        <v>12026</v>
      </c>
      <c r="K37" s="114">
        <v>19</v>
      </c>
      <c r="L37" s="116">
        <v>0.15799101945784133</v>
      </c>
    </row>
    <row r="38" spans="1:12" s="110" customFormat="1" ht="15" customHeight="1" x14ac:dyDescent="0.2">
      <c r="A38" s="120"/>
      <c r="B38" s="119" t="s">
        <v>182</v>
      </c>
      <c r="C38" s="258"/>
      <c r="E38" s="113">
        <v>31.067853581058618</v>
      </c>
      <c r="F38" s="115">
        <v>16822</v>
      </c>
      <c r="G38" s="114">
        <v>16705</v>
      </c>
      <c r="H38" s="114">
        <v>16713</v>
      </c>
      <c r="I38" s="114">
        <v>16284</v>
      </c>
      <c r="J38" s="140">
        <v>16033</v>
      </c>
      <c r="K38" s="114">
        <v>789</v>
      </c>
      <c r="L38" s="116">
        <v>4.9211002307740284</v>
      </c>
    </row>
    <row r="39" spans="1:12" s="110" customFormat="1" ht="15" customHeight="1" x14ac:dyDescent="0.2">
      <c r="A39" s="120"/>
      <c r="B39" s="119"/>
      <c r="C39" s="258" t="s">
        <v>106</v>
      </c>
      <c r="E39" s="113">
        <v>18.648198787302341</v>
      </c>
      <c r="F39" s="115">
        <v>3137</v>
      </c>
      <c r="G39" s="114">
        <v>3001</v>
      </c>
      <c r="H39" s="114">
        <v>3065</v>
      </c>
      <c r="I39" s="114">
        <v>2913</v>
      </c>
      <c r="J39" s="140">
        <v>2763</v>
      </c>
      <c r="K39" s="114">
        <v>374</v>
      </c>
      <c r="L39" s="116">
        <v>13.536011581614188</v>
      </c>
    </row>
    <row r="40" spans="1:12" s="110" customFormat="1" ht="15" customHeight="1" x14ac:dyDescent="0.2">
      <c r="A40" s="120"/>
      <c r="B40" s="119"/>
      <c r="C40" s="258" t="s">
        <v>107</v>
      </c>
      <c r="E40" s="113">
        <v>81.351801212697652</v>
      </c>
      <c r="F40" s="115">
        <v>13685</v>
      </c>
      <c r="G40" s="114">
        <v>13704</v>
      </c>
      <c r="H40" s="114">
        <v>13648</v>
      </c>
      <c r="I40" s="114">
        <v>13371</v>
      </c>
      <c r="J40" s="140">
        <v>13270</v>
      </c>
      <c r="K40" s="114">
        <v>415</v>
      </c>
      <c r="L40" s="116">
        <v>3.1273549359457422</v>
      </c>
    </row>
    <row r="41" spans="1:12" s="110" customFormat="1" ht="24.75" customHeight="1" x14ac:dyDescent="0.2">
      <c r="A41" s="604" t="s">
        <v>518</v>
      </c>
      <c r="B41" s="605"/>
      <c r="C41" s="605"/>
      <c r="D41" s="606"/>
      <c r="E41" s="113">
        <v>5.1748974993535999</v>
      </c>
      <c r="F41" s="115">
        <v>2802</v>
      </c>
      <c r="G41" s="114">
        <v>3067</v>
      </c>
      <c r="H41" s="114">
        <v>3133</v>
      </c>
      <c r="I41" s="114">
        <v>2395</v>
      </c>
      <c r="J41" s="140">
        <v>2758</v>
      </c>
      <c r="K41" s="114">
        <v>44</v>
      </c>
      <c r="L41" s="116">
        <v>1.5953589557650472</v>
      </c>
    </row>
    <row r="42" spans="1:12" s="110" customFormat="1" ht="15" customHeight="1" x14ac:dyDescent="0.2">
      <c r="A42" s="120"/>
      <c r="B42" s="119"/>
      <c r="C42" s="258" t="s">
        <v>106</v>
      </c>
      <c r="E42" s="113">
        <v>56.459671663097787</v>
      </c>
      <c r="F42" s="115">
        <v>1582</v>
      </c>
      <c r="G42" s="114">
        <v>1777</v>
      </c>
      <c r="H42" s="114">
        <v>1808</v>
      </c>
      <c r="I42" s="114">
        <v>1364</v>
      </c>
      <c r="J42" s="140">
        <v>1551</v>
      </c>
      <c r="K42" s="114">
        <v>31</v>
      </c>
      <c r="L42" s="116">
        <v>1.9987105093488071</v>
      </c>
    </row>
    <row r="43" spans="1:12" s="110" customFormat="1" ht="15" customHeight="1" x14ac:dyDescent="0.2">
      <c r="A43" s="123"/>
      <c r="B43" s="124"/>
      <c r="C43" s="260" t="s">
        <v>107</v>
      </c>
      <c r="D43" s="261"/>
      <c r="E43" s="125">
        <v>43.540328336902213</v>
      </c>
      <c r="F43" s="143">
        <v>1220</v>
      </c>
      <c r="G43" s="144">
        <v>1290</v>
      </c>
      <c r="H43" s="144">
        <v>1325</v>
      </c>
      <c r="I43" s="144">
        <v>1031</v>
      </c>
      <c r="J43" s="145">
        <v>1207</v>
      </c>
      <c r="K43" s="144">
        <v>13</v>
      </c>
      <c r="L43" s="146">
        <v>1.0770505385252693</v>
      </c>
    </row>
    <row r="44" spans="1:12" s="110" customFormat="1" ht="45.75" customHeight="1" x14ac:dyDescent="0.2">
      <c r="A44" s="604" t="s">
        <v>191</v>
      </c>
      <c r="B44" s="605"/>
      <c r="C44" s="605"/>
      <c r="D44" s="606"/>
      <c r="E44" s="113">
        <v>2.5080338344476045</v>
      </c>
      <c r="F44" s="115">
        <v>1358</v>
      </c>
      <c r="G44" s="114">
        <v>1369</v>
      </c>
      <c r="H44" s="114">
        <v>1377</v>
      </c>
      <c r="I44" s="114">
        <v>1367</v>
      </c>
      <c r="J44" s="140">
        <v>1378</v>
      </c>
      <c r="K44" s="114">
        <v>-20</v>
      </c>
      <c r="L44" s="116">
        <v>-1.4513788098693758</v>
      </c>
    </row>
    <row r="45" spans="1:12" s="110" customFormat="1" ht="15" customHeight="1" x14ac:dyDescent="0.2">
      <c r="A45" s="120"/>
      <c r="B45" s="119"/>
      <c r="C45" s="258" t="s">
        <v>106</v>
      </c>
      <c r="E45" s="113">
        <v>56.774668630338731</v>
      </c>
      <c r="F45" s="115">
        <v>771</v>
      </c>
      <c r="G45" s="114">
        <v>778</v>
      </c>
      <c r="H45" s="114">
        <v>779</v>
      </c>
      <c r="I45" s="114">
        <v>775</v>
      </c>
      <c r="J45" s="140">
        <v>784</v>
      </c>
      <c r="K45" s="114">
        <v>-13</v>
      </c>
      <c r="L45" s="116">
        <v>-1.6581632653061225</v>
      </c>
    </row>
    <row r="46" spans="1:12" s="110" customFormat="1" ht="15" customHeight="1" x14ac:dyDescent="0.2">
      <c r="A46" s="123"/>
      <c r="B46" s="124"/>
      <c r="C46" s="260" t="s">
        <v>107</v>
      </c>
      <c r="D46" s="261"/>
      <c r="E46" s="125">
        <v>43.225331369661269</v>
      </c>
      <c r="F46" s="143">
        <v>587</v>
      </c>
      <c r="G46" s="144">
        <v>591</v>
      </c>
      <c r="H46" s="144">
        <v>598</v>
      </c>
      <c r="I46" s="144">
        <v>592</v>
      </c>
      <c r="J46" s="145">
        <v>594</v>
      </c>
      <c r="K46" s="144">
        <v>-7</v>
      </c>
      <c r="L46" s="146">
        <v>-1.1784511784511784</v>
      </c>
    </row>
    <row r="47" spans="1:12" s="110" customFormat="1" ht="39" customHeight="1" x14ac:dyDescent="0.2">
      <c r="A47" s="604" t="s">
        <v>519</v>
      </c>
      <c r="B47" s="607"/>
      <c r="C47" s="607"/>
      <c r="D47" s="608"/>
      <c r="E47" s="113">
        <v>0.27702877405533188</v>
      </c>
      <c r="F47" s="115">
        <v>150</v>
      </c>
      <c r="G47" s="114">
        <v>163</v>
      </c>
      <c r="H47" s="114">
        <v>151</v>
      </c>
      <c r="I47" s="114">
        <v>125</v>
      </c>
      <c r="J47" s="140">
        <v>134</v>
      </c>
      <c r="K47" s="114">
        <v>16</v>
      </c>
      <c r="L47" s="116">
        <v>11.940298507462687</v>
      </c>
    </row>
    <row r="48" spans="1:12" s="110" customFormat="1" ht="15" customHeight="1" x14ac:dyDescent="0.2">
      <c r="A48" s="120"/>
      <c r="B48" s="119"/>
      <c r="C48" s="258" t="s">
        <v>106</v>
      </c>
      <c r="E48" s="113">
        <v>34.666666666666664</v>
      </c>
      <c r="F48" s="115">
        <v>52</v>
      </c>
      <c r="G48" s="114">
        <v>55</v>
      </c>
      <c r="H48" s="114">
        <v>47</v>
      </c>
      <c r="I48" s="114">
        <v>41</v>
      </c>
      <c r="J48" s="140">
        <v>47</v>
      </c>
      <c r="K48" s="114">
        <v>5</v>
      </c>
      <c r="L48" s="116">
        <v>10.638297872340425</v>
      </c>
    </row>
    <row r="49" spans="1:12" s="110" customFormat="1" ht="15" customHeight="1" x14ac:dyDescent="0.2">
      <c r="A49" s="123"/>
      <c r="B49" s="124"/>
      <c r="C49" s="260" t="s">
        <v>107</v>
      </c>
      <c r="D49" s="261"/>
      <c r="E49" s="125">
        <v>65.333333333333329</v>
      </c>
      <c r="F49" s="143">
        <v>98</v>
      </c>
      <c r="G49" s="144">
        <v>108</v>
      </c>
      <c r="H49" s="144">
        <v>104</v>
      </c>
      <c r="I49" s="144">
        <v>84</v>
      </c>
      <c r="J49" s="145">
        <v>87</v>
      </c>
      <c r="K49" s="144">
        <v>11</v>
      </c>
      <c r="L49" s="146">
        <v>12.64367816091954</v>
      </c>
    </row>
    <row r="50" spans="1:12" s="110" customFormat="1" ht="24.95" customHeight="1" x14ac:dyDescent="0.2">
      <c r="A50" s="609" t="s">
        <v>192</v>
      </c>
      <c r="B50" s="610"/>
      <c r="C50" s="610"/>
      <c r="D50" s="611"/>
      <c r="E50" s="262">
        <v>15.423115280907178</v>
      </c>
      <c r="F50" s="263">
        <v>8351</v>
      </c>
      <c r="G50" s="264">
        <v>8570</v>
      </c>
      <c r="H50" s="264">
        <v>8651</v>
      </c>
      <c r="I50" s="264">
        <v>7994</v>
      </c>
      <c r="J50" s="265">
        <v>8005</v>
      </c>
      <c r="K50" s="263">
        <v>346</v>
      </c>
      <c r="L50" s="266">
        <v>4.3222985633978768</v>
      </c>
    </row>
    <row r="51" spans="1:12" s="110" customFormat="1" ht="15" customHeight="1" x14ac:dyDescent="0.2">
      <c r="A51" s="120"/>
      <c r="B51" s="119"/>
      <c r="C51" s="258" t="s">
        <v>106</v>
      </c>
      <c r="E51" s="113">
        <v>58.028978565441264</v>
      </c>
      <c r="F51" s="115">
        <v>4846</v>
      </c>
      <c r="G51" s="114">
        <v>4879</v>
      </c>
      <c r="H51" s="114">
        <v>4974</v>
      </c>
      <c r="I51" s="114">
        <v>4589</v>
      </c>
      <c r="J51" s="140">
        <v>4567</v>
      </c>
      <c r="K51" s="114">
        <v>279</v>
      </c>
      <c r="L51" s="116">
        <v>6.1090431355375516</v>
      </c>
    </row>
    <row r="52" spans="1:12" s="110" customFormat="1" ht="15" customHeight="1" x14ac:dyDescent="0.2">
      <c r="A52" s="120"/>
      <c r="B52" s="119"/>
      <c r="C52" s="258" t="s">
        <v>107</v>
      </c>
      <c r="E52" s="113">
        <v>41.971021434558736</v>
      </c>
      <c r="F52" s="115">
        <v>3505</v>
      </c>
      <c r="G52" s="114">
        <v>3691</v>
      </c>
      <c r="H52" s="114">
        <v>3677</v>
      </c>
      <c r="I52" s="114">
        <v>3405</v>
      </c>
      <c r="J52" s="140">
        <v>3438</v>
      </c>
      <c r="K52" s="114">
        <v>67</v>
      </c>
      <c r="L52" s="116">
        <v>1.9488074461896452</v>
      </c>
    </row>
    <row r="53" spans="1:12" s="110" customFormat="1" ht="15" customHeight="1" x14ac:dyDescent="0.2">
      <c r="A53" s="120"/>
      <c r="B53" s="119"/>
      <c r="C53" s="258" t="s">
        <v>187</v>
      </c>
      <c r="D53" s="110" t="s">
        <v>193</v>
      </c>
      <c r="E53" s="113">
        <v>23.733684588672016</v>
      </c>
      <c r="F53" s="115">
        <v>1982</v>
      </c>
      <c r="G53" s="114">
        <v>2289</v>
      </c>
      <c r="H53" s="114">
        <v>2322</v>
      </c>
      <c r="I53" s="114">
        <v>1757</v>
      </c>
      <c r="J53" s="140">
        <v>1905</v>
      </c>
      <c r="K53" s="114">
        <v>77</v>
      </c>
      <c r="L53" s="116">
        <v>4.0419947506561682</v>
      </c>
    </row>
    <row r="54" spans="1:12" s="110" customFormat="1" ht="15" customHeight="1" x14ac:dyDescent="0.2">
      <c r="A54" s="120"/>
      <c r="B54" s="119"/>
      <c r="D54" s="267" t="s">
        <v>194</v>
      </c>
      <c r="E54" s="113">
        <v>59.233097880928355</v>
      </c>
      <c r="F54" s="115">
        <v>1174</v>
      </c>
      <c r="G54" s="114">
        <v>1341</v>
      </c>
      <c r="H54" s="114">
        <v>1377</v>
      </c>
      <c r="I54" s="114">
        <v>1058</v>
      </c>
      <c r="J54" s="140">
        <v>1125</v>
      </c>
      <c r="K54" s="114">
        <v>49</v>
      </c>
      <c r="L54" s="116">
        <v>4.3555555555555552</v>
      </c>
    </row>
    <row r="55" spans="1:12" s="110" customFormat="1" ht="15" customHeight="1" x14ac:dyDescent="0.2">
      <c r="A55" s="120"/>
      <c r="B55" s="119"/>
      <c r="D55" s="267" t="s">
        <v>195</v>
      </c>
      <c r="E55" s="113">
        <v>40.766902119071645</v>
      </c>
      <c r="F55" s="115">
        <v>808</v>
      </c>
      <c r="G55" s="114">
        <v>948</v>
      </c>
      <c r="H55" s="114">
        <v>945</v>
      </c>
      <c r="I55" s="114">
        <v>699</v>
      </c>
      <c r="J55" s="140">
        <v>780</v>
      </c>
      <c r="K55" s="114">
        <v>28</v>
      </c>
      <c r="L55" s="116">
        <v>3.5897435897435899</v>
      </c>
    </row>
    <row r="56" spans="1:12" s="110" customFormat="1" ht="15" customHeight="1" x14ac:dyDescent="0.2">
      <c r="A56" s="120"/>
      <c r="B56" s="119" t="s">
        <v>196</v>
      </c>
      <c r="C56" s="258"/>
      <c r="E56" s="113">
        <v>66.54969896206552</v>
      </c>
      <c r="F56" s="115">
        <v>36034</v>
      </c>
      <c r="G56" s="114">
        <v>35780</v>
      </c>
      <c r="H56" s="114">
        <v>35929</v>
      </c>
      <c r="I56" s="114">
        <v>35487</v>
      </c>
      <c r="J56" s="140">
        <v>35512</v>
      </c>
      <c r="K56" s="114">
        <v>522</v>
      </c>
      <c r="L56" s="116">
        <v>1.4699256589321918</v>
      </c>
    </row>
    <row r="57" spans="1:12" s="110" customFormat="1" ht="15" customHeight="1" x14ac:dyDescent="0.2">
      <c r="A57" s="120"/>
      <c r="B57" s="119"/>
      <c r="C57" s="258" t="s">
        <v>106</v>
      </c>
      <c r="E57" s="113">
        <v>50.618859965588058</v>
      </c>
      <c r="F57" s="115">
        <v>18240</v>
      </c>
      <c r="G57" s="114">
        <v>18064</v>
      </c>
      <c r="H57" s="114">
        <v>18164</v>
      </c>
      <c r="I57" s="114">
        <v>17990</v>
      </c>
      <c r="J57" s="140">
        <v>18016</v>
      </c>
      <c r="K57" s="114">
        <v>224</v>
      </c>
      <c r="L57" s="116">
        <v>1.2433392539964476</v>
      </c>
    </row>
    <row r="58" spans="1:12" s="110" customFormat="1" ht="15" customHeight="1" x14ac:dyDescent="0.2">
      <c r="A58" s="120"/>
      <c r="B58" s="119"/>
      <c r="C58" s="258" t="s">
        <v>107</v>
      </c>
      <c r="E58" s="113">
        <v>49.381140034411942</v>
      </c>
      <c r="F58" s="115">
        <v>17794</v>
      </c>
      <c r="G58" s="114">
        <v>17716</v>
      </c>
      <c r="H58" s="114">
        <v>17765</v>
      </c>
      <c r="I58" s="114">
        <v>17497</v>
      </c>
      <c r="J58" s="140">
        <v>17496</v>
      </c>
      <c r="K58" s="114">
        <v>298</v>
      </c>
      <c r="L58" s="116">
        <v>1.7032464563328762</v>
      </c>
    </row>
    <row r="59" spans="1:12" s="110" customFormat="1" ht="15" customHeight="1" x14ac:dyDescent="0.2">
      <c r="A59" s="120"/>
      <c r="B59" s="119"/>
      <c r="C59" s="258" t="s">
        <v>105</v>
      </c>
      <c r="D59" s="110" t="s">
        <v>197</v>
      </c>
      <c r="E59" s="113">
        <v>92.101903757562297</v>
      </c>
      <c r="F59" s="115">
        <v>33188</v>
      </c>
      <c r="G59" s="114">
        <v>32917</v>
      </c>
      <c r="H59" s="114">
        <v>33071</v>
      </c>
      <c r="I59" s="114">
        <v>32670</v>
      </c>
      <c r="J59" s="140">
        <v>32691</v>
      </c>
      <c r="K59" s="114">
        <v>497</v>
      </c>
      <c r="L59" s="116">
        <v>1.5202961059618856</v>
      </c>
    </row>
    <row r="60" spans="1:12" s="110" customFormat="1" ht="15" customHeight="1" x14ac:dyDescent="0.2">
      <c r="A60" s="120"/>
      <c r="B60" s="119"/>
      <c r="C60" s="258"/>
      <c r="D60" s="267" t="s">
        <v>198</v>
      </c>
      <c r="E60" s="113">
        <v>48.743521754851152</v>
      </c>
      <c r="F60" s="115">
        <v>16177</v>
      </c>
      <c r="G60" s="114">
        <v>15999</v>
      </c>
      <c r="H60" s="114">
        <v>16098</v>
      </c>
      <c r="I60" s="114">
        <v>15947</v>
      </c>
      <c r="J60" s="140">
        <v>15976</v>
      </c>
      <c r="K60" s="114">
        <v>201</v>
      </c>
      <c r="L60" s="116">
        <v>1.258137205808713</v>
      </c>
    </row>
    <row r="61" spans="1:12" s="110" customFormat="1" ht="15" customHeight="1" x14ac:dyDescent="0.2">
      <c r="A61" s="120"/>
      <c r="B61" s="119"/>
      <c r="C61" s="258"/>
      <c r="D61" s="267" t="s">
        <v>199</v>
      </c>
      <c r="E61" s="113">
        <v>51.256478245148848</v>
      </c>
      <c r="F61" s="115">
        <v>17011</v>
      </c>
      <c r="G61" s="114">
        <v>16918</v>
      </c>
      <c r="H61" s="114">
        <v>16973</v>
      </c>
      <c r="I61" s="114">
        <v>16723</v>
      </c>
      <c r="J61" s="140">
        <v>16715</v>
      </c>
      <c r="K61" s="114">
        <v>296</v>
      </c>
      <c r="L61" s="116">
        <v>1.7708644929703858</v>
      </c>
    </row>
    <row r="62" spans="1:12" s="110" customFormat="1" ht="15" customHeight="1" x14ac:dyDescent="0.2">
      <c r="A62" s="120"/>
      <c r="B62" s="119"/>
      <c r="C62" s="258"/>
      <c r="D62" s="258" t="s">
        <v>200</v>
      </c>
      <c r="E62" s="113">
        <v>7.8980962424376981</v>
      </c>
      <c r="F62" s="115">
        <v>2846</v>
      </c>
      <c r="G62" s="114">
        <v>2863</v>
      </c>
      <c r="H62" s="114">
        <v>2858</v>
      </c>
      <c r="I62" s="114">
        <v>2817</v>
      </c>
      <c r="J62" s="140">
        <v>2821</v>
      </c>
      <c r="K62" s="114">
        <v>25</v>
      </c>
      <c r="L62" s="116">
        <v>0.88621056362991846</v>
      </c>
    </row>
    <row r="63" spans="1:12" s="110" customFormat="1" ht="15" customHeight="1" x14ac:dyDescent="0.2">
      <c r="A63" s="120"/>
      <c r="B63" s="119"/>
      <c r="C63" s="258"/>
      <c r="D63" s="267" t="s">
        <v>198</v>
      </c>
      <c r="E63" s="113">
        <v>72.487702037947997</v>
      </c>
      <c r="F63" s="115">
        <v>2063</v>
      </c>
      <c r="G63" s="114">
        <v>2065</v>
      </c>
      <c r="H63" s="114">
        <v>2066</v>
      </c>
      <c r="I63" s="114">
        <v>2043</v>
      </c>
      <c r="J63" s="140">
        <v>2040</v>
      </c>
      <c r="K63" s="114">
        <v>23</v>
      </c>
      <c r="L63" s="116">
        <v>1.1274509803921569</v>
      </c>
    </row>
    <row r="64" spans="1:12" s="110" customFormat="1" ht="15" customHeight="1" x14ac:dyDescent="0.2">
      <c r="A64" s="120"/>
      <c r="B64" s="119"/>
      <c r="C64" s="258"/>
      <c r="D64" s="267" t="s">
        <v>199</v>
      </c>
      <c r="E64" s="113">
        <v>27.512297962052003</v>
      </c>
      <c r="F64" s="115">
        <v>783</v>
      </c>
      <c r="G64" s="114">
        <v>798</v>
      </c>
      <c r="H64" s="114">
        <v>792</v>
      </c>
      <c r="I64" s="114">
        <v>774</v>
      </c>
      <c r="J64" s="140">
        <v>781</v>
      </c>
      <c r="K64" s="114">
        <v>2</v>
      </c>
      <c r="L64" s="116">
        <v>0.25608194622279129</v>
      </c>
    </row>
    <row r="65" spans="1:12" s="110" customFormat="1" ht="15" customHeight="1" x14ac:dyDescent="0.2">
      <c r="A65" s="120"/>
      <c r="B65" s="119" t="s">
        <v>201</v>
      </c>
      <c r="C65" s="258"/>
      <c r="E65" s="113">
        <v>9.9176301111808804</v>
      </c>
      <c r="F65" s="115">
        <v>5370</v>
      </c>
      <c r="G65" s="114">
        <v>5325</v>
      </c>
      <c r="H65" s="114">
        <v>5287</v>
      </c>
      <c r="I65" s="114">
        <v>5170</v>
      </c>
      <c r="J65" s="140">
        <v>5096</v>
      </c>
      <c r="K65" s="114">
        <v>274</v>
      </c>
      <c r="L65" s="116">
        <v>5.3767660910518051</v>
      </c>
    </row>
    <row r="66" spans="1:12" s="110" customFormat="1" ht="15" customHeight="1" x14ac:dyDescent="0.2">
      <c r="A66" s="120"/>
      <c r="B66" s="119"/>
      <c r="C66" s="258" t="s">
        <v>106</v>
      </c>
      <c r="E66" s="113">
        <v>51.843575418994412</v>
      </c>
      <c r="F66" s="115">
        <v>2784</v>
      </c>
      <c r="G66" s="114">
        <v>2748</v>
      </c>
      <c r="H66" s="114">
        <v>2723</v>
      </c>
      <c r="I66" s="114">
        <v>2648</v>
      </c>
      <c r="J66" s="140">
        <v>2614</v>
      </c>
      <c r="K66" s="114">
        <v>170</v>
      </c>
      <c r="L66" s="116">
        <v>6.5034429992348892</v>
      </c>
    </row>
    <row r="67" spans="1:12" s="110" customFormat="1" ht="15" customHeight="1" x14ac:dyDescent="0.2">
      <c r="A67" s="120"/>
      <c r="B67" s="119"/>
      <c r="C67" s="258" t="s">
        <v>107</v>
      </c>
      <c r="E67" s="113">
        <v>48.156424581005588</v>
      </c>
      <c r="F67" s="115">
        <v>2586</v>
      </c>
      <c r="G67" s="114">
        <v>2577</v>
      </c>
      <c r="H67" s="114">
        <v>2564</v>
      </c>
      <c r="I67" s="114">
        <v>2522</v>
      </c>
      <c r="J67" s="140">
        <v>2482</v>
      </c>
      <c r="K67" s="114">
        <v>104</v>
      </c>
      <c r="L67" s="116">
        <v>4.1901692183722803</v>
      </c>
    </row>
    <row r="68" spans="1:12" s="110" customFormat="1" ht="15" customHeight="1" x14ac:dyDescent="0.2">
      <c r="A68" s="120"/>
      <c r="B68" s="119"/>
      <c r="C68" s="258" t="s">
        <v>105</v>
      </c>
      <c r="D68" s="110" t="s">
        <v>202</v>
      </c>
      <c r="E68" s="113">
        <v>18.845437616387336</v>
      </c>
      <c r="F68" s="115">
        <v>1012</v>
      </c>
      <c r="G68" s="114">
        <v>1015</v>
      </c>
      <c r="H68" s="114">
        <v>989</v>
      </c>
      <c r="I68" s="114">
        <v>925</v>
      </c>
      <c r="J68" s="140">
        <v>876</v>
      </c>
      <c r="K68" s="114">
        <v>136</v>
      </c>
      <c r="L68" s="116">
        <v>15.525114155251142</v>
      </c>
    </row>
    <row r="69" spans="1:12" s="110" customFormat="1" ht="15" customHeight="1" x14ac:dyDescent="0.2">
      <c r="A69" s="120"/>
      <c r="B69" s="119"/>
      <c r="C69" s="258"/>
      <c r="D69" s="267" t="s">
        <v>198</v>
      </c>
      <c r="E69" s="113">
        <v>51.976284584980235</v>
      </c>
      <c r="F69" s="115">
        <v>526</v>
      </c>
      <c r="G69" s="114">
        <v>515</v>
      </c>
      <c r="H69" s="114">
        <v>503</v>
      </c>
      <c r="I69" s="114">
        <v>468</v>
      </c>
      <c r="J69" s="140">
        <v>445</v>
      </c>
      <c r="K69" s="114">
        <v>81</v>
      </c>
      <c r="L69" s="116">
        <v>18.202247191011235</v>
      </c>
    </row>
    <row r="70" spans="1:12" s="110" customFormat="1" ht="15" customHeight="1" x14ac:dyDescent="0.2">
      <c r="A70" s="120"/>
      <c r="B70" s="119"/>
      <c r="C70" s="258"/>
      <c r="D70" s="267" t="s">
        <v>199</v>
      </c>
      <c r="E70" s="113">
        <v>48.023715415019765</v>
      </c>
      <c r="F70" s="115">
        <v>486</v>
      </c>
      <c r="G70" s="114">
        <v>500</v>
      </c>
      <c r="H70" s="114">
        <v>486</v>
      </c>
      <c r="I70" s="114">
        <v>457</v>
      </c>
      <c r="J70" s="140">
        <v>431</v>
      </c>
      <c r="K70" s="114">
        <v>55</v>
      </c>
      <c r="L70" s="116">
        <v>12.761020881670534</v>
      </c>
    </row>
    <row r="71" spans="1:12" s="110" customFormat="1" ht="15" customHeight="1" x14ac:dyDescent="0.2">
      <c r="A71" s="120"/>
      <c r="B71" s="119"/>
      <c r="C71" s="258"/>
      <c r="D71" s="110" t="s">
        <v>203</v>
      </c>
      <c r="E71" s="113">
        <v>73.575418994413411</v>
      </c>
      <c r="F71" s="115">
        <v>3951</v>
      </c>
      <c r="G71" s="114">
        <v>3905</v>
      </c>
      <c r="H71" s="114">
        <v>3896</v>
      </c>
      <c r="I71" s="114">
        <v>3858</v>
      </c>
      <c r="J71" s="140">
        <v>3847</v>
      </c>
      <c r="K71" s="114">
        <v>104</v>
      </c>
      <c r="L71" s="116">
        <v>2.7034052508448143</v>
      </c>
    </row>
    <row r="72" spans="1:12" s="110" customFormat="1" ht="15" customHeight="1" x14ac:dyDescent="0.2">
      <c r="A72" s="120"/>
      <c r="B72" s="119"/>
      <c r="C72" s="258"/>
      <c r="D72" s="267" t="s">
        <v>198</v>
      </c>
      <c r="E72" s="113">
        <v>51.607188053657303</v>
      </c>
      <c r="F72" s="115">
        <v>2039</v>
      </c>
      <c r="G72" s="114">
        <v>2019</v>
      </c>
      <c r="H72" s="114">
        <v>2008</v>
      </c>
      <c r="I72" s="114">
        <v>1981</v>
      </c>
      <c r="J72" s="140">
        <v>1979</v>
      </c>
      <c r="K72" s="114">
        <v>60</v>
      </c>
      <c r="L72" s="116">
        <v>3.0318342597271348</v>
      </c>
    </row>
    <row r="73" spans="1:12" s="110" customFormat="1" ht="15" customHeight="1" x14ac:dyDescent="0.2">
      <c r="A73" s="120"/>
      <c r="B73" s="119"/>
      <c r="C73" s="258"/>
      <c r="D73" s="267" t="s">
        <v>199</v>
      </c>
      <c r="E73" s="113">
        <v>48.392811946342697</v>
      </c>
      <c r="F73" s="115">
        <v>1912</v>
      </c>
      <c r="G73" s="114">
        <v>1886</v>
      </c>
      <c r="H73" s="114">
        <v>1888</v>
      </c>
      <c r="I73" s="114">
        <v>1877</v>
      </c>
      <c r="J73" s="140">
        <v>1868</v>
      </c>
      <c r="K73" s="114">
        <v>44</v>
      </c>
      <c r="L73" s="116">
        <v>2.3554603854389722</v>
      </c>
    </row>
    <row r="74" spans="1:12" s="110" customFormat="1" ht="15" customHeight="1" x14ac:dyDescent="0.2">
      <c r="A74" s="120"/>
      <c r="B74" s="119"/>
      <c r="C74" s="258"/>
      <c r="D74" s="110" t="s">
        <v>204</v>
      </c>
      <c r="E74" s="113">
        <v>7.5791433891992552</v>
      </c>
      <c r="F74" s="115">
        <v>407</v>
      </c>
      <c r="G74" s="114">
        <v>405</v>
      </c>
      <c r="H74" s="114">
        <v>402</v>
      </c>
      <c r="I74" s="114">
        <v>387</v>
      </c>
      <c r="J74" s="140">
        <v>373</v>
      </c>
      <c r="K74" s="114">
        <v>34</v>
      </c>
      <c r="L74" s="116">
        <v>9.1152815013404833</v>
      </c>
    </row>
    <row r="75" spans="1:12" s="110" customFormat="1" ht="15" customHeight="1" x14ac:dyDescent="0.2">
      <c r="A75" s="120"/>
      <c r="B75" s="119"/>
      <c r="C75" s="258"/>
      <c r="D75" s="267" t="s">
        <v>198</v>
      </c>
      <c r="E75" s="113">
        <v>53.808353808353807</v>
      </c>
      <c r="F75" s="115">
        <v>219</v>
      </c>
      <c r="G75" s="114">
        <v>214</v>
      </c>
      <c r="H75" s="114">
        <v>212</v>
      </c>
      <c r="I75" s="114">
        <v>199</v>
      </c>
      <c r="J75" s="140">
        <v>190</v>
      </c>
      <c r="K75" s="114">
        <v>29</v>
      </c>
      <c r="L75" s="116">
        <v>15.263157894736842</v>
      </c>
    </row>
    <row r="76" spans="1:12" s="110" customFormat="1" ht="15" customHeight="1" x14ac:dyDescent="0.2">
      <c r="A76" s="120"/>
      <c r="B76" s="119"/>
      <c r="C76" s="258"/>
      <c r="D76" s="267" t="s">
        <v>199</v>
      </c>
      <c r="E76" s="113">
        <v>46.191646191646193</v>
      </c>
      <c r="F76" s="115">
        <v>188</v>
      </c>
      <c r="G76" s="114">
        <v>191</v>
      </c>
      <c r="H76" s="114">
        <v>190</v>
      </c>
      <c r="I76" s="114">
        <v>188</v>
      </c>
      <c r="J76" s="140">
        <v>183</v>
      </c>
      <c r="K76" s="114">
        <v>5</v>
      </c>
      <c r="L76" s="116">
        <v>2.7322404371584699</v>
      </c>
    </row>
    <row r="77" spans="1:12" s="110" customFormat="1" ht="15" customHeight="1" x14ac:dyDescent="0.2">
      <c r="A77" s="534"/>
      <c r="B77" s="119" t="s">
        <v>205</v>
      </c>
      <c r="C77" s="268"/>
      <c r="D77" s="182"/>
      <c r="E77" s="113">
        <v>8.1095556458464149</v>
      </c>
      <c r="F77" s="115">
        <v>4391</v>
      </c>
      <c r="G77" s="114">
        <v>4333</v>
      </c>
      <c r="H77" s="114">
        <v>4616</v>
      </c>
      <c r="I77" s="114">
        <v>4537</v>
      </c>
      <c r="J77" s="140">
        <v>4466</v>
      </c>
      <c r="K77" s="114">
        <v>-75</v>
      </c>
      <c r="L77" s="116">
        <v>-1.6793551276309897</v>
      </c>
    </row>
    <row r="78" spans="1:12" s="110" customFormat="1" ht="15" customHeight="1" x14ac:dyDescent="0.2">
      <c r="A78" s="120"/>
      <c r="B78" s="119"/>
      <c r="C78" s="268" t="s">
        <v>106</v>
      </c>
      <c r="D78" s="182"/>
      <c r="E78" s="113">
        <v>57.982236392621267</v>
      </c>
      <c r="F78" s="115">
        <v>2546</v>
      </c>
      <c r="G78" s="114">
        <v>2467</v>
      </c>
      <c r="H78" s="114">
        <v>2696</v>
      </c>
      <c r="I78" s="114">
        <v>2646</v>
      </c>
      <c r="J78" s="140">
        <v>2586</v>
      </c>
      <c r="K78" s="114">
        <v>-40</v>
      </c>
      <c r="L78" s="116">
        <v>-1.5467904098994587</v>
      </c>
    </row>
    <row r="79" spans="1:12" s="110" customFormat="1" ht="15" customHeight="1" x14ac:dyDescent="0.2">
      <c r="A79" s="123"/>
      <c r="B79" s="124"/>
      <c r="C79" s="260" t="s">
        <v>107</v>
      </c>
      <c r="D79" s="261"/>
      <c r="E79" s="125">
        <v>42.017763607378733</v>
      </c>
      <c r="F79" s="143">
        <v>1845</v>
      </c>
      <c r="G79" s="144">
        <v>1866</v>
      </c>
      <c r="H79" s="144">
        <v>1920</v>
      </c>
      <c r="I79" s="144">
        <v>1891</v>
      </c>
      <c r="J79" s="145">
        <v>1880</v>
      </c>
      <c r="K79" s="144">
        <v>-35</v>
      </c>
      <c r="L79" s="146">
        <v>-1.8617021276595744</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54146</v>
      </c>
      <c r="E11" s="114">
        <v>54008</v>
      </c>
      <c r="F11" s="114">
        <v>54483</v>
      </c>
      <c r="G11" s="114">
        <v>53188</v>
      </c>
      <c r="H11" s="140">
        <v>53079</v>
      </c>
      <c r="I11" s="115">
        <v>1067</v>
      </c>
      <c r="J11" s="116">
        <v>2.010211194634413</v>
      </c>
    </row>
    <row r="12" spans="1:15" s="110" customFormat="1" ht="24.95" customHeight="1" x14ac:dyDescent="0.2">
      <c r="A12" s="193" t="s">
        <v>132</v>
      </c>
      <c r="B12" s="194" t="s">
        <v>133</v>
      </c>
      <c r="C12" s="113">
        <v>0.85694234107782663</v>
      </c>
      <c r="D12" s="115">
        <v>464</v>
      </c>
      <c r="E12" s="114">
        <v>386</v>
      </c>
      <c r="F12" s="114">
        <v>547</v>
      </c>
      <c r="G12" s="114">
        <v>507</v>
      </c>
      <c r="H12" s="140">
        <v>441</v>
      </c>
      <c r="I12" s="115">
        <v>23</v>
      </c>
      <c r="J12" s="116">
        <v>5.2154195011337867</v>
      </c>
    </row>
    <row r="13" spans="1:15" s="110" customFormat="1" ht="24.95" customHeight="1" x14ac:dyDescent="0.2">
      <c r="A13" s="193" t="s">
        <v>134</v>
      </c>
      <c r="B13" s="199" t="s">
        <v>214</v>
      </c>
      <c r="C13" s="113">
        <v>1.278026077641931</v>
      </c>
      <c r="D13" s="115">
        <v>692</v>
      </c>
      <c r="E13" s="114">
        <v>668</v>
      </c>
      <c r="F13" s="114">
        <v>678</v>
      </c>
      <c r="G13" s="114">
        <v>713</v>
      </c>
      <c r="H13" s="140">
        <v>714</v>
      </c>
      <c r="I13" s="115">
        <v>-22</v>
      </c>
      <c r="J13" s="116">
        <v>-3.081232492997199</v>
      </c>
    </row>
    <row r="14" spans="1:15" s="287" customFormat="1" ht="24" customHeight="1" x14ac:dyDescent="0.2">
      <c r="A14" s="193" t="s">
        <v>215</v>
      </c>
      <c r="B14" s="199" t="s">
        <v>137</v>
      </c>
      <c r="C14" s="113">
        <v>21.876038857902707</v>
      </c>
      <c r="D14" s="115">
        <v>11845</v>
      </c>
      <c r="E14" s="114">
        <v>11793</v>
      </c>
      <c r="F14" s="114">
        <v>11794</v>
      </c>
      <c r="G14" s="114">
        <v>11671</v>
      </c>
      <c r="H14" s="140">
        <v>11637</v>
      </c>
      <c r="I14" s="115">
        <v>208</v>
      </c>
      <c r="J14" s="116">
        <v>1.7874022514393744</v>
      </c>
      <c r="K14" s="110"/>
      <c r="L14" s="110"/>
      <c r="M14" s="110"/>
      <c r="N14" s="110"/>
      <c r="O14" s="110"/>
    </row>
    <row r="15" spans="1:15" s="110" customFormat="1" ht="24.75" customHeight="1" x14ac:dyDescent="0.2">
      <c r="A15" s="193" t="s">
        <v>216</v>
      </c>
      <c r="B15" s="199" t="s">
        <v>217</v>
      </c>
      <c r="C15" s="113">
        <v>2.2106896169615484</v>
      </c>
      <c r="D15" s="115">
        <v>1197</v>
      </c>
      <c r="E15" s="114">
        <v>1175</v>
      </c>
      <c r="F15" s="114">
        <v>1202</v>
      </c>
      <c r="G15" s="114">
        <v>1160</v>
      </c>
      <c r="H15" s="140">
        <v>1142</v>
      </c>
      <c r="I15" s="115">
        <v>55</v>
      </c>
      <c r="J15" s="116">
        <v>4.8161120840630476</v>
      </c>
    </row>
    <row r="16" spans="1:15" s="287" customFormat="1" ht="24.95" customHeight="1" x14ac:dyDescent="0.2">
      <c r="A16" s="193" t="s">
        <v>218</v>
      </c>
      <c r="B16" s="199" t="s">
        <v>141</v>
      </c>
      <c r="C16" s="113">
        <v>11.238133934177963</v>
      </c>
      <c r="D16" s="115">
        <v>6085</v>
      </c>
      <c r="E16" s="114">
        <v>6058</v>
      </c>
      <c r="F16" s="114">
        <v>6047</v>
      </c>
      <c r="G16" s="114">
        <v>5955</v>
      </c>
      <c r="H16" s="140">
        <v>5955</v>
      </c>
      <c r="I16" s="115">
        <v>130</v>
      </c>
      <c r="J16" s="116">
        <v>2.1830394626364398</v>
      </c>
      <c r="K16" s="110"/>
      <c r="L16" s="110"/>
      <c r="M16" s="110"/>
      <c r="N16" s="110"/>
      <c r="O16" s="110"/>
    </row>
    <row r="17" spans="1:15" s="110" customFormat="1" ht="24.95" customHeight="1" x14ac:dyDescent="0.2">
      <c r="A17" s="193" t="s">
        <v>219</v>
      </c>
      <c r="B17" s="199" t="s">
        <v>220</v>
      </c>
      <c r="C17" s="113">
        <v>8.4272153067631965</v>
      </c>
      <c r="D17" s="115">
        <v>4563</v>
      </c>
      <c r="E17" s="114">
        <v>4560</v>
      </c>
      <c r="F17" s="114">
        <v>4545</v>
      </c>
      <c r="G17" s="114">
        <v>4556</v>
      </c>
      <c r="H17" s="140">
        <v>4540</v>
      </c>
      <c r="I17" s="115">
        <v>23</v>
      </c>
      <c r="J17" s="116">
        <v>0.50660792951541855</v>
      </c>
    </row>
    <row r="18" spans="1:15" s="287" customFormat="1" ht="24.95" customHeight="1" x14ac:dyDescent="0.2">
      <c r="A18" s="201" t="s">
        <v>144</v>
      </c>
      <c r="B18" s="202" t="s">
        <v>145</v>
      </c>
      <c r="C18" s="113">
        <v>5.9487312082148263</v>
      </c>
      <c r="D18" s="115">
        <v>3221</v>
      </c>
      <c r="E18" s="114">
        <v>3153</v>
      </c>
      <c r="F18" s="114">
        <v>3225</v>
      </c>
      <c r="G18" s="114">
        <v>3107</v>
      </c>
      <c r="H18" s="140">
        <v>3075</v>
      </c>
      <c r="I18" s="115">
        <v>146</v>
      </c>
      <c r="J18" s="116">
        <v>4.7479674796747968</v>
      </c>
      <c r="K18" s="110"/>
      <c r="L18" s="110"/>
      <c r="M18" s="110"/>
      <c r="N18" s="110"/>
      <c r="O18" s="110"/>
    </row>
    <row r="19" spans="1:15" s="110" customFormat="1" ht="24.95" customHeight="1" x14ac:dyDescent="0.2">
      <c r="A19" s="193" t="s">
        <v>146</v>
      </c>
      <c r="B19" s="199" t="s">
        <v>147</v>
      </c>
      <c r="C19" s="113">
        <v>14.588335241753777</v>
      </c>
      <c r="D19" s="115">
        <v>7899</v>
      </c>
      <c r="E19" s="114">
        <v>8000</v>
      </c>
      <c r="F19" s="114">
        <v>8048</v>
      </c>
      <c r="G19" s="114">
        <v>7776</v>
      </c>
      <c r="H19" s="140">
        <v>7839</v>
      </c>
      <c r="I19" s="115">
        <v>60</v>
      </c>
      <c r="J19" s="116">
        <v>0.76540375047837739</v>
      </c>
    </row>
    <row r="20" spans="1:15" s="287" customFormat="1" ht="24.95" customHeight="1" x14ac:dyDescent="0.2">
      <c r="A20" s="193" t="s">
        <v>148</v>
      </c>
      <c r="B20" s="199" t="s">
        <v>149</v>
      </c>
      <c r="C20" s="113">
        <v>4.827688102537584</v>
      </c>
      <c r="D20" s="115">
        <v>2614</v>
      </c>
      <c r="E20" s="114">
        <v>2584</v>
      </c>
      <c r="F20" s="114">
        <v>2539</v>
      </c>
      <c r="G20" s="114">
        <v>2504</v>
      </c>
      <c r="H20" s="140">
        <v>2489</v>
      </c>
      <c r="I20" s="115">
        <v>125</v>
      </c>
      <c r="J20" s="116">
        <v>5.0220972278023304</v>
      </c>
      <c r="K20" s="110"/>
      <c r="L20" s="110"/>
      <c r="M20" s="110"/>
      <c r="N20" s="110"/>
      <c r="O20" s="110"/>
    </row>
    <row r="21" spans="1:15" s="110" customFormat="1" ht="24.95" customHeight="1" x14ac:dyDescent="0.2">
      <c r="A21" s="201" t="s">
        <v>150</v>
      </c>
      <c r="B21" s="202" t="s">
        <v>151</v>
      </c>
      <c r="C21" s="113">
        <v>2.7702877405533188</v>
      </c>
      <c r="D21" s="115">
        <v>1500</v>
      </c>
      <c r="E21" s="114">
        <v>1508</v>
      </c>
      <c r="F21" s="114">
        <v>1535</v>
      </c>
      <c r="G21" s="114">
        <v>1539</v>
      </c>
      <c r="H21" s="140">
        <v>1489</v>
      </c>
      <c r="I21" s="115">
        <v>11</v>
      </c>
      <c r="J21" s="116">
        <v>0.73875083948959031</v>
      </c>
    </row>
    <row r="22" spans="1:15" s="110" customFormat="1" ht="24.95" customHeight="1" x14ac:dyDescent="0.2">
      <c r="A22" s="201" t="s">
        <v>152</v>
      </c>
      <c r="B22" s="199" t="s">
        <v>153</v>
      </c>
      <c r="C22" s="113">
        <v>1.6843349462564179</v>
      </c>
      <c r="D22" s="115">
        <v>912</v>
      </c>
      <c r="E22" s="114">
        <v>894</v>
      </c>
      <c r="F22" s="114">
        <v>903</v>
      </c>
      <c r="G22" s="114">
        <v>882</v>
      </c>
      <c r="H22" s="140">
        <v>858</v>
      </c>
      <c r="I22" s="115">
        <v>54</v>
      </c>
      <c r="J22" s="116">
        <v>6.2937062937062933</v>
      </c>
    </row>
    <row r="23" spans="1:15" s="110" customFormat="1" ht="24.95" customHeight="1" x14ac:dyDescent="0.2">
      <c r="A23" s="193" t="s">
        <v>154</v>
      </c>
      <c r="B23" s="199" t="s">
        <v>155</v>
      </c>
      <c r="C23" s="113">
        <v>2.1719055885938019</v>
      </c>
      <c r="D23" s="115">
        <v>1176</v>
      </c>
      <c r="E23" s="114">
        <v>1190</v>
      </c>
      <c r="F23" s="114">
        <v>1200</v>
      </c>
      <c r="G23" s="114">
        <v>1173</v>
      </c>
      <c r="H23" s="140">
        <v>1178</v>
      </c>
      <c r="I23" s="115">
        <v>-2</v>
      </c>
      <c r="J23" s="116">
        <v>-0.1697792869269949</v>
      </c>
    </row>
    <row r="24" spans="1:15" s="110" customFormat="1" ht="24.95" customHeight="1" x14ac:dyDescent="0.2">
      <c r="A24" s="193" t="s">
        <v>156</v>
      </c>
      <c r="B24" s="199" t="s">
        <v>221</v>
      </c>
      <c r="C24" s="113">
        <v>5.7289550474642637</v>
      </c>
      <c r="D24" s="115">
        <v>3102</v>
      </c>
      <c r="E24" s="114">
        <v>3081</v>
      </c>
      <c r="F24" s="114">
        <v>3075</v>
      </c>
      <c r="G24" s="114">
        <v>2808</v>
      </c>
      <c r="H24" s="140">
        <v>2794</v>
      </c>
      <c r="I24" s="115">
        <v>308</v>
      </c>
      <c r="J24" s="116">
        <v>11.023622047244094</v>
      </c>
    </row>
    <row r="25" spans="1:15" s="110" customFormat="1" ht="24.95" customHeight="1" x14ac:dyDescent="0.2">
      <c r="A25" s="193" t="s">
        <v>222</v>
      </c>
      <c r="B25" s="204" t="s">
        <v>159</v>
      </c>
      <c r="C25" s="113">
        <v>3.6364643740996563</v>
      </c>
      <c r="D25" s="115">
        <v>1969</v>
      </c>
      <c r="E25" s="114">
        <v>1968</v>
      </c>
      <c r="F25" s="114">
        <v>2054</v>
      </c>
      <c r="G25" s="114">
        <v>1963</v>
      </c>
      <c r="H25" s="140">
        <v>1904</v>
      </c>
      <c r="I25" s="115">
        <v>65</v>
      </c>
      <c r="J25" s="116">
        <v>3.4138655462184873</v>
      </c>
    </row>
    <row r="26" spans="1:15" s="110" customFormat="1" ht="24.95" customHeight="1" x14ac:dyDescent="0.2">
      <c r="A26" s="201">
        <v>782.78300000000002</v>
      </c>
      <c r="B26" s="203" t="s">
        <v>160</v>
      </c>
      <c r="C26" s="113">
        <v>1.6141543234957338</v>
      </c>
      <c r="D26" s="115">
        <v>874</v>
      </c>
      <c r="E26" s="114">
        <v>818</v>
      </c>
      <c r="F26" s="114">
        <v>975</v>
      </c>
      <c r="G26" s="114">
        <v>916</v>
      </c>
      <c r="H26" s="140">
        <v>994</v>
      </c>
      <c r="I26" s="115">
        <v>-120</v>
      </c>
      <c r="J26" s="116">
        <v>-12.072434607645874</v>
      </c>
    </row>
    <row r="27" spans="1:15" s="110" customFormat="1" ht="24.95" customHeight="1" x14ac:dyDescent="0.2">
      <c r="A27" s="193" t="s">
        <v>161</v>
      </c>
      <c r="B27" s="199" t="s">
        <v>223</v>
      </c>
      <c r="C27" s="113">
        <v>4.890481291323459</v>
      </c>
      <c r="D27" s="115">
        <v>2648</v>
      </c>
      <c r="E27" s="114">
        <v>2791</v>
      </c>
      <c r="F27" s="114">
        <v>2751</v>
      </c>
      <c r="G27" s="114">
        <v>2729</v>
      </c>
      <c r="H27" s="140">
        <v>2724</v>
      </c>
      <c r="I27" s="115">
        <v>-76</v>
      </c>
      <c r="J27" s="116">
        <v>-2.790014684287812</v>
      </c>
    </row>
    <row r="28" spans="1:15" s="110" customFormat="1" ht="24.95" customHeight="1" x14ac:dyDescent="0.2">
      <c r="A28" s="193" t="s">
        <v>163</v>
      </c>
      <c r="B28" s="199" t="s">
        <v>164</v>
      </c>
      <c r="C28" s="113">
        <v>4.4841724227089719</v>
      </c>
      <c r="D28" s="115">
        <v>2428</v>
      </c>
      <c r="E28" s="114">
        <v>2349</v>
      </c>
      <c r="F28" s="114">
        <v>2345</v>
      </c>
      <c r="G28" s="114">
        <v>2233</v>
      </c>
      <c r="H28" s="140">
        <v>2301</v>
      </c>
      <c r="I28" s="115">
        <v>127</v>
      </c>
      <c r="J28" s="116">
        <v>5.5193394176445025</v>
      </c>
    </row>
    <row r="29" spans="1:15" s="110" customFormat="1" ht="24.95" customHeight="1" x14ac:dyDescent="0.2">
      <c r="A29" s="193">
        <v>86</v>
      </c>
      <c r="B29" s="199" t="s">
        <v>165</v>
      </c>
      <c r="C29" s="113">
        <v>10.460606508329331</v>
      </c>
      <c r="D29" s="115">
        <v>5664</v>
      </c>
      <c r="E29" s="114">
        <v>5654</v>
      </c>
      <c r="F29" s="114">
        <v>5622</v>
      </c>
      <c r="G29" s="114">
        <v>5624</v>
      </c>
      <c r="H29" s="140">
        <v>5630</v>
      </c>
      <c r="I29" s="115">
        <v>34</v>
      </c>
      <c r="J29" s="116">
        <v>0.60390763765541744</v>
      </c>
    </row>
    <row r="30" spans="1:15" s="110" customFormat="1" ht="24.95" customHeight="1" x14ac:dyDescent="0.2">
      <c r="A30" s="193">
        <v>87.88</v>
      </c>
      <c r="B30" s="204" t="s">
        <v>166</v>
      </c>
      <c r="C30" s="113">
        <v>9.8788460828131353</v>
      </c>
      <c r="D30" s="115">
        <v>5349</v>
      </c>
      <c r="E30" s="114">
        <v>5340</v>
      </c>
      <c r="F30" s="114">
        <v>5351</v>
      </c>
      <c r="G30" s="114">
        <v>5253</v>
      </c>
      <c r="H30" s="140">
        <v>5244</v>
      </c>
      <c r="I30" s="115">
        <v>105</v>
      </c>
      <c r="J30" s="116">
        <v>2.0022883295194509</v>
      </c>
    </row>
    <row r="31" spans="1:15" s="110" customFormat="1" ht="24.95" customHeight="1" x14ac:dyDescent="0.2">
      <c r="A31" s="193" t="s">
        <v>167</v>
      </c>
      <c r="B31" s="199" t="s">
        <v>168</v>
      </c>
      <c r="C31" s="113">
        <v>3.3040298452332584</v>
      </c>
      <c r="D31" s="115">
        <v>1789</v>
      </c>
      <c r="E31" s="114">
        <v>1831</v>
      </c>
      <c r="F31" s="114">
        <v>1841</v>
      </c>
      <c r="G31" s="114">
        <v>1790</v>
      </c>
      <c r="H31" s="140">
        <v>1768</v>
      </c>
      <c r="I31" s="115">
        <v>21</v>
      </c>
      <c r="J31" s="116">
        <v>1.1877828054298643</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0.85694234107782663</v>
      </c>
      <c r="D34" s="115">
        <v>464</v>
      </c>
      <c r="E34" s="114">
        <v>386</v>
      </c>
      <c r="F34" s="114">
        <v>547</v>
      </c>
      <c r="G34" s="114">
        <v>507</v>
      </c>
      <c r="H34" s="140">
        <v>441</v>
      </c>
      <c r="I34" s="115">
        <v>23</v>
      </c>
      <c r="J34" s="116">
        <v>5.2154195011337867</v>
      </c>
    </row>
    <row r="35" spans="1:10" s="110" customFormat="1" ht="24.95" customHeight="1" x14ac:dyDescent="0.2">
      <c r="A35" s="292" t="s">
        <v>171</v>
      </c>
      <c r="B35" s="293" t="s">
        <v>172</v>
      </c>
      <c r="C35" s="113">
        <v>29.102796143759466</v>
      </c>
      <c r="D35" s="115">
        <v>15758</v>
      </c>
      <c r="E35" s="114">
        <v>15614</v>
      </c>
      <c r="F35" s="114">
        <v>15697</v>
      </c>
      <c r="G35" s="114">
        <v>15491</v>
      </c>
      <c r="H35" s="140">
        <v>15426</v>
      </c>
      <c r="I35" s="115">
        <v>332</v>
      </c>
      <c r="J35" s="116">
        <v>2.1522105536107872</v>
      </c>
    </row>
    <row r="36" spans="1:10" s="110" customFormat="1" ht="24.95" customHeight="1" x14ac:dyDescent="0.2">
      <c r="A36" s="294" t="s">
        <v>173</v>
      </c>
      <c r="B36" s="295" t="s">
        <v>174</v>
      </c>
      <c r="C36" s="125">
        <v>70.040261515162712</v>
      </c>
      <c r="D36" s="143">
        <v>37924</v>
      </c>
      <c r="E36" s="144">
        <v>38008</v>
      </c>
      <c r="F36" s="144">
        <v>38239</v>
      </c>
      <c r="G36" s="144">
        <v>37190</v>
      </c>
      <c r="H36" s="145">
        <v>37212</v>
      </c>
      <c r="I36" s="143">
        <v>712</v>
      </c>
      <c r="J36" s="146">
        <v>1.9133612813071053</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2020-09-25T09:06:36Z</dcterms:created>
  <dcterms:modified xsi:type="dcterms:W3CDTF">2020-09-28T08:08:55Z</dcterms:modified>
</cp:coreProperties>
</file>