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5" i="24" l="1"/>
  <c r="J35" i="24"/>
  <c r="H35" i="24"/>
  <c r="K35" i="24"/>
  <c r="F35" i="24"/>
  <c r="D17" i="24"/>
  <c r="J17" i="24"/>
  <c r="H17" i="24"/>
  <c r="K17" i="24"/>
  <c r="F17" i="24"/>
  <c r="B14" i="24"/>
  <c r="B6" i="24"/>
  <c r="B45" i="24"/>
  <c r="B39" i="24"/>
  <c r="D15" i="24"/>
  <c r="J15" i="24"/>
  <c r="H15" i="24"/>
  <c r="K15" i="24"/>
  <c r="F15" i="24"/>
  <c r="D33" i="24"/>
  <c r="J33" i="24"/>
  <c r="H33" i="24"/>
  <c r="K33" i="24"/>
  <c r="F33" i="24"/>
  <c r="I16" i="24"/>
  <c r="M16" i="24"/>
  <c r="E16" i="24"/>
  <c r="L16" i="24"/>
  <c r="G16" i="24"/>
  <c r="G29" i="24"/>
  <c r="M29" i="24"/>
  <c r="E29" i="24"/>
  <c r="L29" i="24"/>
  <c r="I29" i="24"/>
  <c r="I32" i="24"/>
  <c r="M32" i="24"/>
  <c r="E32" i="24"/>
  <c r="L32" i="24"/>
  <c r="G32" i="24"/>
  <c r="D7" i="24"/>
  <c r="H7" i="24"/>
  <c r="K7" i="24"/>
  <c r="J7" i="24"/>
  <c r="F7" i="24"/>
  <c r="K18" i="24"/>
  <c r="H18" i="24"/>
  <c r="F18" i="24"/>
  <c r="D18" i="24"/>
  <c r="J18" i="24"/>
  <c r="D21" i="24"/>
  <c r="J21" i="24"/>
  <c r="H21" i="24"/>
  <c r="K21" i="24"/>
  <c r="F21" i="24"/>
  <c r="K24" i="24"/>
  <c r="H24" i="24"/>
  <c r="F24" i="24"/>
  <c r="D24" i="24"/>
  <c r="J24" i="24"/>
  <c r="D27" i="24"/>
  <c r="J27" i="24"/>
  <c r="H27" i="24"/>
  <c r="K27" i="24"/>
  <c r="F27" i="24"/>
  <c r="K30" i="24"/>
  <c r="H30" i="24"/>
  <c r="F30" i="24"/>
  <c r="D30" i="24"/>
  <c r="J30" i="24"/>
  <c r="F37" i="24"/>
  <c r="D37" i="24"/>
  <c r="K37" i="24"/>
  <c r="J37" i="24"/>
  <c r="H37" i="24"/>
  <c r="G23" i="24"/>
  <c r="M23" i="24"/>
  <c r="E23" i="24"/>
  <c r="L23" i="24"/>
  <c r="I23" i="24"/>
  <c r="I26" i="24"/>
  <c r="M26" i="24"/>
  <c r="E26" i="24"/>
  <c r="L26" i="24"/>
  <c r="G26" i="24"/>
  <c r="G7" i="24"/>
  <c r="M7" i="24"/>
  <c r="E7" i="24"/>
  <c r="L7" i="24"/>
  <c r="I7" i="24"/>
  <c r="G9" i="24"/>
  <c r="M9" i="24"/>
  <c r="E9" i="24"/>
  <c r="L9" i="24"/>
  <c r="I9" i="24"/>
  <c r="G17" i="24"/>
  <c r="M17" i="24"/>
  <c r="E17" i="24"/>
  <c r="L17" i="24"/>
  <c r="I17" i="24"/>
  <c r="I20" i="24"/>
  <c r="M20" i="24"/>
  <c r="E20" i="24"/>
  <c r="L20" i="24"/>
  <c r="G20" i="24"/>
  <c r="G33" i="24"/>
  <c r="M33" i="24"/>
  <c r="E33" i="24"/>
  <c r="L33" i="24"/>
  <c r="I33" i="24"/>
  <c r="I37" i="24"/>
  <c r="G37" i="24"/>
  <c r="L37" i="24"/>
  <c r="M37" i="24"/>
  <c r="E37" i="24"/>
  <c r="K16" i="24"/>
  <c r="H16" i="24"/>
  <c r="F16" i="24"/>
  <c r="D16" i="24"/>
  <c r="J16" i="24"/>
  <c r="D25" i="24"/>
  <c r="J25" i="24"/>
  <c r="H25" i="24"/>
  <c r="K25" i="24"/>
  <c r="F25" i="24"/>
  <c r="D31" i="24"/>
  <c r="J31" i="24"/>
  <c r="H31" i="24"/>
  <c r="K31" i="24"/>
  <c r="F31" i="24"/>
  <c r="K34" i="24"/>
  <c r="H34" i="24"/>
  <c r="F34" i="24"/>
  <c r="D34" i="24"/>
  <c r="J34" i="24"/>
  <c r="K38" i="24"/>
  <c r="J38" i="24"/>
  <c r="H38" i="24"/>
  <c r="F38" i="24"/>
  <c r="D38" i="24"/>
  <c r="I8" i="24"/>
  <c r="M8" i="24"/>
  <c r="E8" i="24"/>
  <c r="L8" i="24"/>
  <c r="G8" i="24"/>
  <c r="G27" i="24"/>
  <c r="M27" i="24"/>
  <c r="E27" i="24"/>
  <c r="L27" i="24"/>
  <c r="I27" i="24"/>
  <c r="K8" i="24"/>
  <c r="H8" i="24"/>
  <c r="D8" i="24"/>
  <c r="J8" i="24"/>
  <c r="F8" i="24"/>
  <c r="D19" i="24"/>
  <c r="J19" i="24"/>
  <c r="H19" i="24"/>
  <c r="K19" i="24"/>
  <c r="F19" i="24"/>
  <c r="K22" i="24"/>
  <c r="H22" i="24"/>
  <c r="F22" i="24"/>
  <c r="D22" i="24"/>
  <c r="J22" i="24"/>
  <c r="K28" i="24"/>
  <c r="H28" i="24"/>
  <c r="F28" i="24"/>
  <c r="D28" i="24"/>
  <c r="J28" i="24"/>
  <c r="G21" i="24"/>
  <c r="M21" i="24"/>
  <c r="E21" i="24"/>
  <c r="L21" i="24"/>
  <c r="I21" i="24"/>
  <c r="I24" i="24"/>
  <c r="M24" i="24"/>
  <c r="E24" i="24"/>
  <c r="L24" i="24"/>
  <c r="G24" i="24"/>
  <c r="M38" i="24"/>
  <c r="E38" i="24"/>
  <c r="G38" i="24"/>
  <c r="L38" i="24"/>
  <c r="I38" i="24"/>
  <c r="G15" i="24"/>
  <c r="M15" i="24"/>
  <c r="E15" i="24"/>
  <c r="L15" i="24"/>
  <c r="I15" i="24"/>
  <c r="I18" i="24"/>
  <c r="M18" i="24"/>
  <c r="E18" i="24"/>
  <c r="L18" i="24"/>
  <c r="G18" i="24"/>
  <c r="G31" i="24"/>
  <c r="M31" i="24"/>
  <c r="E31" i="24"/>
  <c r="L31" i="24"/>
  <c r="I31" i="24"/>
  <c r="D23" i="24"/>
  <c r="J23" i="24"/>
  <c r="H23" i="24"/>
  <c r="K23" i="24"/>
  <c r="F23" i="24"/>
  <c r="K26" i="24"/>
  <c r="H26" i="24"/>
  <c r="F26" i="24"/>
  <c r="D26" i="24"/>
  <c r="J26" i="24"/>
  <c r="D29" i="24"/>
  <c r="J29" i="24"/>
  <c r="H29" i="24"/>
  <c r="K29" i="24"/>
  <c r="F29" i="24"/>
  <c r="K32" i="24"/>
  <c r="H32" i="24"/>
  <c r="F32" i="24"/>
  <c r="D32" i="24"/>
  <c r="J32" i="24"/>
  <c r="G25" i="24"/>
  <c r="M25" i="24"/>
  <c r="E25" i="24"/>
  <c r="L25" i="24"/>
  <c r="I25" i="24"/>
  <c r="I28" i="24"/>
  <c r="M28" i="24"/>
  <c r="E28" i="24"/>
  <c r="L28" i="24"/>
  <c r="G28" i="24"/>
  <c r="D9" i="24"/>
  <c r="J9" i="24"/>
  <c r="H9" i="24"/>
  <c r="K9" i="24"/>
  <c r="F9" i="24"/>
  <c r="K20" i="24"/>
  <c r="H20" i="24"/>
  <c r="F20" i="24"/>
  <c r="D20" i="24"/>
  <c r="J20" i="24"/>
  <c r="G19" i="24"/>
  <c r="M19" i="24"/>
  <c r="E19" i="24"/>
  <c r="L19" i="24"/>
  <c r="I19" i="24"/>
  <c r="G35" i="24"/>
  <c r="M35" i="24"/>
  <c r="E35" i="24"/>
  <c r="L35" i="24"/>
  <c r="I35"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4" i="24"/>
  <c r="M34" i="24"/>
  <c r="E34" i="24"/>
  <c r="L34"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14" i="24" l="1"/>
  <c r="M14" i="24"/>
  <c r="E14" i="24"/>
  <c r="L14" i="24"/>
  <c r="G14" i="24"/>
  <c r="I78" i="24"/>
  <c r="I79" i="24"/>
  <c r="F39" i="24"/>
  <c r="D39" i="24"/>
  <c r="K39" i="24"/>
  <c r="J39" i="24"/>
  <c r="H39" i="24"/>
  <c r="J77" i="24"/>
  <c r="I39" i="24"/>
  <c r="G39" i="24"/>
  <c r="L39" i="24"/>
  <c r="M39" i="24"/>
  <c r="E39" i="24"/>
  <c r="H45" i="24"/>
  <c r="F45" i="24"/>
  <c r="D45" i="24"/>
  <c r="K45" i="24"/>
  <c r="J45" i="24"/>
  <c r="K77" i="24"/>
  <c r="I45" i="24"/>
  <c r="G45" i="24"/>
  <c r="L45" i="24"/>
  <c r="M45" i="24"/>
  <c r="E45" i="24"/>
  <c r="K6" i="24"/>
  <c r="H6" i="24"/>
  <c r="D6" i="24"/>
  <c r="F6" i="24"/>
  <c r="J6" i="24"/>
  <c r="I6" i="24"/>
  <c r="M6" i="24"/>
  <c r="E6" i="24"/>
  <c r="L6" i="24"/>
  <c r="G6" i="24"/>
  <c r="K14" i="24"/>
  <c r="H14" i="24"/>
  <c r="F14" i="24"/>
  <c r="D14" i="24"/>
  <c r="J14" i="24"/>
  <c r="K79" i="24" l="1"/>
  <c r="K78" i="24"/>
  <c r="I81" i="24" s="1"/>
  <c r="J79" i="24"/>
  <c r="I83" i="24" s="1"/>
  <c r="J78" i="24"/>
  <c r="I82" i="24"/>
</calcChain>
</file>

<file path=xl/sharedStrings.xml><?xml version="1.0" encoding="utf-8"?>
<sst xmlns="http://schemas.openxmlformats.org/spreadsheetml/2006/main" count="1695" uniqueCount="521">
  <si>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</si>
  <si>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</si>
  <si>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</si>
  <si>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</si>
  <si>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</si>
  <si>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</si>
  <si>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</si>
  <si>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</si>
  <si>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</si>
  <si>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</si>
  <si>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</si>
  <si>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</si>
  <si>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</si>
  <si>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Birkenfeld (07134)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</si>
  <si>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</si>
  <si>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</si>
  <si>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</si>
  <si>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</si>
  <si>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</si>
  <si>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</si>
  <si>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</si>
  <si>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</si>
  <si>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</si>
  <si>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</si>
  <si>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</si>
  <si>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</si>
  <si>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</si>
  <si>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</si>
  <si>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</si>
  <si>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</si>
  <si>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</si>
  <si>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</si>
  <si>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</si>
  <si>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</si>
  <si>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</si>
  <si>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</si>
  <si>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</si>
  <si>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</si>
  <si>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</si>
  <si>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</si>
  <si>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</si>
  <si>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</si>
  <si>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</si>
  <si>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</si>
  <si>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</si>
  <si>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</si>
  <si>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</si>
  <si>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</si>
  <si>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</si>
  <si>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</si>
  <si>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</si>
  <si>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</si>
  <si>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</si>
  <si>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</si>
  <si>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</si>
  <si>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</si>
  <si>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</si>
  <si>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</si>
  <si>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</si>
  <si>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</si>
  <si>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</si>
  <si>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</si>
  <si>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</si>
  <si>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</si>
  <si>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</si>
  <si>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</si>
  <si>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</si>
  <si>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</si>
  <si>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</si>
  <si>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</si>
  <si>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</si>
  <si>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</si>
  <si>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</si>
  <si>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</si>
  <si>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</si>
  <si>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</si>
  <si>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</si>
  <si>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</si>
  <si>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</si>
  <si>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</si>
  <si>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</si>
  <si>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</si>
  <si>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</si>
  <si>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</si>
  <si>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</si>
  <si>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</si>
  <si>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</si>
  <si>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</si>
  <si>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</si>
  <si>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</si>
  <si>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</si>
  <si>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</si>
  <si>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Birkenfeld (07134);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</si>
  <si>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</si>
  <si>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</si>
  <si>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</si>
  <si>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</si>
  <si>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</si>
  <si>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</si>
  <si>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</si>
  <si>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</si>
  <si>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</si>
  <si>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</si>
  <si>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</si>
  <si>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</si>
  <si>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</si>
  <si>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</si>
  <si>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</si>
  <si>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</si>
  <si>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</si>
  <si>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</si>
  <si>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</si>
  <si>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</si>
  <si>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</si>
  <si>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</si>
  <si>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</si>
  <si>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</si>
  <si>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</si>
  <si>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</si>
  <si>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</si>
  <si>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</si>
  <si>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</si>
  <si>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</si>
  <si>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</si>
  <si>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</si>
  <si>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</si>
  <si>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</si>
  <si>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</si>
  <si>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</si>
  <si>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</si>
  <si>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</si>
  <si>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</si>
  <si>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</si>
  <si>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</si>
  <si>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</si>
  <si>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</si>
  <si>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</si>
  <si>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</si>
  <si>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</si>
  <si>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</si>
  <si>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</si>
  <si>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</si>
  <si>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</si>
  <si>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</si>
  <si>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</si>
  <si>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</si>
  <si>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</si>
  <si>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</si>
  <si>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</si>
  <si>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</si>
  <si>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</si>
  <si>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</si>
  <si>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</si>
  <si>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</si>
  <si>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</si>
  <si>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</si>
  <si>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</si>
  <si>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</si>
  <si>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</si>
  <si>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</si>
  <si>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</si>
  <si>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</si>
  <si>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</si>
  <si>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</si>
  <si>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</si>
  <si>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</si>
  <si>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</si>
  <si>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</si>
  <si>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</si>
  <si>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</si>
  <si>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</si>
  <si>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</si>
  <si>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</si>
  <si>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</si>
  <si>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</si>
  <si>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</si>
  <si>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</si>
  <si>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</si>
  <si>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</si>
  <si>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</si>
  <si>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</si>
  <si>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</si>
  <si>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</si>
  <si>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Birkenfeld (07134)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</si>
  <si>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</si>
  <si>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</si>
  <si>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</si>
  <si>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</si>
  <si>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</si>
  <si>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</si>
  <si>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</si>
  <si>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</si>
  <si>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</si>
  <si>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</si>
  <si>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</si>
  <si>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</si>
  <si>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</si>
  <si>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</si>
  <si>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</si>
  <si>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</si>
  <si>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</si>
  <si>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</si>
  <si>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</si>
  <si>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</si>
  <si>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</si>
  <si>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</si>
  <si>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</si>
  <si>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</si>
  <si>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</si>
  <si>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</si>
  <si>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</si>
  <si>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</si>
  <si>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</si>
  <si>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</si>
  <si>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</si>
  <si>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</si>
  <si>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</si>
  <si>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</si>
  <si>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</si>
  <si>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</si>
  <si>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</si>
  <si>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</si>
  <si>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</si>
  <si>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</si>
  <si>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</si>
  <si>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</si>
  <si>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</si>
  <si>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</si>
  <si>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</si>
  <si>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</si>
  <si>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</si>
  <si>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</si>
  <si>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</si>
  <si>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</si>
  <si>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</si>
  <si>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</si>
  <si>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</si>
  <si>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</si>
  <si>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</si>
  <si>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</si>
  <si>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</si>
  <si>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</si>
  <si>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</si>
  <si>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</si>
  <si>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</si>
  <si>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</si>
  <si>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</si>
  <si>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</si>
  <si>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</si>
  <si>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</si>
  <si>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</si>
  <si>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</si>
  <si>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</si>
  <si>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</si>
  <si>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</si>
  <si>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</si>
  <si>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</si>
  <si>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</si>
  <si>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</si>
  <si>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</si>
  <si>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</si>
  <si>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</si>
  <si>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</si>
  <si>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</si>
  <si>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</si>
  <si>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</si>
  <si>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</si>
  <si>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</si>
  <si>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</si>
  <si>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</si>
  <si>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</si>
  <si>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</si>
  <si>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</si>
  <si>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</si>
  <si>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</si>
  <si>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</si>
  <si>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</si>
  <si>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</si>
  <si>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</si>
  <si>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</si>
  <si>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</si>
  <si>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</si>
  <si>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</si>
  <si>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</si>
  <si>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</si>
  <si>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</si>
  <si>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</si>
  <si>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</si>
  <si>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</si>
  <si>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</si>
  <si>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</si>
  <si>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</si>
  <si>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</si>
  <si>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</si>
  <si>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</si>
  <si>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</si>
  <si>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</si>
  <si>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</si>
  <si>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</si>
  <si>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</si>
  <si>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</si>
  <si>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</si>
  <si>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</si>
  <si>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</si>
  <si>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</si>
  <si>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</si>
  <si>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</si>
  <si>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</si>
  <si>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</si>
  <si>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</si>
  <si>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</si>
  <si>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</si>
  <si>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</si>
  <si>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</si>
  <si>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</si>
  <si>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</si>
  <si>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</si>
  <si>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</si>
  <si>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</si>
  <si>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</si>
  <si>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</si>
  <si>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</si>
  <si>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</si>
  <si>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</si>
  <si>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</si>
  <si>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</si>
  <si>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</si>
  <si>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</si>
  <si>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</si>
  <si>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</si>
  <si>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</si>
  <si>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</si>
  <si>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</si>
  <si>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</si>
  <si>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</si>
  <si>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</si>
  <si>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</si>
  <si>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</si>
  <si>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</si>
  <si>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</si>
  <si>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</si>
  <si>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</si>
  <si>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</si>
  <si>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</si>
  <si>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</si>
  <si>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</si>
  <si>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</si>
  <si>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</si>
  <si>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</si>
  <si>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</si>
  <si>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</si>
  <si>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</si>
  <si>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</si>
  <si>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</si>
  <si>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</si>
  <si>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</si>
  <si>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</si>
  <si>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</si>
  <si>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</si>
  <si>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</si>
  <si>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</si>
  <si>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</si>
  <si>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</si>
  <si>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</si>
  <si>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</si>
  <si>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</si>
  <si>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</si>
  <si>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</si>
  <si>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</si>
  <si>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</si>
  <si>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</si>
  <si>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</si>
  <si>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</si>
  <si>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Birkenfeld (07134);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</si>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</sst>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{7A851B89-EEC1-4259-9FA7-53DC678A7A0D}</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8CEF-49A9-8D0A-83E50A16E085}"/>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{1677AFEC-E4BC-442F-B745-C837B89DC900}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8CEF-49A9-8D0A-83E50A16E08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{8FD7A46E-6FD0-4E94-A4AA-921E24A4BC80}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CEF-49A9-8D0A-83E50A16E08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{33E7D82D-7778-4719-99B4-4D5A4B9C122B}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CEF-49A9-8D0A-83E50A16E08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-1.6372066067806432</c:v>
                </c:pt>
                <c:pt idx="1">
                  <c:v>0.73912918896366064</c:v>
                </c:pt>
                <c:pt idx="2">
                  <c:v>1.1186464311118853</c:v>
                </c:pt>
                <c:pt idx="3">
                  <c:v>1.0875687030768</c:v>
                </c:pt>
              </c:numCache>
            </c:numRef>
          </c:val>
          <c:extLst>
            <c:ext xmlns:c16="http://schemas.microsoft.com/office/drawing/2014/chart" uri="{C3380CC4-5D6E-409C-BE32-E72D297353CC}">
              <c16:uniqueId val="{00000004-8CEF-49A9-8D0A-83E50A16E08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{1D82375B-1012-47CF-AB2A-FFEAA741F61F}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CEF-49A9-8D0A-83E50A16E08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{67292F20-61F2-4CE3-8A20-55F7F8BF5FD9}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CEF-49A9-8D0A-83E50A16E08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{23EDE233-C44A-4BA6-8A55-B52601233761}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CEF-49A9-8D0A-83E50A16E08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{E848CF5C-8604-4D53-AED0-F167D3288F8F}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CEF-49A9-8D0A-83E50A16E08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CEF-49A9-8D0A-83E50A16E08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CEF-49A9-8D0A-83E50A16E08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{1213ED63-CE5E-45B9-B949-EE0DD93F1883}</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CAAC-4F78-BC96-B7FF528D1F52}"/>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{671D5C0C-B29D-4AAC-934E-3CAAE5AA0DB7}</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CAAC-4F78-BC96-B7FF528D1F5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{AE3D433D-1C99-44A9-A552-4D658C870C51}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AAC-4F78-BC96-B7FF528D1F5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{88B5D26C-4770-4718-99EF-0C3AF26E6880}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AAC-4F78-BC96-B7FF528D1F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-3.5862995298858293</c:v>
                </c:pt>
                <c:pt idx="1">
                  <c:v>-3.2711552602853353</c:v>
                </c:pt>
                <c:pt idx="2">
                  <c:v>-2.7637010795899166</c:v>
                </c:pt>
                <c:pt idx="3">
                  <c:v>-2.8655893304673015</c:v>
                </c:pt>
              </c:numCache>
            </c:numRef>
          </c:val>
          <c:extLst>
            <c:ext xmlns:c16="http://schemas.microsoft.com/office/drawing/2014/chart" uri="{C3380CC4-5D6E-409C-BE32-E72D297353CC}">
              <c16:uniqueId val="{00000004-CAAC-4F78-BC96-B7FF528D1F5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{C0BAE741-6692-4A22-B0DE-9AACCA6EFD4C}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AAC-4F78-BC96-B7FF528D1F5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{4F737B93-E4DF-4FC9-9F03-34C591BBB70D}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AAC-4F78-BC96-B7FF528D1F5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{B35E3F66-3E0E-45BF-AB80-1D94481E4714}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AAC-4F78-BC96-B7FF528D1F5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{CDECF200-940F-46A2-8B38-CA10CEAE7562}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AAC-4F78-BC96-B7FF528D1F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AAC-4F78-BC96-B7FF528D1F5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AAC-4F78-BC96-B7FF528D1F5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{76D5A131-3C9B-4928-A619-BD83A0C216B4}</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7D11-4F95-995C-817A38DD0F9B}"/>
                </c:ext>
              </c:extLst>
            </c:dLbl>
            <c:dLbl>
              <c:idx val="1"/>
              <c:tx>
                <c:strRef>
                  <c:f>Daten_Diagramme!$D$15</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{C3EE1E74-0F2F-45F6-9993-2532D26398D3}</c15:txfldGUID>
                      <c15:f>Daten_Diagramme!$D$15</c15:f>
                      <c15:dlblFieldTableCache>
                        <c:ptCount val="1"/>
                        <c:pt idx="0">
                          <c:v>-9.0</c:v>
                        </c:pt>
                      </c15:dlblFieldTableCache>
                    </c15:dlblFTEntry>
                  </c15:dlblFieldTable>
                  <c15:showDataLabelsRange val="0"/>
                </c:ext>
                <c:ext xmlns:c16="http://schemas.microsoft.com/office/drawing/2014/chart" uri="{C3380CC4-5D6E-409C-BE32-E72D297353CC}">
                  <c16:uniqueId val="{00000001-7D11-4F95-995C-817A38DD0F9B}"/>
                </c:ext>
              </c:extLst>
            </c:dLbl>
            <c:dLbl>
              <c:idx val="2"/>
              <c:tx>
                <c:strRef>
                  <c:f>Daten_Diagramme!$D$16</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{29D9382F-5A75-4126-B028-F2E731472892}</c15:txfldGUID>
                      <c15:f>Daten_Diagramme!$D$16</c15:f>
                      <c15:dlblFieldTableCache>
                        <c:ptCount val="1"/>
                        <c:pt idx="0">
                          <c:v>-11.3</c:v>
                        </c:pt>
                      </c15:dlblFieldTableCache>
                    </c15:dlblFTEntry>
                  </c15:dlblFieldTable>
                  <c15:showDataLabelsRange val="0"/>
                </c:ext>
                <c:ext xmlns:c16="http://schemas.microsoft.com/office/drawing/2014/chart" uri="{C3380CC4-5D6E-409C-BE32-E72D297353CC}">
                  <c16:uniqueId val="{00000002-7D11-4F95-995C-817A38DD0F9B}"/>
                </c:ext>
              </c:extLst>
            </c:dLbl>
            <c:dLbl>
              <c:idx val="3"/>
              <c:tx>
                <c:strRef>
                  <c:f>Daten_Diagramme!$D$17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{D3B1F73B-8849-4E8A-9722-39BE617B14B2}</c15:txfldGUID>
                      <c15:f>Daten_Diagramme!$D$17</c15:f>
                      <c15:dlblFieldTableCache>
                        <c:ptCount val="1"/>
                        <c:pt idx="0">
                          <c:v>-7.4</c:v>
                        </c:pt>
                      </c15:dlblFieldTableCache>
                    </c15:dlblFTEntry>
                  </c15:dlblFieldTable>
                  <c15:showDataLabelsRange val="0"/>
                </c:ext>
                <c:ext xmlns:c16="http://schemas.microsoft.com/office/drawing/2014/chart" uri="{C3380CC4-5D6E-409C-BE32-E72D297353CC}">
                  <c16:uniqueId val="{00000003-7D11-4F95-995C-817A38DD0F9B}"/>
                </c:ext>
              </c:extLst>
            </c:dLbl>
            <c:dLbl>
              <c:idx val="4"/>
              <c:tx>
                <c:strRef>
                  <c:f>Daten_Diagramme!$D$18</c:f>
                  <c:strCache>
                    <c:ptCount val="1"/>
                    <c:pt idx="0">
                      <c:v>-25.7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{9D19B1B1-8967-47D0-8485-4B5E49F758CD}</c15:txfldGUID>
                      <c15:f>Daten_Diagramme!$D$18</c15:f>
                      <c15:dlblFieldTableCache>
                        <c:ptCount val="1"/>
                        <c:pt idx="0">
                          <c:v>-25.7</c:v>
                        </c:pt>
                      </c15:dlblFieldTableCache>
                    </c15:dlblFTEntry>
                  </c15:dlblFieldTable>
                  <c15:showDataLabelsRange val="0"/>
                </c:ext>
                <c:ext xmlns:c16="http://schemas.microsoft.com/office/drawing/2014/chart" uri="{C3380CC4-5D6E-409C-BE32-E72D297353CC}">
                  <c16:uniqueId val="{00000004-7D11-4F95-995C-817A38DD0F9B}"/>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{EDA2EE1D-E8A0-4A67-8278-AF060FBC94C7}</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7D11-4F95-995C-817A38DD0F9B}"/>
                </c:ext>
              </c:extLst>
            </c:dLbl>
            <c:dLbl>
              <c:idx val="6"/>
              <c:tx>
                <c:strRef>
                  <c:f>Daten_Diagramme!$D$20</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{566FB57A-BE5E-436D-8C4A-EAA9314A8BE6}</c15:txfldGUID>
                      <c15:f>Daten_Diagramme!$D$20</c15:f>
                      <c15:dlblFieldTableCache>
                        <c:ptCount val="1"/>
                        <c:pt idx="0">
                          <c:v>-15.9</c:v>
                        </c:pt>
                      </c15:dlblFieldTableCache>
                    </c15:dlblFTEntry>
                  </c15:dlblFieldTable>
                  <c15:showDataLabelsRange val="0"/>
                </c:ext>
                <c:ext xmlns:c16="http://schemas.microsoft.com/office/drawing/2014/chart" uri="{C3380CC4-5D6E-409C-BE32-E72D297353CC}">
                  <c16:uniqueId val="{00000006-7D11-4F95-995C-817A38DD0F9B}"/>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{41B6E99A-3468-4B5E-8C2F-1FA9E239B8EE}</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7D11-4F95-995C-817A38DD0F9B}"/>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{DBA3ADA9-BCD1-4193-9CF8-75177739DF54}</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7D11-4F95-995C-817A38DD0F9B}"/>
                </c:ext>
              </c:extLst>
            </c:dLbl>
            <c:dLbl>
              <c:idx val="9"/>
              <c:tx>
                <c:strRef>
                  <c:f>Daten_Diagramme!$D$23</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{B1433DDC-6B90-4DE0-B1A9-8F643B7DCCAD}</c15:txfldGUID>
                      <c15:f>Daten_Diagramme!$D$23</c15:f>
                      <c15:dlblFieldTableCache>
                        <c:ptCount val="1"/>
                        <c:pt idx="0">
                          <c:v>-7.9</c:v>
                        </c:pt>
                      </c15:dlblFieldTableCache>
                    </c15:dlblFTEntry>
                  </c15:dlblFieldTable>
                  <c15:showDataLabelsRange val="0"/>
                </c:ext>
                <c:ext xmlns:c16="http://schemas.microsoft.com/office/drawing/2014/chart" uri="{C3380CC4-5D6E-409C-BE32-E72D297353CC}">
                  <c16:uniqueId val="{00000009-7D11-4F95-995C-817A38DD0F9B}"/>
                </c:ext>
              </c:extLst>
            </c:dLbl>
            <c:dLbl>
              <c:idx val="10"/>
              <c:tx>
                <c:strRef>
                  <c:f>Daten_Diagramme!$D$24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{CBAC70F9-9A07-466F-888F-6FA5CEA9D8BC}</c15:txfldGUID>
                      <c15:f>Daten_Diagramme!$D$24</c15:f>
                      <c15:dlblFieldTableCache>
                        <c:ptCount val="1"/>
                        <c:pt idx="0">
                          <c:v>-4.6</c:v>
                        </c:pt>
                      </c15:dlblFieldTableCache>
                    </c15:dlblFTEntry>
                  </c15:dlblFieldTable>
                  <c15:showDataLabelsRange val="0"/>
                </c:ext>
                <c:ext xmlns:c16="http://schemas.microsoft.com/office/drawing/2014/chart" uri="{C3380CC4-5D6E-409C-BE32-E72D297353CC}">
                  <c16:uniqueId val="{0000000A-7D11-4F95-995C-817A38DD0F9B}"/>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{2EEDEDE6-F5F8-4550-BCB9-D33FC04B0FFA}</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7D11-4F95-995C-817A38DD0F9B}"/>
                </c:ext>
              </c:extLst>
            </c:dLbl>
            <c:dLbl>
              <c:idx val="12"/>
              <c:tx>
                <c:strRef>
                  <c:f>Daten_Diagramme!$D$26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{7DFF8036-4A1C-4796-80ED-B551885A6981}</c15:txfldGUID>
                      <c15:f>Daten_Diagramme!$D$26</c15:f>
                      <c15:dlblFieldTableCache>
                        <c:ptCount val="1"/>
                        <c:pt idx="0">
                          <c:v>-4.0</c:v>
                        </c:pt>
                      </c15:dlblFieldTableCache>
                    </c15:dlblFTEntry>
                  </c15:dlblFieldTable>
                  <c15:showDataLabelsRange val="0"/>
                </c:ext>
                <c:ext xmlns:c16="http://schemas.microsoft.com/office/drawing/2014/chart" uri="{C3380CC4-5D6E-409C-BE32-E72D297353CC}">
                  <c16:uniqueId val="{0000000C-7D11-4F95-995C-817A38DD0F9B}"/>
                </c:ext>
              </c:extLst>
            </c:dLbl>
            <c:dLbl>
              <c:idx val="13"/>
              <c:tx>
                <c:strRef>
                  <c:f>Daten_Diagramme!$D$27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{E91A53D3-33F2-4F10-946D-8BE69CBF3C5F}</c15:txfldGUID>
                      <c15:f>Daten_Diagramme!$D$27</c15:f>
                      <c15:dlblFieldTableCache>
                        <c:ptCount val="1"/>
                        <c:pt idx="0">
                          <c:v>5.6</c:v>
                        </c:pt>
                      </c15:dlblFieldTableCache>
                    </c15:dlblFTEntry>
                  </c15:dlblFieldTable>
                  <c15:showDataLabelsRange val="0"/>
                </c:ext>
                <c:ext xmlns:c16="http://schemas.microsoft.com/office/drawing/2014/chart" uri="{C3380CC4-5D6E-409C-BE32-E72D297353CC}">
                  <c16:uniqueId val="{0000000D-7D11-4F95-995C-817A38DD0F9B}"/>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{598F73B9-8BA9-4E84-A03A-5042CC9E4951}</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7D11-4F95-995C-817A38DD0F9B}"/>
                </c:ext>
              </c:extLst>
            </c:dLbl>
            <c:dLbl>
              <c:idx val="15"/>
              <c:tx>
                <c:strRef>
                  <c:f>Daten_Diagramme!$D$29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{67AF868A-414D-4DA0-A730-B8722FA5E45A}</c15:txfldGUID>
                      <c15:f>Daten_Diagramme!$D$29</c15:f>
                      <c15:dlblFieldTableCache>
                        <c:ptCount val="1"/>
                        <c:pt idx="0">
                          <c:v>-17.4</c:v>
                        </c:pt>
                      </c15:dlblFieldTableCache>
                    </c15:dlblFTEntry>
                  </c15:dlblFieldTable>
                  <c15:showDataLabelsRange val="0"/>
                </c:ext>
                <c:ext xmlns:c16="http://schemas.microsoft.com/office/drawing/2014/chart" uri="{C3380CC4-5D6E-409C-BE32-E72D297353CC}">
                  <c16:uniqueId val="{0000000F-7D11-4F95-995C-817A38DD0F9B}"/>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{E19207DA-4A2E-4DCF-B62F-CCB4DB909623}</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7D11-4F95-995C-817A38DD0F9B}"/>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{F30060FF-9772-4887-AFB9-6E32ED4FB785}</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7D11-4F95-995C-817A38DD0F9B}"/>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{85B57D28-A014-490B-850A-40F7B7CB7B9B}</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7D11-4F95-995C-817A38DD0F9B}"/>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{3717471B-F52C-497E-9B8A-AB2D0F611B1C}</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7D11-4F95-995C-817A38DD0F9B}"/>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{35DBB9FA-974C-46E0-B6BB-1653ABBFE14E}</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7D11-4F95-995C-817A38DD0F9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{A2A16685-DC20-4D1E-89CF-6941E263054E}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D11-4F95-995C-817A38DD0F9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{EEF969B6-1372-4CED-B5CA-5534E2543C5C}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D11-4F95-995C-817A38DD0F9B}"/>
                </c:ext>
              </c:extLst>
            </c:dLbl>
            <c:dLbl>
              <c:idx val="23"/>
              <c:tx>
                <c:strRef>
                  <c:f>Daten_Diagramme!$D$37</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{BFC8A8CB-991C-489A-9FEA-085363E51805}</c15:txfldGUID>
                      <c15:f>Daten_Diagramme!$D$37</c15:f>
                      <c15:dlblFieldTableCache>
                        <c:ptCount val="1"/>
                        <c:pt idx="0">
                          <c:v>-9.0</c:v>
                        </c:pt>
                      </c15:dlblFieldTableCache>
                    </c15:dlblFTEntry>
                  </c15:dlblFieldTable>
                  <c15:showDataLabelsRange val="0"/>
                </c:ext>
                <c:ext xmlns:c16="http://schemas.microsoft.com/office/drawing/2014/chart" uri="{C3380CC4-5D6E-409C-BE32-E72D297353CC}">
                  <c16:uniqueId val="{00000017-7D11-4F95-995C-817A38DD0F9B}"/>
                </c:ext>
              </c:extLst>
            </c:dLbl>
            <c:dLbl>
              <c:idx val="24"/>
              <c:layout>
                <c:manualLayout>
                  <c:x val="4.7769028871392123E-3"/>
                  <c:y val="-4.6876052205785108E-5"/>
                </c:manualLayout>
              </c:layout>
              <c:tx>
                <c:strRef>
                  <c:f>Daten_Diagramme!$D$38</c:f>
                  <c:strCache>
                    <c:ptCount val="1"/>
                    <c:pt idx="0">
                      <c:v>-5.7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{FED298CB-D602-4849-9346-7E16CAB74416}</c15:txfldGUID>
                      <c15:f>Daten_Diagramme!$D$38</c15:f>
                      <c15:dlblFieldTableCache>
                        <c:ptCount val="1"/>
                        <c:pt idx="0">
                          <c:v>-5.7</c:v>
                        </c:pt>
                      </c15:dlblFieldTableCache>
                    </c15:dlblFTEntry>
                  </c15:dlblFieldTable>
                  <c15:showDataLabelsRange val="0"/>
                </c:ext>
                <c:ext xmlns:c16="http://schemas.microsoft.com/office/drawing/2014/chart" uri="{C3380CC4-5D6E-409C-BE32-E72D297353CC}">
                  <c16:uniqueId val="{00000018-7D11-4F95-995C-817A38DD0F9B}"/>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{238AECAE-5CB1-4A1E-B6C7-6578101BA58D}</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7D11-4F95-995C-817A38DD0F9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{54A4D431-1B35-430E-9714-2D8A01A50B99}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D11-4F95-995C-817A38DD0F9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{02E2B5A0-A850-4035-86B3-F89A8C632764}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D11-4F95-995C-817A38DD0F9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{F760604F-88E1-4909-AFC1-F42361503C8B}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D11-4F95-995C-817A38DD0F9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{A7E3DC96-4651-4C1B-99F4-1809D1ADA70C}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D11-4F95-995C-817A38DD0F9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{65C5E4C7-72DF-477D-85F4-11AE209A4216}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D11-4F95-995C-817A38DD0F9B}"/>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{1F6B90E9-825F-4471-9857-E17558D568C6}</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7D11-4F95-995C-817A38DD0F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-1.6372066067806432</c:v>
                </c:pt>
                <c:pt idx="1">
                  <c:v>-8.9552238805970141</c:v>
                </c:pt>
                <c:pt idx="2">
                  <c:v>-11.269841269841271</c:v>
                </c:pt>
                <c:pt idx="3">
                  <c:v>-7.3675496688741724</c:v>
                </c:pt>
                <c:pt idx="4">
                  <c:v>-25.748502994011975</c:v>
                </c:pt>
                <c:pt idx="5">
                  <c:v>-3.1500364166059724</c:v>
                </c:pt>
                <c:pt idx="6">
                  <c:v>-15.852334419109663</c:v>
                </c:pt>
                <c:pt idx="7">
                  <c:v>2.1685559388861506</c:v>
                </c:pt>
                <c:pt idx="8">
                  <c:v>1.6138328530259367</c:v>
                </c:pt>
                <c:pt idx="9">
                  <c:v>-7.9239302694136295</c:v>
                </c:pt>
                <c:pt idx="10">
                  <c:v>-4.6178343949044587</c:v>
                </c:pt>
                <c:pt idx="11">
                  <c:v>-4.5161290322580649</c:v>
                </c:pt>
                <c:pt idx="12">
                  <c:v>-4.006677796327212</c:v>
                </c:pt>
                <c:pt idx="13">
                  <c:v>5.5642633228840124</c:v>
                </c:pt>
                <c:pt idx="14">
                  <c:v>-0.45871559633027525</c:v>
                </c:pt>
                <c:pt idx="15">
                  <c:v>-17.365269461077844</c:v>
                </c:pt>
                <c:pt idx="16">
                  <c:v>1.0901883052527255</c:v>
                </c:pt>
                <c:pt idx="17">
                  <c:v>0.33370411568409342</c:v>
                </c:pt>
                <c:pt idx="18">
                  <c:v>2.6446280991735538</c:v>
                </c:pt>
                <c:pt idx="19">
                  <c:v>2.2168674698795181</c:v>
                </c:pt>
                <c:pt idx="20">
                  <c:v>3.668639053254438</c:v>
                </c:pt>
                <c:pt idx="21">
                  <c:v>0</c:v>
                </c:pt>
                <c:pt idx="23">
                  <c:v>-8.9552238805970141</c:v>
                </c:pt>
                <c:pt idx="24">
                  <c:v>-5.6626627637024329</c:v>
                </c:pt>
                <c:pt idx="25">
                  <c:v>0.68879148403256107</c:v>
                </c:pt>
              </c:numCache>
            </c:numRef>
          </c:val>
          <c:extLst>
            <c:ext xmlns:c16="http://schemas.microsoft.com/office/drawing/2014/chart" uri="{C3380CC4-5D6E-409C-BE32-E72D297353CC}">
              <c16:uniqueId val="{00000020-7D11-4F95-995C-817A38DD0F9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{5F57D896-00AC-49F6-B452-E1668D878F77}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D11-4F95-995C-817A38DD0F9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{78AD4227-5073-4E57-A02E-7035F26EFCC8}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D11-4F95-995C-817A38DD0F9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{2C5C394E-E725-4DA6-B653-C59C77816A0D}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D11-4F95-995C-817A38DD0F9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{98DCD4D3-BAE0-4855-949B-685C6EEABC64}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D11-4F95-995C-817A38DD0F9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{31FD0DDC-4FCF-4329-A927-B7351942547D}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D11-4F95-995C-817A38DD0F9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{9F8BD18F-B18E-4A27-8D6F-424C6B2D3082}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D11-4F95-995C-817A38DD0F9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{406D7125-877F-4466-8D37-F9130ECB5214}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D11-4F95-995C-817A38DD0F9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{FE3DA4A6-B99B-473A-BAE7-669C946BC95A}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D11-4F95-995C-817A38DD0F9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{DFC20425-3AA6-4C6F-BBF9-3F81474E6594}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D11-4F95-995C-817A38DD0F9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{A9F1E184-D43C-41C8-8D61-F2009702930B}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D11-4F95-995C-817A38DD0F9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{276392E8-9AB9-41F9-86EE-2166EC2953FE}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D11-4F95-995C-817A38DD0F9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{631A1033-D2F2-4579-9584-AA28765A4C18}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D11-4F95-995C-817A38DD0F9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{A3517963-2D98-4C73-A6CA-DFEE45812C25}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D11-4F95-995C-817A38DD0F9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{1BD960FB-CE04-4D4C-BA61-BD9246878398}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D11-4F95-995C-817A38DD0F9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{248B43FD-5CE6-48A7-B674-8068B5BC56C2}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D11-4F95-995C-817A38DD0F9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{1FBD990D-351F-4FA4-BE08-5CA33EA6D867}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D11-4F95-995C-817A38DD0F9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{ADE9E8BE-3CAE-4363-95B7-449CFE1DC8C2}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D11-4F95-995C-817A38DD0F9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{6E2F8C96-9C34-4FD6-8E45-F111BC035A46}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D11-4F95-995C-817A38DD0F9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{867D198C-0EE1-4217-B609-4AA4C1D714B2}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D11-4F95-995C-817A38DD0F9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{CE5BA5AD-AEBF-4666-B125-DA6330D782D7}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D11-4F95-995C-817A38DD0F9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{036064B2-D114-4B02-BDC4-D8BD91F55794}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D11-4F95-995C-817A38DD0F9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{B34036D5-3C27-43EE-8B9A-30D4C363843C}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D11-4F95-995C-817A38DD0F9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{DA6CBE9A-F902-4791-9366-464B4DDB5BA9}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D11-4F95-995C-817A38DD0F9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{92C26591-271A-49AD-93E8-F232B33810DF}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D11-4F95-995C-817A38DD0F9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{39992E54-EF75-42D4-BCD7-B6FFA7A4184B}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D11-4F95-995C-817A38DD0F9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{9B80E8D2-B516-4A5E-8EE4-5E83CEFA9D0E}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D11-4F95-995C-817A38DD0F9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{62D52729-7768-4F61-87AC-38F5A4BCE369}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D11-4F95-995C-817A38DD0F9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{1993E75D-FF43-4879-8C6E-CDD270B4369C}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D11-4F95-995C-817A38DD0F9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{34257143-2EB8-427A-A140-C4D023E28718}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D11-4F95-995C-817A38DD0F9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{50C1B79D-DF2D-4998-A96F-0750B46557B0}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D11-4F95-995C-817A38DD0F9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{7BF9058B-2498-4D60-991F-6C365F6BE23F}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D11-4F95-995C-817A38DD0F9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{BA9CCFC1-31CA-4A52-9EC1-B90996AC9CE2}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D11-4F95-995C-817A38DD0F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D11-4F95-995C-817A38DD0F9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D11-4F95-995C-817A38DD0F9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{65CC7920-0310-4455-BE80-9E723EA141CD}</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1375-42C7-9A29-C711C7DB053E}"/>
                </c:ext>
              </c:extLst>
            </c:dLbl>
            <c:dLbl>
              <c:idx val="1"/>
              <c:tx>
                <c:strRef>
                  <c:f>Daten_Diagramme!$E$15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{4158A5F9-C33F-4AD3-8C41-B96FF6C15D94}</c15:txfldGUID>
                      <c15:f>Daten_Diagramme!$E$15</c15:f>
                      <c15:dlblFieldTableCache>
                        <c:ptCount val="1"/>
                        <c:pt idx="0">
                          <c:v>-4.2</c:v>
                        </c:pt>
                      </c15:dlblFieldTableCache>
                    </c15:dlblFTEntry>
                  </c15:dlblFieldTable>
                  <c15:showDataLabelsRange val="0"/>
                </c:ext>
                <c:ext xmlns:c16="http://schemas.microsoft.com/office/drawing/2014/chart" uri="{C3380CC4-5D6E-409C-BE32-E72D297353CC}">
                  <c16:uniqueId val="{00000001-1375-42C7-9A29-C711C7DB053E}"/>
                </c:ext>
              </c:extLst>
            </c:dLbl>
            <c:dLbl>
              <c:idx val="2"/>
              <c:tx>
                <c:strRef>
                  <c:f>Daten_Diagramme!$E$16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{5533D4C8-D8D9-49BC-A231-21A1422594A3}</c15:txfldGUID>
                      <c15:f>Daten_Diagramme!$E$16</c15:f>
                      <c15:dlblFieldTableCache>
                        <c:ptCount val="1"/>
                        <c:pt idx="0">
                          <c:v>4.4</c:v>
                        </c:pt>
                      </c15:dlblFieldTableCache>
                    </c15:dlblFTEntry>
                  </c15:dlblFieldTable>
                  <c15:showDataLabelsRange val="0"/>
                </c:ext>
                <c:ext xmlns:c16="http://schemas.microsoft.com/office/drawing/2014/chart" uri="{C3380CC4-5D6E-409C-BE32-E72D297353CC}">
                  <c16:uniqueId val="{00000002-1375-42C7-9A29-C711C7DB053E}"/>
                </c:ext>
              </c:extLst>
            </c:dLbl>
            <c:dLbl>
              <c:idx val="3"/>
              <c:tx>
                <c:strRef>
                  <c:f>Daten_Diagramme!$E$17</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{8D18EFA9-7A96-4357-9B71-0F5DA23D4E88}</c15:txfldGUID>
                      <c15:f>Daten_Diagramme!$E$17</c15:f>
                      <c15:dlblFieldTableCache>
                        <c:ptCount val="1"/>
                        <c:pt idx="0">
                          <c:v>-15.8</c:v>
                        </c:pt>
                      </c15:dlblFieldTableCache>
                    </c15:dlblFTEntry>
                  </c15:dlblFieldTable>
                  <c15:showDataLabelsRange val="0"/>
                </c:ext>
                <c:ext xmlns:c16="http://schemas.microsoft.com/office/drawing/2014/chart" uri="{C3380CC4-5D6E-409C-BE32-E72D297353CC}">
                  <c16:uniqueId val="{00000003-1375-42C7-9A29-C711C7DB053E}"/>
                </c:ext>
              </c:extLst>
            </c:dLbl>
            <c:dLbl>
              <c:idx val="4"/>
              <c:tx>
                <c:strRef>
                  <c:f>Daten_Diagramme!$E$18</c:f>
                  <c:strCache>
                    <c:ptCount val="1"/>
                    <c:pt idx="0">
                      <c:v>-29.0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{7502CBC7-EF0A-4CE2-983D-EE23FE770741}</c15:txfldGUID>
                      <c15:f>Daten_Diagramme!$E$18</c15:f>
                      <c15:dlblFieldTableCache>
                        <c:ptCount val="1"/>
                        <c:pt idx="0">
                          <c:v>-29.0</c:v>
                        </c:pt>
                      </c15:dlblFieldTableCache>
                    </c15:dlblFTEntry>
                  </c15:dlblFieldTable>
                  <c15:showDataLabelsRange val="0"/>
                </c:ext>
                <c:ext xmlns:c16="http://schemas.microsoft.com/office/drawing/2014/chart" uri="{C3380CC4-5D6E-409C-BE32-E72D297353CC}">
                  <c16:uniqueId val="{00000004-1375-42C7-9A29-C711C7DB053E}"/>
                </c:ext>
              </c:extLst>
            </c:dLbl>
            <c:dLbl>
              <c:idx val="5"/>
              <c:tx>
                <c:strRef>
                  <c:f>Daten_Diagramme!$E$19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{C872E660-E3D5-457B-96DF-5FE9E134B83E}</c15:txfldGUID>
                      <c15:f>Daten_Diagramme!$E$19</c15:f>
                      <c15:dlblFieldTableCache>
                        <c:ptCount val="1"/>
                        <c:pt idx="0">
                          <c:v>-12.2</c:v>
                        </c:pt>
                      </c15:dlblFieldTableCache>
                    </c15:dlblFTEntry>
                  </c15:dlblFieldTable>
                  <c15:showDataLabelsRange val="0"/>
                </c:ext>
                <c:ext xmlns:c16="http://schemas.microsoft.com/office/drawing/2014/chart" uri="{C3380CC4-5D6E-409C-BE32-E72D297353CC}">
                  <c16:uniqueId val="{00000005-1375-42C7-9A29-C711C7DB053E}"/>
                </c:ext>
              </c:extLst>
            </c:dLbl>
            <c:dLbl>
              <c:idx val="6"/>
              <c:tx>
                <c:strRef>
                  <c:f>Daten_Diagramme!$E$20</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{B01A27EB-D830-48E7-BE51-1109EDCA7111}</c15:txfldGUID>
                      <c15:f>Daten_Diagramme!$E$20</c15:f>
                      <c15:dlblFieldTableCache>
                        <c:ptCount val="1"/>
                        <c:pt idx="0">
                          <c:v>-10.5</c:v>
                        </c:pt>
                      </c15:dlblFieldTableCache>
                    </c15:dlblFTEntry>
                  </c15:dlblFieldTable>
                  <c15:showDataLabelsRange val="0"/>
                </c:ext>
                <c:ext xmlns:c16="http://schemas.microsoft.com/office/drawing/2014/chart" uri="{C3380CC4-5D6E-409C-BE32-E72D297353CC}">
                  <c16:uniqueId val="{00000006-1375-42C7-9A29-C711C7DB053E}"/>
                </c:ext>
              </c:extLst>
            </c:dLbl>
            <c:dLbl>
              <c:idx val="7"/>
              <c:tx>
                <c:strRef>
                  <c:f>Daten_Diagramme!$E$21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{39723CF1-D584-4FE2-AD0E-72B048EB635A}</c15:txfldGUID>
                      <c15:f>Daten_Diagramme!$E$21</c15:f>
                      <c15:dlblFieldTableCache>
                        <c:ptCount val="1"/>
                        <c:pt idx="0">
                          <c:v>7.5</c:v>
                        </c:pt>
                      </c15:dlblFieldTableCache>
                    </c15:dlblFTEntry>
                  </c15:dlblFieldTable>
                  <c15:showDataLabelsRange val="0"/>
                </c:ext>
                <c:ext xmlns:c16="http://schemas.microsoft.com/office/drawing/2014/chart" uri="{C3380CC4-5D6E-409C-BE32-E72D297353CC}">
                  <c16:uniqueId val="{00000007-1375-42C7-9A29-C711C7DB053E}"/>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{A4E61E07-DE9E-4C86-A1B0-4E46D30A1C10}</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1375-42C7-9A29-C711C7DB053E}"/>
                </c:ext>
              </c:extLst>
            </c:dLbl>
            <c:dLbl>
              <c:idx val="9"/>
              <c:tx>
                <c:strRef>
                  <c:f>Daten_Diagramme!$E$23</c:f>
                  <c:strCache>
                    <c:ptCount val="1"/>
                    <c:pt idx="0">
                      <c:v>-19.6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{3C451A56-0E12-4DE5-8E5A-E64E212D4040}</c15:txfldGUID>
                      <c15:f>Daten_Diagramme!$E$23</c15:f>
                      <c15:dlblFieldTableCache>
                        <c:ptCount val="1"/>
                        <c:pt idx="0">
                          <c:v>-19.6</c:v>
                        </c:pt>
                      </c15:dlblFieldTableCache>
                    </c15:dlblFTEntry>
                  </c15:dlblFieldTable>
                  <c15:showDataLabelsRange val="0"/>
                </c:ext>
                <c:ext xmlns:c16="http://schemas.microsoft.com/office/drawing/2014/chart" uri="{C3380CC4-5D6E-409C-BE32-E72D297353CC}">
                  <c16:uniqueId val="{00000009-1375-42C7-9A29-C711C7DB053E}"/>
                </c:ext>
              </c:extLst>
            </c:dLbl>
            <c:dLbl>
              <c:idx val="10"/>
              <c:tx>
                <c:strRef>
                  <c:f>Daten_Diagramme!$E$24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{84843BE0-9C12-48ED-8D66-2C6FAA2E7644}</c15:txfldGUID>
                      <c15:f>Daten_Diagramme!$E$24</c15:f>
                      <c15:dlblFieldTableCache>
                        <c:ptCount val="1"/>
                        <c:pt idx="0">
                          <c:v>-2.3</c:v>
                        </c:pt>
                      </c15:dlblFieldTableCache>
                    </c15:dlblFTEntry>
                  </c15:dlblFieldTable>
                  <c15:showDataLabelsRange val="0"/>
                </c:ext>
                <c:ext xmlns:c16="http://schemas.microsoft.com/office/drawing/2014/chart" uri="{C3380CC4-5D6E-409C-BE32-E72D297353CC}">
                  <c16:uniqueId val="{0000000A-1375-42C7-9A29-C711C7DB053E}"/>
                </c:ext>
              </c:extLst>
            </c:dLbl>
            <c:dLbl>
              <c:idx val="11"/>
              <c:tx>
                <c:strRef>
                  <c:f>Daten_Diagramme!$E$25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{8FEFA18D-438E-44FC-AC42-F34C1C7B7E0E}</c15:txfldGUID>
                      <c15:f>Daten_Diagramme!$E$25</c15:f>
                      <c15:dlblFieldTableCache>
                        <c:ptCount val="1"/>
                        <c:pt idx="0">
                          <c:v>-1.2</c:v>
                        </c:pt>
                      </c15:dlblFieldTableCache>
                    </c15:dlblFTEntry>
                  </c15:dlblFieldTable>
                  <c15:showDataLabelsRange val="0"/>
                </c:ext>
                <c:ext xmlns:c16="http://schemas.microsoft.com/office/drawing/2014/chart" uri="{C3380CC4-5D6E-409C-BE32-E72D297353CC}">
                  <c16:uniqueId val="{0000000B-1375-42C7-9A29-C711C7DB053E}"/>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{E77DA043-B6D1-4F3D-93F8-C1A9B5AC1B48}</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1375-42C7-9A29-C711C7DB053E}"/>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{69A5A2E9-0ECF-4379-8108-A8D0BA0E0246}</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1375-42C7-9A29-C711C7DB053E}"/>
                </c:ext>
              </c:extLst>
            </c:dLbl>
            <c:dLbl>
              <c:idx val="14"/>
              <c:tx>
                <c:strRef>
                  <c:f>Daten_Diagramme!$E$28</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{5D917EBE-7D59-461A-B635-A4DBBDF3A3FE}</c15:txfldGUID>
                      <c15:f>Daten_Diagramme!$E$28</c15:f>
                      <c15:dlblFieldTableCache>
                        <c:ptCount val="1"/>
                        <c:pt idx="0">
                          <c:v>-7.6</c:v>
                        </c:pt>
                      </c15:dlblFieldTableCache>
                    </c15:dlblFTEntry>
                  </c15:dlblFieldTable>
                  <c15:showDataLabelsRange val="0"/>
                </c:ext>
                <c:ext xmlns:c16="http://schemas.microsoft.com/office/drawing/2014/chart" uri="{C3380CC4-5D6E-409C-BE32-E72D297353CC}">
                  <c16:uniqueId val="{0000000E-1375-42C7-9A29-C711C7DB053E}"/>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{BAA97436-4902-46ED-9FD3-4F46623345DF}</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1375-42C7-9A29-C711C7DB053E}"/>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{4E5A8FE5-4B84-4810-B389-126B639FDF0D}</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1375-42C7-9A29-C711C7DB053E}"/>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{F590E234-B829-4E8D-A895-6418996E2B3D}</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1375-42C7-9A29-C711C7DB053E}"/>
                </c:ext>
              </c:extLst>
            </c:dLbl>
            <c:dLbl>
              <c:idx val="18"/>
              <c:tx>
                <c:strRef>
                  <c:f>Daten_Diagramme!$E$32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{82B50C97-3B67-4088-841B-58E5E2BD83A7}</c15:txfldGUID>
                      <c15:f>Daten_Diagramme!$E$32</c15:f>
                      <c15:dlblFieldTableCache>
                        <c:ptCount val="1"/>
                        <c:pt idx="0">
                          <c:v>1.9</c:v>
                        </c:pt>
                      </c15:dlblFieldTableCache>
                    </c15:dlblFTEntry>
                  </c15:dlblFieldTable>
                  <c15:showDataLabelsRange val="0"/>
                </c:ext>
                <c:ext xmlns:c16="http://schemas.microsoft.com/office/drawing/2014/chart" uri="{C3380CC4-5D6E-409C-BE32-E72D297353CC}">
                  <c16:uniqueId val="{00000012-1375-42C7-9A29-C711C7DB053E}"/>
                </c:ext>
              </c:extLst>
            </c:dLbl>
            <c:dLbl>
              <c:idx val="19"/>
              <c:tx>
                <c:strRef>
                  <c:f>Daten_Diagramme!$E$33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{ECDC7473-0E88-46D3-81B4-449D4683E9FC}</c15:txfldGUID>
                      <c15:f>Daten_Diagramme!$E$33</c15:f>
                      <c15:dlblFieldTableCache>
                        <c:ptCount val="1"/>
                        <c:pt idx="0">
                          <c:v>5.1</c:v>
                        </c:pt>
                      </c15:dlblFieldTableCache>
                    </c15:dlblFTEntry>
                  </c15:dlblFieldTable>
                  <c15:showDataLabelsRange val="0"/>
                </c:ext>
                <c:ext xmlns:c16="http://schemas.microsoft.com/office/drawing/2014/chart" uri="{C3380CC4-5D6E-409C-BE32-E72D297353CC}">
                  <c16:uniqueId val="{00000013-1375-42C7-9A29-C711C7DB053E}"/>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{CC4DCF57-FBEA-464F-B16E-72E18EC102CB}</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1375-42C7-9A29-C711C7DB053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{64162DDD-EE51-4489-9502-B3C8E269681D}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375-42C7-9A29-C711C7DB053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{3DFDB568-5560-4E3D-8CCF-41C9547351DC}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375-42C7-9A29-C711C7DB053E}"/>
                </c:ext>
              </c:extLst>
            </c:dLbl>
            <c:dLbl>
              <c:idx val="23"/>
              <c:tx>
                <c:strRef>
                  <c:f>Daten_Diagramme!$E$37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{F639E9C9-DC6B-436D-AE5F-F8A7E189F910}</c15:txfldGUID>
                      <c15:f>Daten_Diagramme!$E$37</c15:f>
                      <c15:dlblFieldTableCache>
                        <c:ptCount val="1"/>
                        <c:pt idx="0">
                          <c:v>-4.2</c:v>
                        </c:pt>
                      </c15:dlblFieldTableCache>
                    </c15:dlblFTEntry>
                  </c15:dlblFieldTable>
                  <c15:showDataLabelsRange val="0"/>
                </c:ext>
                <c:ext xmlns:c16="http://schemas.microsoft.com/office/drawing/2014/chart" uri="{C3380CC4-5D6E-409C-BE32-E72D297353CC}">
                  <c16:uniqueId val="{00000017-1375-42C7-9A29-C711C7DB053E}"/>
                </c:ext>
              </c:extLst>
            </c:dLbl>
            <c:dLbl>
              <c:idx val="24"/>
              <c:tx>
                <c:strRef>
                  <c:f>Daten_Diagramme!$E$38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{037C40F0-BBCE-43F7-AC8D-56B437CC0162}</c15:txfldGUID>
                      <c15:f>Daten_Diagramme!$E$38</c15:f>
                      <c15:dlblFieldTableCache>
                        <c:ptCount val="1"/>
                        <c:pt idx="0">
                          <c:v>-8.7</c:v>
                        </c:pt>
                      </c15:dlblFieldTableCache>
                    </c15:dlblFTEntry>
                  </c15:dlblFieldTable>
                  <c15:showDataLabelsRange val="0"/>
                </c:ext>
                <c:ext xmlns:c16="http://schemas.microsoft.com/office/drawing/2014/chart" uri="{C3380CC4-5D6E-409C-BE32-E72D297353CC}">
                  <c16:uniqueId val="{00000018-1375-42C7-9A29-C711C7DB053E}"/>
                </c:ext>
              </c:extLst>
            </c:dLbl>
            <c:dLbl>
              <c:idx val="25"/>
              <c:tx>
                <c:strRef>
                  <c:f>Daten_Diagramme!$E$39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{60BFC7D0-9A04-4312-BE88-C93A9AD3FDCB}</c15:txfldGUID>
                      <c15:f>Daten_Diagramme!$E$39</c15:f>
                      <c15:dlblFieldTableCache>
                        <c:ptCount val="1"/>
                        <c:pt idx="0">
                          <c:v>-2.2</c:v>
                        </c:pt>
                      </c15:dlblFieldTableCache>
                    </c15:dlblFTEntry>
                  </c15:dlblFieldTable>
                  <c15:showDataLabelsRange val="0"/>
                </c:ext>
                <c:ext xmlns:c16="http://schemas.microsoft.com/office/drawing/2014/chart" uri="{C3380CC4-5D6E-409C-BE32-E72D297353CC}">
                  <c16:uniqueId val="{00000019-1375-42C7-9A29-C711C7DB053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{B85A1165-80BB-49DB-9C94-4243867284C7}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375-42C7-9A29-C711C7DB053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{6404A8A2-BF6C-44F5-B309-AD3957ADA035}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375-42C7-9A29-C711C7DB053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{292D935B-142E-45E5-A85F-0221665EC2A1}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375-42C7-9A29-C711C7DB053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{EC4565CB-480A-4110-AFAF-CEB160ED706E}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375-42C7-9A29-C711C7DB053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{243AE6E3-FF25-45EC-8028-2F02432BC0E4}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375-42C7-9A29-C711C7DB053E}"/>
                </c:ext>
              </c:extLst>
            </c:dLbl>
            <c:dLbl>
              <c:idx val="31"/>
              <c:tx>
                <c:strRef>
                  <c:f>Daten_Diagramme!$E$45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{1B9FD653-4C71-4F00-B44B-35D5BBB21A4D}</c15:txfldGUID>
                      <c15:f>Daten_Diagramme!$E$45</c15:f>
                      <c15:dlblFieldTableCache>
                        <c:ptCount val="1"/>
                        <c:pt idx="0">
                          <c:v>-2.2</c:v>
                        </c:pt>
                      </c15:dlblFieldTableCache>
                    </c15:dlblFTEntry>
                  </c15:dlblFieldTable>
                  <c15:showDataLabelsRange val="0"/>
                </c:ext>
                <c:ext xmlns:c16="http://schemas.microsoft.com/office/drawing/2014/chart" uri="{C3380CC4-5D6E-409C-BE32-E72D297353CC}">
                  <c16:uniqueId val="{0000001F-1375-42C7-9A29-C711C7DB0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-3.5862995298858293</c:v>
                </c:pt>
                <c:pt idx="1">
                  <c:v>-4.166666666666667</c:v>
                </c:pt>
                <c:pt idx="2">
                  <c:v>4.395604395604396</c:v>
                </c:pt>
                <c:pt idx="3">
                  <c:v>-15.804066543438077</c:v>
                </c:pt>
                <c:pt idx="4">
                  <c:v>-29.045643153526971</c:v>
                </c:pt>
                <c:pt idx="5">
                  <c:v>-12.156862745098039</c:v>
                </c:pt>
                <c:pt idx="6">
                  <c:v>-10.526315789473685</c:v>
                </c:pt>
                <c:pt idx="7">
                  <c:v>7.4812967581047385</c:v>
                </c:pt>
                <c:pt idx="8">
                  <c:v>-1.5301530153015301</c:v>
                </c:pt>
                <c:pt idx="9">
                  <c:v>-19.553072625698324</c:v>
                </c:pt>
                <c:pt idx="10">
                  <c:v>-2.3342670401493932</c:v>
                </c:pt>
                <c:pt idx="11">
                  <c:v>-1.2195121951219512</c:v>
                </c:pt>
                <c:pt idx="12">
                  <c:v>-2.5974025974025974</c:v>
                </c:pt>
                <c:pt idx="13">
                  <c:v>0.37950664136622392</c:v>
                </c:pt>
                <c:pt idx="14">
                  <c:v>-7.6142131979695433</c:v>
                </c:pt>
                <c:pt idx="15">
                  <c:v>-52.38095238095238</c:v>
                </c:pt>
                <c:pt idx="16">
                  <c:v>0.32894736842105265</c:v>
                </c:pt>
                <c:pt idx="17">
                  <c:v>4.4776119402985071</c:v>
                </c:pt>
                <c:pt idx="18">
                  <c:v>1.8621973929236499</c:v>
                </c:pt>
                <c:pt idx="19">
                  <c:v>5.1383399209486162</c:v>
                </c:pt>
                <c:pt idx="20">
                  <c:v>-1.7806935332708529</c:v>
                </c:pt>
                <c:pt idx="21">
                  <c:v>0</c:v>
                </c:pt>
                <c:pt idx="23">
                  <c:v>-4.166666666666667</c:v>
                </c:pt>
                <c:pt idx="24">
                  <c:v>-8.7039390088945368</c:v>
                </c:pt>
                <c:pt idx="25">
                  <c:v>-2.2417658216933956</c:v>
                </c:pt>
              </c:numCache>
            </c:numRef>
          </c:val>
          <c:extLst>
            <c:ext xmlns:c16="http://schemas.microsoft.com/office/drawing/2014/chart" uri="{C3380CC4-5D6E-409C-BE32-E72D297353CC}">
              <c16:uniqueId val="{00000020-1375-42C7-9A29-C711C7DB053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{2EB9BB47-E6F8-4392-BFA4-5AD5B69448E0}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375-42C7-9A29-C711C7DB053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{FA8ED956-272F-4021-AB73-0219773EBA3C}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375-42C7-9A29-C711C7DB053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{6EBF801B-841E-471E-8E38-265E05394CA4}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375-42C7-9A29-C711C7DB053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{8581438B-1B0D-460F-9593-781F6AAFE07D}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375-42C7-9A29-C711C7DB053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{66E99741-60B3-46CF-9F40-82AFBED06224}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375-42C7-9A29-C711C7DB053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{99ABB314-8A7C-47BD-9DB4-EF5AEBEFD902}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375-42C7-9A29-C711C7DB053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{F0994F0B-265C-4C82-913C-549DE813808A}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375-42C7-9A29-C711C7DB053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{6D3EAEAA-259D-4AB9-93AE-B45AED2BC4BD}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375-42C7-9A29-C711C7DB053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{BA2062D2-CD60-432B-87BC-1C5312A67055}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375-42C7-9A29-C711C7DB053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{D132AF80-489D-4178-8E32-E5CF7B31A64C}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375-42C7-9A29-C711C7DB053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{026FF9FE-F66F-4436-8F99-322BE55561E9}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375-42C7-9A29-C711C7DB053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{3FD2AD21-8CD4-4408-997D-DADF4295F703}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375-42C7-9A29-C711C7DB053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{0928FB43-171B-47FC-A114-B5E592951234}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375-42C7-9A29-C711C7DB053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{623DAB22-B7DF-4F4B-8939-DEBB5720BABC}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375-42C7-9A29-C711C7DB053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{BFBC61C0-6250-4F9D-A77D-3B9BCFCC4E33}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375-42C7-9A29-C711C7DB053E}"/>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{715EE7DF-C7BE-4E17-855D-A21F2502397E}</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1375-42C7-9A29-C711C7DB053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{72A8E19F-004A-439D-8431-E80CB3798B21}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375-42C7-9A29-C711C7DB053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{17221CC9-752F-4B59-898C-F2A8BE030A09}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375-42C7-9A29-C711C7DB053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{45AA1CE9-D790-442F-9E1E-819E1D55D35E}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375-42C7-9A29-C711C7DB053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{849DFD6E-0DC9-4E0E-8305-B3706AC02846}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375-42C7-9A29-C711C7DB053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{402B48E6-2889-4651-A3C0-04EB62BA6A7B}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375-42C7-9A29-C711C7DB053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{E4A22CF7-5AD8-4EC2-9A98-E0C6953B6284}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375-42C7-9A29-C711C7DB053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{2D59A2B1-D22D-4628-9722-DD0A0FD6B4C6}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375-42C7-9A29-C711C7DB053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{C23CFBA5-98A8-472A-9A35-B3BFA905D3DD}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375-42C7-9A29-C711C7DB053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{B3725081-37F4-4F98-A645-323234C26FDE}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375-42C7-9A29-C711C7DB053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{053FF369-5A16-451D-BB2E-A47BDD633DD7}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375-42C7-9A29-C711C7DB053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{B96CF980-344B-4C7B-8BFD-75466F28B5E9}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375-42C7-9A29-C711C7DB053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{CFFCA173-4BBA-437A-B85A-0A20A26EBF9B}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375-42C7-9A29-C711C7DB053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{96C788B5-BF2E-4013-AD67-B6A90DF6D25D}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375-42C7-9A29-C711C7DB053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{B82621DB-498C-41DF-A745-1A01AFC165AC}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375-42C7-9A29-C711C7DB053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{E7AC1011-EEE1-4C32-9FFF-C195E455936A}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375-42C7-9A29-C711C7DB053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{461EA896-5679-4E8E-B530-6F210EB58B7C}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375-42C7-9A29-C711C7DB053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375-42C7-9A29-C711C7DB053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375-42C7-9A29-C711C7DB053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{5459F49F-E020-4778-8B3B-2180A914113E}</c15:txfldGUID>
                      <c15:f>Diagramm!$I$46</c15:f>
                      <c15:dlblFieldTableCache>
                        <c:ptCount val="1"/>
                      </c15:dlblFieldTableCache>
                    </c15:dlblFTEntry>
                  </c15:dlblFieldTable>
                  <c15:showDataLabelsRange val="0"/>
                </c:ext>
                <c:ext xmlns:c16="http://schemas.microsoft.com/office/drawing/2014/chart" uri="{C3380CC4-5D6E-409C-BE32-E72D297353CC}">
                  <c16:uniqueId val="{00000000-5257-4325-95C4-3327A2BCB93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{BA1400BF-C8FC-4237-8803-63485DB90865}</c15:txfldGUID>
                      <c15:f>Diagramm!$I$47</c15:f>
                      <c15:dlblFieldTableCache>
                        <c:ptCount val="1"/>
                      </c15:dlblFieldTableCache>
                    </c15:dlblFTEntry>
                  </c15:dlblFieldTable>
                  <c15:showDataLabelsRange val="0"/>
                </c:ext>
                <c:ext xmlns:c16="http://schemas.microsoft.com/office/drawing/2014/chart" uri="{C3380CC4-5D6E-409C-BE32-E72D297353CC}">
                  <c16:uniqueId val="{00000001-5257-4325-95C4-3327A2BCB93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{EE912E8A-E400-4899-A202-4EDEE7203763}</c15:txfldGUID>
                      <c15:f>Diagramm!$I$48</c15:f>
                      <c15:dlblFieldTableCache>
                        <c:ptCount val="1"/>
                      </c15:dlblFieldTableCache>
                    </c15:dlblFTEntry>
                  </c15:dlblFieldTable>
                  <c15:showDataLabelsRange val="0"/>
                </c:ext>
                <c:ext xmlns:c16="http://schemas.microsoft.com/office/drawing/2014/chart" uri="{C3380CC4-5D6E-409C-BE32-E72D297353CC}">
                  <c16:uniqueId val="{00000002-5257-4325-95C4-3327A2BCB93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{8108DAEA-6EE8-4E5B-94B7-AA0B10602375}</c15:txfldGUID>
                      <c15:f>Diagramm!$I$49</c15:f>
                      <c15:dlblFieldTableCache>
                        <c:ptCount val="1"/>
                      </c15:dlblFieldTableCache>
                    </c15:dlblFTEntry>
                  </c15:dlblFieldTable>
                  <c15:showDataLabelsRange val="0"/>
                </c:ext>
                <c:ext xmlns:c16="http://schemas.microsoft.com/office/drawing/2014/chart" uri="{C3380CC4-5D6E-409C-BE32-E72D297353CC}">
                  <c16:uniqueId val="{00000003-5257-4325-95C4-3327A2BCB93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{AC07E49A-EEAB-40D0-9F3B-2E183EAA69CC}</c15:txfldGUID>
                      <c15:f>Diagramm!$I$50</c15:f>
                      <c15:dlblFieldTableCache>
                        <c:ptCount val="1"/>
                      </c15:dlblFieldTableCache>
                    </c15:dlblFTEntry>
                  </c15:dlblFieldTable>
                  <c15:showDataLabelsRange val="0"/>
                </c:ext>
                <c:ext xmlns:c16="http://schemas.microsoft.com/office/drawing/2014/chart" uri="{C3380CC4-5D6E-409C-BE32-E72D297353CC}">
                  <c16:uniqueId val="{00000004-5257-4325-95C4-3327A2BCB93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{9A504583-CED7-45CF-9BCB-F0B942539BAC}</c15:txfldGUID>
                      <c15:f>Diagramm!$I$51</c15:f>
                      <c15:dlblFieldTableCache>
                        <c:ptCount val="1"/>
                      </c15:dlblFieldTableCache>
                    </c15:dlblFTEntry>
                  </c15:dlblFieldTable>
                  <c15:showDataLabelsRange val="0"/>
                </c:ext>
                <c:ext xmlns:c16="http://schemas.microsoft.com/office/drawing/2014/chart" uri="{C3380CC4-5D6E-409C-BE32-E72D297353CC}">
                  <c16:uniqueId val="{00000005-5257-4325-95C4-3327A2BCB93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{E907DD7F-392A-464A-9563-3BB5EE57ED80}</c15:txfldGUID>
                      <c15:f>Diagramm!$I$52</c15:f>
                      <c15:dlblFieldTableCache>
                        <c:ptCount val="1"/>
                      </c15:dlblFieldTableCache>
                    </c15:dlblFTEntry>
                  </c15:dlblFieldTable>
                  <c15:showDataLabelsRange val="0"/>
                </c:ext>
                <c:ext xmlns:c16="http://schemas.microsoft.com/office/drawing/2014/chart" uri="{C3380CC4-5D6E-409C-BE32-E72D297353CC}">
                  <c16:uniqueId val="{00000006-5257-4325-95C4-3327A2BCB93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{D9F28A68-3BE2-4D14-914C-8FB1E200B278}</c15:txfldGUID>
                      <c15:f>Diagramm!$I$53</c15:f>
                      <c15:dlblFieldTableCache>
                        <c:ptCount val="1"/>
                      </c15:dlblFieldTableCache>
                    </c15:dlblFTEntry>
                  </c15:dlblFieldTable>
                  <c15:showDataLabelsRange val="0"/>
                </c:ext>
                <c:ext xmlns:c16="http://schemas.microsoft.com/office/drawing/2014/chart" uri="{C3380CC4-5D6E-409C-BE32-E72D297353CC}">
                  <c16:uniqueId val="{00000007-5257-4325-95C4-3327A2BCB93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{00A7AC6A-60BC-4153-85BC-5B3FCBEA6EA4}</c15:txfldGUID>
                      <c15:f>Diagramm!$I$54</c15:f>
                      <c15:dlblFieldTableCache>
                        <c:ptCount val="1"/>
                      </c15:dlblFieldTableCache>
                    </c15:dlblFTEntry>
                  </c15:dlblFieldTable>
                  <c15:showDataLabelsRange val="0"/>
                </c:ext>
                <c:ext xmlns:c16="http://schemas.microsoft.com/office/drawing/2014/chart" uri="{C3380CC4-5D6E-409C-BE32-E72D297353CC}">
                  <c16:uniqueId val="{00000008-5257-4325-95C4-3327A2BCB93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{B86ACBB2-E4BF-4BE1-AF04-684FB02B5EA9}</c15:txfldGUID>
                      <c15:f>Diagramm!$I$55</c15:f>
                      <c15:dlblFieldTableCache>
                        <c:ptCount val="1"/>
                      </c15:dlblFieldTableCache>
                    </c15:dlblFTEntry>
                  </c15:dlblFieldTable>
                  <c15:showDataLabelsRange val="0"/>
                </c:ext>
                <c:ext xmlns:c16="http://schemas.microsoft.com/office/drawing/2014/chart" uri="{C3380CC4-5D6E-409C-BE32-E72D297353CC}">
                  <c16:uniqueId val="{00000009-5257-4325-95C4-3327A2BCB93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{AC9AF34C-DBF2-401F-9085-07578BEECCDC}</c15:txfldGUID>
                      <c15:f>Diagramm!$I$56</c15:f>
                      <c15:dlblFieldTableCache>
                        <c:ptCount val="1"/>
                      </c15:dlblFieldTableCache>
                    </c15:dlblFTEntry>
                  </c15:dlblFieldTable>
                  <c15:showDataLabelsRange val="0"/>
                </c:ext>
                <c:ext xmlns:c16="http://schemas.microsoft.com/office/drawing/2014/chart" uri="{C3380CC4-5D6E-409C-BE32-E72D297353CC}">
                  <c16:uniqueId val="{0000000A-5257-4325-95C4-3327A2BCB93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{52ACEEF3-757C-400D-9856-3C5539B18782}</c15:txfldGUID>
                      <c15:f>Diagramm!$I$57</c15:f>
                      <c15:dlblFieldTableCache>
                        <c:ptCount val="1"/>
                      </c15:dlblFieldTableCache>
                    </c15:dlblFTEntry>
                  </c15:dlblFieldTable>
                  <c15:showDataLabelsRange val="0"/>
                </c:ext>
                <c:ext xmlns:c16="http://schemas.microsoft.com/office/drawing/2014/chart" uri="{C3380CC4-5D6E-409C-BE32-E72D297353CC}">
                  <c16:uniqueId val="{0000000B-5257-4325-95C4-3327A2BCB93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{282AB2AE-ECC4-40CE-BD62-0F357BD2CF38}</c15:txfldGUID>
                      <c15:f>Diagramm!$I$58</c15:f>
                      <c15:dlblFieldTableCache>
                        <c:ptCount val="1"/>
                      </c15:dlblFieldTableCache>
                    </c15:dlblFTEntry>
                  </c15:dlblFieldTable>
                  <c15:showDataLabelsRange val="0"/>
                </c:ext>
                <c:ext xmlns:c16="http://schemas.microsoft.com/office/drawing/2014/chart" uri="{C3380CC4-5D6E-409C-BE32-E72D297353CC}">
                  <c16:uniqueId val="{0000000C-5257-4325-95C4-3327A2BCB93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{17705EE4-E933-47C1-A120-702BE37F268D}</c15:txfldGUID>
                      <c15:f>Diagramm!$I$59</c15:f>
                      <c15:dlblFieldTableCache>
                        <c:ptCount val="1"/>
                      </c15:dlblFieldTableCache>
                    </c15:dlblFTEntry>
                  </c15:dlblFieldTable>
                  <c15:showDataLabelsRange val="0"/>
                </c:ext>
                <c:ext xmlns:c16="http://schemas.microsoft.com/office/drawing/2014/chart" uri="{C3380CC4-5D6E-409C-BE32-E72D297353CC}">
                  <c16:uniqueId val="{0000000D-5257-4325-95C4-3327A2BCB93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{D8CCB5CF-7046-42B3-8120-DC52309DA069}</c15:txfldGUID>
                      <c15:f>Diagramm!$I$60</c15:f>
                      <c15:dlblFieldTableCache>
                        <c:ptCount val="1"/>
                      </c15:dlblFieldTableCache>
                    </c15:dlblFTEntry>
                  </c15:dlblFieldTable>
                  <c15:showDataLabelsRange val="0"/>
                </c:ext>
                <c:ext xmlns:c16="http://schemas.microsoft.com/office/drawing/2014/chart" uri="{C3380CC4-5D6E-409C-BE32-E72D297353CC}">
                  <c16:uniqueId val="{0000000E-5257-4325-95C4-3327A2BCB93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{4D399461-278A-479D-9C5F-89D427351762}</c15:txfldGUID>
                      <c15:f>Diagramm!$I$61</c15:f>
                      <c15:dlblFieldTableCache>
                        <c:ptCount val="1"/>
                      </c15:dlblFieldTableCache>
                    </c15:dlblFTEntry>
                  </c15:dlblFieldTable>
                  <c15:showDataLabelsRange val="0"/>
                </c:ext>
                <c:ext xmlns:c16="http://schemas.microsoft.com/office/drawing/2014/chart" uri="{C3380CC4-5D6E-409C-BE32-E72D297353CC}">
                  <c16:uniqueId val="{0000000F-5257-4325-95C4-3327A2BCB93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{6EDDCBA6-C6BC-424E-9864-8A789EFEF270}</c15:txfldGUID>
                      <c15:f>Diagramm!$I$62</c15:f>
                      <c15:dlblFieldTableCache>
                        <c:ptCount val="1"/>
                      </c15:dlblFieldTableCache>
                    </c15:dlblFTEntry>
                  </c15:dlblFieldTable>
                  <c15:showDataLabelsRange val="0"/>
                </c:ext>
                <c:ext xmlns:c16="http://schemas.microsoft.com/office/drawing/2014/chart" uri="{C3380CC4-5D6E-409C-BE32-E72D297353CC}">
                  <c16:uniqueId val="{00000010-5257-4325-95C4-3327A2BCB93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{3E373943-5C49-42EB-A6D2-EB51E9F01869}</c15:txfldGUID>
                      <c15:f>Diagramm!$I$63</c15:f>
                      <c15:dlblFieldTableCache>
                        <c:ptCount val="1"/>
                      </c15:dlblFieldTableCache>
                    </c15:dlblFTEntry>
                  </c15:dlblFieldTable>
                  <c15:showDataLabelsRange val="0"/>
                </c:ext>
                <c:ext xmlns:c16="http://schemas.microsoft.com/office/drawing/2014/chart" uri="{C3380CC4-5D6E-409C-BE32-E72D297353CC}">
                  <c16:uniqueId val="{00000011-5257-4325-95C4-3327A2BCB93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{3E6FCA4D-0C6F-4A39-8200-33C7A6BA8342}</c15:txfldGUID>
                      <c15:f>Diagramm!$I$64</c15:f>
                      <c15:dlblFieldTableCache>
                        <c:ptCount val="1"/>
                      </c15:dlblFieldTableCache>
                    </c15:dlblFTEntry>
                  </c15:dlblFieldTable>
                  <c15:showDataLabelsRange val="0"/>
                </c:ext>
                <c:ext xmlns:c16="http://schemas.microsoft.com/office/drawing/2014/chart" uri="{C3380CC4-5D6E-409C-BE32-E72D297353CC}">
                  <c16:uniqueId val="{00000012-5257-4325-95C4-3327A2BCB93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{29AB77C5-F868-4C5A-B348-639663662936}</c15:txfldGUID>
                      <c15:f>Diagramm!$I$65</c15:f>
                      <c15:dlblFieldTableCache>
                        <c:ptCount val="1"/>
                      </c15:dlblFieldTableCache>
                    </c15:dlblFTEntry>
                  </c15:dlblFieldTable>
                  <c15:showDataLabelsRange val="0"/>
                </c:ext>
                <c:ext xmlns:c16="http://schemas.microsoft.com/office/drawing/2014/chart" uri="{C3380CC4-5D6E-409C-BE32-E72D297353CC}">
                  <c16:uniqueId val="{00000013-5257-4325-95C4-3327A2BCB93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{C0A50E80-4667-4AE6-A941-9586521EBC77}</c15:txfldGUID>
                      <c15:f>Diagramm!$I$66</c15:f>
                      <c15:dlblFieldTableCache>
                        <c:ptCount val="1"/>
                      </c15:dlblFieldTableCache>
                    </c15:dlblFTEntry>
                  </c15:dlblFieldTable>
                  <c15:showDataLabelsRange val="0"/>
                </c:ext>
                <c:ext xmlns:c16="http://schemas.microsoft.com/office/drawing/2014/chart" uri="{C3380CC4-5D6E-409C-BE32-E72D297353CC}">
                  <c16:uniqueId val="{00000014-5257-4325-95C4-3327A2BCB93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{01404000-EEF0-40EE-943F-F2D5EAB8CD77}</c15:txfldGUID>
                      <c15:f>Diagramm!$I$67</c15:f>
                      <c15:dlblFieldTableCache>
                        <c:ptCount val="1"/>
                      </c15:dlblFieldTableCache>
                    </c15:dlblFTEntry>
                  </c15:dlblFieldTable>
                  <c15:showDataLabelsRange val="0"/>
                </c:ext>
                <c:ext xmlns:c16="http://schemas.microsoft.com/office/drawing/2014/chart" uri="{C3380CC4-5D6E-409C-BE32-E72D297353CC}">
                  <c16:uniqueId val="{00000015-5257-4325-95C4-3327A2BCB9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257-4325-95C4-3327A2BCB93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{4DECF993-C3AA-4033-B26B-7DADA3C5EB02}</c15:txfldGUID>
                      <c15:f>Diagramm!$K$46</c15:f>
                      <c15:dlblFieldTableCache>
                        <c:ptCount val="1"/>
                      </c15:dlblFieldTableCache>
                    </c15:dlblFTEntry>
                  </c15:dlblFieldTable>
                  <c15:showDataLabelsRange val="0"/>
                </c:ext>
                <c:ext xmlns:c16="http://schemas.microsoft.com/office/drawing/2014/chart" uri="{C3380CC4-5D6E-409C-BE32-E72D297353CC}">
                  <c16:uniqueId val="{00000017-5257-4325-95C4-3327A2BCB93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{8CA26DDC-FBC6-4595-BFC6-FD4F58D8F70A}</c15:txfldGUID>
                      <c15:f>Diagramm!$K$47</c15:f>
                      <c15:dlblFieldTableCache>
                        <c:ptCount val="1"/>
                      </c15:dlblFieldTableCache>
                    </c15:dlblFTEntry>
                  </c15:dlblFieldTable>
                  <c15:showDataLabelsRange val="0"/>
                </c:ext>
                <c:ext xmlns:c16="http://schemas.microsoft.com/office/drawing/2014/chart" uri="{C3380CC4-5D6E-409C-BE32-E72D297353CC}">
                  <c16:uniqueId val="{00000018-5257-4325-95C4-3327A2BCB93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{4F1A5105-DF1D-4C94-9EC3-C01B8320A617}</c15:txfldGUID>
                      <c15:f>Diagramm!$K$48</c15:f>
                      <c15:dlblFieldTableCache>
                        <c:ptCount val="1"/>
                      </c15:dlblFieldTableCache>
                    </c15:dlblFTEntry>
                  </c15:dlblFieldTable>
                  <c15:showDataLabelsRange val="0"/>
                </c:ext>
                <c:ext xmlns:c16="http://schemas.microsoft.com/office/drawing/2014/chart" uri="{C3380CC4-5D6E-409C-BE32-E72D297353CC}">
                  <c16:uniqueId val="{00000019-5257-4325-95C4-3327A2BCB93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{CC7B3D35-8985-4207-BDCB-C71285DB3C5A}</c15:txfldGUID>
                      <c15:f>Diagramm!$K$49</c15:f>
                      <c15:dlblFieldTableCache>
                        <c:ptCount val="1"/>
                      </c15:dlblFieldTableCache>
                    </c15:dlblFTEntry>
                  </c15:dlblFieldTable>
                  <c15:showDataLabelsRange val="0"/>
                </c:ext>
                <c:ext xmlns:c16="http://schemas.microsoft.com/office/drawing/2014/chart" uri="{C3380CC4-5D6E-409C-BE32-E72D297353CC}">
                  <c16:uniqueId val="{0000001A-5257-4325-95C4-3327A2BCB93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{4896892A-7E3A-4933-AEBD-31A20686F7CD}</c15:txfldGUID>
                      <c15:f>Diagramm!$K$50</c15:f>
                      <c15:dlblFieldTableCache>
                        <c:ptCount val="1"/>
                      </c15:dlblFieldTableCache>
                    </c15:dlblFTEntry>
                  </c15:dlblFieldTable>
                  <c15:showDataLabelsRange val="0"/>
                </c:ext>
                <c:ext xmlns:c16="http://schemas.microsoft.com/office/drawing/2014/chart" uri="{C3380CC4-5D6E-409C-BE32-E72D297353CC}">
                  <c16:uniqueId val="{0000001B-5257-4325-95C4-3327A2BCB93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{7B5FEE6C-DA81-4C99-881B-ED26E6806634}</c15:txfldGUID>
                      <c15:f>Diagramm!$K$51</c15:f>
                      <c15:dlblFieldTableCache>
                        <c:ptCount val="1"/>
                      </c15:dlblFieldTableCache>
                    </c15:dlblFTEntry>
                  </c15:dlblFieldTable>
                  <c15:showDataLabelsRange val="0"/>
                </c:ext>
                <c:ext xmlns:c16="http://schemas.microsoft.com/office/drawing/2014/chart" uri="{C3380CC4-5D6E-409C-BE32-E72D297353CC}">
                  <c16:uniqueId val="{0000001C-5257-4325-95C4-3327A2BCB93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{A6EBC759-AF48-461E-9C5A-A623C01C7DB1}</c15:txfldGUID>
                      <c15:f>Diagramm!$K$52</c15:f>
                      <c15:dlblFieldTableCache>
                        <c:ptCount val="1"/>
                      </c15:dlblFieldTableCache>
                    </c15:dlblFTEntry>
                  </c15:dlblFieldTable>
                  <c15:showDataLabelsRange val="0"/>
                </c:ext>
                <c:ext xmlns:c16="http://schemas.microsoft.com/office/drawing/2014/chart" uri="{C3380CC4-5D6E-409C-BE32-E72D297353CC}">
                  <c16:uniqueId val="{0000001D-5257-4325-95C4-3327A2BCB93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{D9C7D6D2-4777-4A76-80BE-3D83043AD3EB}</c15:txfldGUID>
                      <c15:f>Diagramm!$K$53</c15:f>
                      <c15:dlblFieldTableCache>
                        <c:ptCount val="1"/>
                      </c15:dlblFieldTableCache>
                    </c15:dlblFTEntry>
                  </c15:dlblFieldTable>
                  <c15:showDataLabelsRange val="0"/>
                </c:ext>
                <c:ext xmlns:c16="http://schemas.microsoft.com/office/drawing/2014/chart" uri="{C3380CC4-5D6E-409C-BE32-E72D297353CC}">
                  <c16:uniqueId val="{0000001E-5257-4325-95C4-3327A2BCB93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{1A25A91F-CD59-4812-B709-40EAA20952AA}</c15:txfldGUID>
                      <c15:f>Diagramm!$K$54</c15:f>
                      <c15:dlblFieldTableCache>
                        <c:ptCount val="1"/>
                      </c15:dlblFieldTableCache>
                    </c15:dlblFTEntry>
                  </c15:dlblFieldTable>
                  <c15:showDataLabelsRange val="0"/>
                </c:ext>
                <c:ext xmlns:c16="http://schemas.microsoft.com/office/drawing/2014/chart" uri="{C3380CC4-5D6E-409C-BE32-E72D297353CC}">
                  <c16:uniqueId val="{0000001F-5257-4325-95C4-3327A2BCB93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{4845DDAD-1867-48A0-B9DD-E6EBB8D17A93}</c15:txfldGUID>
                      <c15:f>Diagramm!$K$55</c15:f>
                      <c15:dlblFieldTableCache>
                        <c:ptCount val="1"/>
                      </c15:dlblFieldTableCache>
                    </c15:dlblFTEntry>
                  </c15:dlblFieldTable>
                  <c15:showDataLabelsRange val="0"/>
                </c:ext>
                <c:ext xmlns:c16="http://schemas.microsoft.com/office/drawing/2014/chart" uri="{C3380CC4-5D6E-409C-BE32-E72D297353CC}">
                  <c16:uniqueId val="{00000020-5257-4325-95C4-3327A2BCB93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{DDE94C68-2356-4978-960E-90AF351ACA78}</c15:txfldGUID>
                      <c15:f>Diagramm!$K$56</c15:f>
                      <c15:dlblFieldTableCache>
                        <c:ptCount val="1"/>
                      </c15:dlblFieldTableCache>
                    </c15:dlblFTEntry>
                  </c15:dlblFieldTable>
                  <c15:showDataLabelsRange val="0"/>
                </c:ext>
                <c:ext xmlns:c16="http://schemas.microsoft.com/office/drawing/2014/chart" uri="{C3380CC4-5D6E-409C-BE32-E72D297353CC}">
                  <c16:uniqueId val="{00000021-5257-4325-95C4-3327A2BCB93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{7CD5C8D1-F286-453D-A3FD-BE7F1D5E1AB1}</c15:txfldGUID>
                      <c15:f>Diagramm!$K$57</c15:f>
                      <c15:dlblFieldTableCache>
                        <c:ptCount val="1"/>
                      </c15:dlblFieldTableCache>
                    </c15:dlblFTEntry>
                  </c15:dlblFieldTable>
                  <c15:showDataLabelsRange val="0"/>
                </c:ext>
                <c:ext xmlns:c16="http://schemas.microsoft.com/office/drawing/2014/chart" uri="{C3380CC4-5D6E-409C-BE32-E72D297353CC}">
                  <c16:uniqueId val="{00000022-5257-4325-95C4-3327A2BCB93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{196FE389-9BE1-4D28-958E-26D4D54568E8}</c15:txfldGUID>
                      <c15:f>Diagramm!$K$58</c15:f>
                      <c15:dlblFieldTableCache>
                        <c:ptCount val="1"/>
                      </c15:dlblFieldTableCache>
                    </c15:dlblFTEntry>
                  </c15:dlblFieldTable>
                  <c15:showDataLabelsRange val="0"/>
                </c:ext>
                <c:ext xmlns:c16="http://schemas.microsoft.com/office/drawing/2014/chart" uri="{C3380CC4-5D6E-409C-BE32-E72D297353CC}">
                  <c16:uniqueId val="{00000023-5257-4325-95C4-3327A2BCB93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{F3F1C3A8-3F16-4B03-8389-44989B8AAFF1}</c15:txfldGUID>
                      <c15:f>Diagramm!$K$59</c15:f>
                      <c15:dlblFieldTableCache>
                        <c:ptCount val="1"/>
                      </c15:dlblFieldTableCache>
                    </c15:dlblFTEntry>
                  </c15:dlblFieldTable>
                  <c15:showDataLabelsRange val="0"/>
                </c:ext>
                <c:ext xmlns:c16="http://schemas.microsoft.com/office/drawing/2014/chart" uri="{C3380CC4-5D6E-409C-BE32-E72D297353CC}">
                  <c16:uniqueId val="{00000024-5257-4325-95C4-3327A2BCB93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{5704079B-0B6B-4532-BC21-F7DC57D22E2F}</c15:txfldGUID>
                      <c15:f>Diagramm!$K$60</c15:f>
                      <c15:dlblFieldTableCache>
                        <c:ptCount val="1"/>
                      </c15:dlblFieldTableCache>
                    </c15:dlblFTEntry>
                  </c15:dlblFieldTable>
                  <c15:showDataLabelsRange val="0"/>
                </c:ext>
                <c:ext xmlns:c16="http://schemas.microsoft.com/office/drawing/2014/chart" uri="{C3380CC4-5D6E-409C-BE32-E72D297353CC}">
                  <c16:uniqueId val="{00000025-5257-4325-95C4-3327A2BCB93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{6E1E00BD-1A0A-4A4D-BAAB-B808F81C453B}</c15:txfldGUID>
                      <c15:f>Diagramm!$K$61</c15:f>
                      <c15:dlblFieldTableCache>
                        <c:ptCount val="1"/>
                      </c15:dlblFieldTableCache>
                    </c15:dlblFTEntry>
                  </c15:dlblFieldTable>
                  <c15:showDataLabelsRange val="0"/>
                </c:ext>
                <c:ext xmlns:c16="http://schemas.microsoft.com/office/drawing/2014/chart" uri="{C3380CC4-5D6E-409C-BE32-E72D297353CC}">
                  <c16:uniqueId val="{00000026-5257-4325-95C4-3327A2BCB93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{5C2BE8F5-ED96-4BC9-97B7-2AFF67790CBC}</c15:txfldGUID>
                      <c15:f>Diagramm!$K$62</c15:f>
                      <c15:dlblFieldTableCache>
                        <c:ptCount val="1"/>
                      </c15:dlblFieldTableCache>
                    </c15:dlblFTEntry>
                  </c15:dlblFieldTable>
                  <c15:showDataLabelsRange val="0"/>
                </c:ext>
                <c:ext xmlns:c16="http://schemas.microsoft.com/office/drawing/2014/chart" uri="{C3380CC4-5D6E-409C-BE32-E72D297353CC}">
                  <c16:uniqueId val="{00000027-5257-4325-95C4-3327A2BCB93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{E9AD642E-5482-47F5-AA93-ECEA36CF2BFF}</c15:txfldGUID>
                      <c15:f>Diagramm!$K$63</c15:f>
                      <c15:dlblFieldTableCache>
                        <c:ptCount val="1"/>
                      </c15:dlblFieldTableCache>
                    </c15:dlblFTEntry>
                  </c15:dlblFieldTable>
                  <c15:showDataLabelsRange val="0"/>
                </c:ext>
                <c:ext xmlns:c16="http://schemas.microsoft.com/office/drawing/2014/chart" uri="{C3380CC4-5D6E-409C-BE32-E72D297353CC}">
                  <c16:uniqueId val="{00000028-5257-4325-95C4-3327A2BCB93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{A366A54D-9327-4AB2-A00F-D4549800A7E2}</c15:txfldGUID>
                      <c15:f>Diagramm!$K$64</c15:f>
                      <c15:dlblFieldTableCache>
                        <c:ptCount val="1"/>
                      </c15:dlblFieldTableCache>
                    </c15:dlblFTEntry>
                  </c15:dlblFieldTable>
                  <c15:showDataLabelsRange val="0"/>
                </c:ext>
                <c:ext xmlns:c16="http://schemas.microsoft.com/office/drawing/2014/chart" uri="{C3380CC4-5D6E-409C-BE32-E72D297353CC}">
                  <c16:uniqueId val="{00000029-5257-4325-95C4-3327A2BCB93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{5B92FDEE-C439-4A61-8E1B-CF72A39DB73D}</c15:txfldGUID>
                      <c15:f>Diagramm!$K$65</c15:f>
                      <c15:dlblFieldTableCache>
                        <c:ptCount val="1"/>
                      </c15:dlblFieldTableCache>
                    </c15:dlblFTEntry>
                  </c15:dlblFieldTable>
                  <c15:showDataLabelsRange val="0"/>
                </c:ext>
                <c:ext xmlns:c16="http://schemas.microsoft.com/office/drawing/2014/chart" uri="{C3380CC4-5D6E-409C-BE32-E72D297353CC}">
                  <c16:uniqueId val="{0000002A-5257-4325-95C4-3327A2BCB93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{2752CCDF-DB1D-45D1-88ED-CA5F73881155}</c15:txfldGUID>
                      <c15:f>Diagramm!$K$66</c15:f>
                      <c15:dlblFieldTableCache>
                        <c:ptCount val="1"/>
                      </c15:dlblFieldTableCache>
                    </c15:dlblFTEntry>
                  </c15:dlblFieldTable>
                  <c15:showDataLabelsRange val="0"/>
                </c:ext>
                <c:ext xmlns:c16="http://schemas.microsoft.com/office/drawing/2014/chart" uri="{C3380CC4-5D6E-409C-BE32-E72D297353CC}">
                  <c16:uniqueId val="{0000002B-5257-4325-95C4-3327A2BCB93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{A354D467-07D5-4AAE-9C88-0B19811FF0B9}</c15:txfldGUID>
                      <c15:f>Diagramm!$K$67</c15:f>
                      <c15:dlblFieldTableCache>
                        <c:ptCount val="1"/>
                      </c15:dlblFieldTableCache>
                    </c15:dlblFTEntry>
                  </c15:dlblFieldTable>
                  <c15:showDataLabelsRange val="0"/>
                </c:ext>
                <c:ext xmlns:c16="http://schemas.microsoft.com/office/drawing/2014/chart" uri="{C3380CC4-5D6E-409C-BE32-E72D297353CC}">
                  <c16:uniqueId val="{0000002C-5257-4325-95C4-3327A2BCB9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257-4325-95C4-3327A2BCB93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{03F45ABA-36C2-4FC5-BD25-DF0351405E5A}</c15:txfldGUID>
                      <c15:f>Diagramm!$J$46</c15:f>
                      <c15:dlblFieldTableCache>
                        <c:ptCount val="1"/>
                      </c15:dlblFieldTableCache>
                    </c15:dlblFTEntry>
                  </c15:dlblFieldTable>
                  <c15:showDataLabelsRange val="0"/>
                </c:ext>
                <c:ext xmlns:c16="http://schemas.microsoft.com/office/drawing/2014/chart" uri="{C3380CC4-5D6E-409C-BE32-E72D297353CC}">
                  <c16:uniqueId val="{0000002E-5257-4325-95C4-3327A2BCB93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{E6BE5466-789B-4F52-9497-C783FDA98356}</c15:txfldGUID>
                      <c15:f>Diagramm!$J$47</c15:f>
                      <c15:dlblFieldTableCache>
                        <c:ptCount val="1"/>
                      </c15:dlblFieldTableCache>
                    </c15:dlblFTEntry>
                  </c15:dlblFieldTable>
                  <c15:showDataLabelsRange val="0"/>
                </c:ext>
                <c:ext xmlns:c16="http://schemas.microsoft.com/office/drawing/2014/chart" uri="{C3380CC4-5D6E-409C-BE32-E72D297353CC}">
                  <c16:uniqueId val="{0000002F-5257-4325-95C4-3327A2BCB93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{ED2281EF-A103-4B1F-9C85-A78CE3060A57}</c15:txfldGUID>
                      <c15:f>Diagramm!$J$48</c15:f>
                      <c15:dlblFieldTableCache>
                        <c:ptCount val="1"/>
                      </c15:dlblFieldTableCache>
                    </c15:dlblFTEntry>
                  </c15:dlblFieldTable>
                  <c15:showDataLabelsRange val="0"/>
                </c:ext>
                <c:ext xmlns:c16="http://schemas.microsoft.com/office/drawing/2014/chart" uri="{C3380CC4-5D6E-409C-BE32-E72D297353CC}">
                  <c16:uniqueId val="{00000030-5257-4325-95C4-3327A2BCB93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{88A7142D-BD3B-4292-8AD6-FE345E4CAE6C}</c15:txfldGUID>
                      <c15:f>Diagramm!$J$49</c15:f>
                      <c15:dlblFieldTableCache>
                        <c:ptCount val="1"/>
                      </c15:dlblFieldTableCache>
                    </c15:dlblFTEntry>
                  </c15:dlblFieldTable>
                  <c15:showDataLabelsRange val="0"/>
                </c:ext>
                <c:ext xmlns:c16="http://schemas.microsoft.com/office/drawing/2014/chart" uri="{C3380CC4-5D6E-409C-BE32-E72D297353CC}">
                  <c16:uniqueId val="{00000031-5257-4325-95C4-3327A2BCB93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{56CD2EE5-4ABC-4816-9976-AAD14D1CFD44}</c15:txfldGUID>
                      <c15:f>Diagramm!$J$50</c15:f>
                      <c15:dlblFieldTableCache>
                        <c:ptCount val="1"/>
                      </c15:dlblFieldTableCache>
                    </c15:dlblFTEntry>
                  </c15:dlblFieldTable>
                  <c15:showDataLabelsRange val="0"/>
                </c:ext>
                <c:ext xmlns:c16="http://schemas.microsoft.com/office/drawing/2014/chart" uri="{C3380CC4-5D6E-409C-BE32-E72D297353CC}">
                  <c16:uniqueId val="{00000032-5257-4325-95C4-3327A2BCB93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{4E3DCA66-F245-429C-AF97-A08F21069A67}</c15:txfldGUID>
                      <c15:f>Diagramm!$J$51</c15:f>
                      <c15:dlblFieldTableCache>
                        <c:ptCount val="1"/>
                      </c15:dlblFieldTableCache>
                    </c15:dlblFTEntry>
                  </c15:dlblFieldTable>
                  <c15:showDataLabelsRange val="0"/>
                </c:ext>
                <c:ext xmlns:c16="http://schemas.microsoft.com/office/drawing/2014/chart" uri="{C3380CC4-5D6E-409C-BE32-E72D297353CC}">
                  <c16:uniqueId val="{00000033-5257-4325-95C4-3327A2BCB93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{BBFED0D3-5D01-49E1-AE79-E9C18EF8AADD}</c15:txfldGUID>
                      <c15:f>Diagramm!$J$52</c15:f>
                      <c15:dlblFieldTableCache>
                        <c:ptCount val="1"/>
                      </c15:dlblFieldTableCache>
                    </c15:dlblFTEntry>
                  </c15:dlblFieldTable>
                  <c15:showDataLabelsRange val="0"/>
                </c:ext>
                <c:ext xmlns:c16="http://schemas.microsoft.com/office/drawing/2014/chart" uri="{C3380CC4-5D6E-409C-BE32-E72D297353CC}">
                  <c16:uniqueId val="{00000034-5257-4325-95C4-3327A2BCB93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{CC656B64-946F-4197-B84F-C1D3B63A5956}</c15:txfldGUID>
                      <c15:f>Diagramm!$J$53</c15:f>
                      <c15:dlblFieldTableCache>
                        <c:ptCount val="1"/>
                      </c15:dlblFieldTableCache>
                    </c15:dlblFTEntry>
                  </c15:dlblFieldTable>
                  <c15:showDataLabelsRange val="0"/>
                </c:ext>
                <c:ext xmlns:c16="http://schemas.microsoft.com/office/drawing/2014/chart" uri="{C3380CC4-5D6E-409C-BE32-E72D297353CC}">
                  <c16:uniqueId val="{00000035-5257-4325-95C4-3327A2BCB93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{5210146E-C5A4-4C52-92AE-7E6EAB6B5A69}</c15:txfldGUID>
                      <c15:f>Diagramm!$J$54</c15:f>
                      <c15:dlblFieldTableCache>
                        <c:ptCount val="1"/>
                      </c15:dlblFieldTableCache>
                    </c15:dlblFTEntry>
                  </c15:dlblFieldTable>
                  <c15:showDataLabelsRange val="0"/>
                </c:ext>
                <c:ext xmlns:c16="http://schemas.microsoft.com/office/drawing/2014/chart" uri="{C3380CC4-5D6E-409C-BE32-E72D297353CC}">
                  <c16:uniqueId val="{00000036-5257-4325-95C4-3327A2BCB93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{1AF647B0-648A-4937-82BD-36D820BA8188}</c15:txfldGUID>
                      <c15:f>Diagramm!$J$55</c15:f>
                      <c15:dlblFieldTableCache>
                        <c:ptCount val="1"/>
                      </c15:dlblFieldTableCache>
                    </c15:dlblFTEntry>
                  </c15:dlblFieldTable>
                  <c15:showDataLabelsRange val="0"/>
                </c:ext>
                <c:ext xmlns:c16="http://schemas.microsoft.com/office/drawing/2014/chart" uri="{C3380CC4-5D6E-409C-BE32-E72D297353CC}">
                  <c16:uniqueId val="{00000037-5257-4325-95C4-3327A2BCB93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{1B2D416B-8A13-4AEE-8ADD-70A35C5BA7B6}</c15:txfldGUID>
                      <c15:f>Diagramm!$J$56</c15:f>
                      <c15:dlblFieldTableCache>
                        <c:ptCount val="1"/>
                      </c15:dlblFieldTableCache>
                    </c15:dlblFTEntry>
                  </c15:dlblFieldTable>
                  <c15:showDataLabelsRange val="0"/>
                </c:ext>
                <c:ext xmlns:c16="http://schemas.microsoft.com/office/drawing/2014/chart" uri="{C3380CC4-5D6E-409C-BE32-E72D297353CC}">
                  <c16:uniqueId val="{00000038-5257-4325-95C4-3327A2BCB93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{294F31D9-2847-4308-BBED-D201838305C9}</c15:txfldGUID>
                      <c15:f>Diagramm!$J$57</c15:f>
                      <c15:dlblFieldTableCache>
                        <c:ptCount val="1"/>
                      </c15:dlblFieldTableCache>
                    </c15:dlblFTEntry>
                  </c15:dlblFieldTable>
                  <c15:showDataLabelsRange val="0"/>
                </c:ext>
                <c:ext xmlns:c16="http://schemas.microsoft.com/office/drawing/2014/chart" uri="{C3380CC4-5D6E-409C-BE32-E72D297353CC}">
                  <c16:uniqueId val="{00000039-5257-4325-95C4-3327A2BCB93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{DC3BD92E-2012-46B2-9437-1B7ABAEEF0F6}</c15:txfldGUID>
                      <c15:f>Diagramm!$J$58</c15:f>
                      <c15:dlblFieldTableCache>
                        <c:ptCount val="1"/>
                      </c15:dlblFieldTableCache>
                    </c15:dlblFTEntry>
                  </c15:dlblFieldTable>
                  <c15:showDataLabelsRange val="0"/>
                </c:ext>
                <c:ext xmlns:c16="http://schemas.microsoft.com/office/drawing/2014/chart" uri="{C3380CC4-5D6E-409C-BE32-E72D297353CC}">
                  <c16:uniqueId val="{0000003A-5257-4325-95C4-3327A2BCB93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{39829F3E-54C7-4933-A76F-5A207D509999}</c15:txfldGUID>
                      <c15:f>Diagramm!$J$59</c15:f>
                      <c15:dlblFieldTableCache>
                        <c:ptCount val="1"/>
                      </c15:dlblFieldTableCache>
                    </c15:dlblFTEntry>
                  </c15:dlblFieldTable>
                  <c15:showDataLabelsRange val="0"/>
                </c:ext>
                <c:ext xmlns:c16="http://schemas.microsoft.com/office/drawing/2014/chart" uri="{C3380CC4-5D6E-409C-BE32-E72D297353CC}">
                  <c16:uniqueId val="{0000003B-5257-4325-95C4-3327A2BCB93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{8A0D00E1-CA72-441E-8E62-E68E0698518F}</c15:txfldGUID>
                      <c15:f>Diagramm!$J$60</c15:f>
                      <c15:dlblFieldTableCache>
                        <c:ptCount val="1"/>
                      </c15:dlblFieldTableCache>
                    </c15:dlblFTEntry>
                  </c15:dlblFieldTable>
                  <c15:showDataLabelsRange val="0"/>
                </c:ext>
                <c:ext xmlns:c16="http://schemas.microsoft.com/office/drawing/2014/chart" uri="{C3380CC4-5D6E-409C-BE32-E72D297353CC}">
                  <c16:uniqueId val="{0000003C-5257-4325-95C4-3327A2BCB93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{7DE40FA2-CE9A-490A-82E1-DC98A1892B3A}</c15:txfldGUID>
                      <c15:f>Diagramm!$J$61</c15:f>
                      <c15:dlblFieldTableCache>
                        <c:ptCount val="1"/>
                      </c15:dlblFieldTableCache>
                    </c15:dlblFTEntry>
                  </c15:dlblFieldTable>
                  <c15:showDataLabelsRange val="0"/>
                </c:ext>
                <c:ext xmlns:c16="http://schemas.microsoft.com/office/drawing/2014/chart" uri="{C3380CC4-5D6E-409C-BE32-E72D297353CC}">
                  <c16:uniqueId val="{0000003D-5257-4325-95C4-3327A2BCB93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{FEEDED84-3AD4-4FBC-AEE1-3FD160A3B121}</c15:txfldGUID>
                      <c15:f>Diagramm!$J$62</c15:f>
                      <c15:dlblFieldTableCache>
                        <c:ptCount val="1"/>
                      </c15:dlblFieldTableCache>
                    </c15:dlblFTEntry>
                  </c15:dlblFieldTable>
                  <c15:showDataLabelsRange val="0"/>
                </c:ext>
                <c:ext xmlns:c16="http://schemas.microsoft.com/office/drawing/2014/chart" uri="{C3380CC4-5D6E-409C-BE32-E72D297353CC}">
                  <c16:uniqueId val="{0000003E-5257-4325-95C4-3327A2BCB93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{35CA636B-A600-4B1E-93D7-185CA4323C1A}</c15:txfldGUID>
                      <c15:f>Diagramm!$J$63</c15:f>
                      <c15:dlblFieldTableCache>
                        <c:ptCount val="1"/>
                      </c15:dlblFieldTableCache>
                    </c15:dlblFTEntry>
                  </c15:dlblFieldTable>
                  <c15:showDataLabelsRange val="0"/>
                </c:ext>
                <c:ext xmlns:c16="http://schemas.microsoft.com/office/drawing/2014/chart" uri="{C3380CC4-5D6E-409C-BE32-E72D297353CC}">
                  <c16:uniqueId val="{0000003F-5257-4325-95C4-3327A2BCB93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{82BBA72B-D382-4EA4-A6F2-1DD3DDEB208C}</c15:txfldGUID>
                      <c15:f>Diagramm!$J$64</c15:f>
                      <c15:dlblFieldTableCache>
                        <c:ptCount val="1"/>
                      </c15:dlblFieldTableCache>
                    </c15:dlblFTEntry>
                  </c15:dlblFieldTable>
                  <c15:showDataLabelsRange val="0"/>
                </c:ext>
                <c:ext xmlns:c16="http://schemas.microsoft.com/office/drawing/2014/chart" uri="{C3380CC4-5D6E-409C-BE32-E72D297353CC}">
                  <c16:uniqueId val="{00000040-5257-4325-95C4-3327A2BCB93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{78E9FE36-3355-4965-86D7-56FC29CF1B8D}</c15:txfldGUID>
                      <c15:f>Diagramm!$J$65</c15:f>
                      <c15:dlblFieldTableCache>
                        <c:ptCount val="1"/>
                      </c15:dlblFieldTableCache>
                    </c15:dlblFTEntry>
                  </c15:dlblFieldTable>
                  <c15:showDataLabelsRange val="0"/>
                </c:ext>
                <c:ext xmlns:c16="http://schemas.microsoft.com/office/drawing/2014/chart" uri="{C3380CC4-5D6E-409C-BE32-E72D297353CC}">
                  <c16:uniqueId val="{00000041-5257-4325-95C4-3327A2BCB93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{CC5496A5-BD82-40D4-BDD5-1A720E414E11}</c15:txfldGUID>
                      <c15:f>Diagramm!$J$66</c15:f>
                      <c15:dlblFieldTableCache>
                        <c:ptCount val="1"/>
                      </c15:dlblFieldTableCache>
                    </c15:dlblFTEntry>
                  </c15:dlblFieldTable>
                  <c15:showDataLabelsRange val="0"/>
                </c:ext>
                <c:ext xmlns:c16="http://schemas.microsoft.com/office/drawing/2014/chart" uri="{C3380CC4-5D6E-409C-BE32-E72D297353CC}">
                  <c16:uniqueId val="{00000042-5257-4325-95C4-3327A2BCB93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{14240EF3-FEB1-47B8-95BC-E806DA46D92A}</c15:txfldGUID>
                      <c15:f>Diagramm!$J$67</c15:f>
                      <c15:dlblFieldTableCache>
                        <c:ptCount val="1"/>
                      </c15:dlblFieldTableCache>
                    </c15:dlblFTEntry>
                  </c15:dlblFieldTable>
                  <c15:showDataLabelsRange val="0"/>
                </c:ext>
                <c:ext xmlns:c16="http://schemas.microsoft.com/office/drawing/2014/chart" uri="{C3380CC4-5D6E-409C-BE32-E72D297353CC}">
                  <c16:uniqueId val="{00000043-5257-4325-95C4-3327A2BCB9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257-4325-95C4-3327A2BCB93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97-4F44-8034-09543D1224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97-4F44-8034-09543D1224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97-4F44-8034-09543D1224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97-4F44-8034-09543D1224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97-4F44-8034-09543D1224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97-4F44-8034-09543D1224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97-4F44-8034-09543D1224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97-4F44-8034-09543D1224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097-4F44-8034-09543D1224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097-4F44-8034-09543D1224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097-4F44-8034-09543D1224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097-4F44-8034-09543D1224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097-4F44-8034-09543D1224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097-4F44-8034-09543D1224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097-4F44-8034-09543D1224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097-4F44-8034-09543D1224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097-4F44-8034-09543D1224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097-4F44-8034-09543D1224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097-4F44-8034-09543D1224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097-4F44-8034-09543D1224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097-4F44-8034-09543D1224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097-4F44-8034-09543D1224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097-4F44-8034-09543D12247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097-4F44-8034-09543D1224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097-4F44-8034-09543D1224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097-4F44-8034-09543D1224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097-4F44-8034-09543D1224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097-4F44-8034-09543D1224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097-4F44-8034-09543D1224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097-4F44-8034-09543D1224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097-4F44-8034-09543D1224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097-4F44-8034-09543D1224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097-4F44-8034-09543D1224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097-4F44-8034-09543D1224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097-4F44-8034-09543D1224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097-4F44-8034-09543D1224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097-4F44-8034-09543D1224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097-4F44-8034-09543D1224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097-4F44-8034-09543D1224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097-4F44-8034-09543D1224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097-4F44-8034-09543D1224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097-4F44-8034-09543D1224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097-4F44-8034-09543D1224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097-4F44-8034-09543D1224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097-4F44-8034-09543D1224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097-4F44-8034-09543D12247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097-4F44-8034-09543D1224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097-4F44-8034-09543D1224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097-4F44-8034-09543D1224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097-4F44-8034-09543D1224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097-4F44-8034-09543D1224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097-4F44-8034-09543D1224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097-4F44-8034-09543D1224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097-4F44-8034-09543D1224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097-4F44-8034-09543D1224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097-4F44-8034-09543D1224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097-4F44-8034-09543D1224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097-4F44-8034-09543D1224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097-4F44-8034-09543D1224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097-4F44-8034-09543D1224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097-4F44-8034-09543D1224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097-4F44-8034-09543D1224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097-4F44-8034-09543D1224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097-4F44-8034-09543D1224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097-4F44-8034-09543D1224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097-4F44-8034-09543D1224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097-4F44-8034-09543D1224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097-4F44-8034-09543D1224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097-4F44-8034-09543D12247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100.3071470761961</c:v>
                </c:pt>
                <c:pt idx="2">
                  <c:v>102.03977160858437</c:v>
                </c:pt>
                <c:pt idx="3">
                  <c:v>101.03169915337664</c:v>
                </c:pt>
                <c:pt idx="4">
                  <c:v>101.51998424886787</c:v>
                </c:pt>
                <c:pt idx="5">
                  <c:v>102.18940736365427</c:v>
                </c:pt>
                <c:pt idx="6">
                  <c:v>103.78420949005709</c:v>
                </c:pt>
                <c:pt idx="7">
                  <c:v>102.66194132703288</c:v>
                </c:pt>
                <c:pt idx="8">
                  <c:v>103.27623547942508</c:v>
                </c:pt>
                <c:pt idx="9">
                  <c:v>103.74876944280371</c:v>
                </c:pt>
                <c:pt idx="10">
                  <c:v>106.15081708997833</c:v>
                </c:pt>
                <c:pt idx="11">
                  <c:v>105.57983855089586</c:v>
                </c:pt>
                <c:pt idx="12">
                  <c:v>105.57983855089586</c:v>
                </c:pt>
                <c:pt idx="13">
                  <c:v>106.1901949202599</c:v>
                </c:pt>
                <c:pt idx="14">
                  <c:v>108.26934435912581</c:v>
                </c:pt>
                <c:pt idx="15">
                  <c:v>107.8755660563103</c:v>
                </c:pt>
                <c:pt idx="16">
                  <c:v>107.89919275447923</c:v>
                </c:pt>
                <c:pt idx="17">
                  <c:v>108.27328214215397</c:v>
                </c:pt>
                <c:pt idx="18">
                  <c:v>110.66351644024415</c:v>
                </c:pt>
                <c:pt idx="19">
                  <c:v>109.24591455010828</c:v>
                </c:pt>
                <c:pt idx="20">
                  <c:v>108.71431384130734</c:v>
                </c:pt>
                <c:pt idx="21">
                  <c:v>108.61980704863161</c:v>
                </c:pt>
                <c:pt idx="22">
                  <c:v>109.53731049419177</c:v>
                </c:pt>
                <c:pt idx="23">
                  <c:v>108.0606418586336</c:v>
                </c:pt>
                <c:pt idx="24">
                  <c:v>106.93443591258122</c:v>
                </c:pt>
              </c:numCache>
            </c:numRef>
          </c:val>
          <c:smooth val="0"/>
          <c:extLst>
            <c:ext xmlns:c16="http://schemas.microsoft.com/office/drawing/2014/chart" uri="{C3380CC4-5D6E-409C-BE32-E72D297353CC}">
              <c16:uniqueId val="{00000000-D670-4226-8129-3E49CFC87C7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101.58940397350993</c:v>
                </c:pt>
                <c:pt idx="2">
                  <c:v>106.71081677704196</c:v>
                </c:pt>
                <c:pt idx="3">
                  <c:v>104.98896247240619</c:v>
                </c:pt>
                <c:pt idx="4">
                  <c:v>103.62030905077262</c:v>
                </c:pt>
                <c:pt idx="5">
                  <c:v>105.20971302428256</c:v>
                </c:pt>
                <c:pt idx="6">
                  <c:v>107.24061810154527</c:v>
                </c:pt>
                <c:pt idx="7">
                  <c:v>103.97350993377484</c:v>
                </c:pt>
                <c:pt idx="8">
                  <c:v>103.48785871964681</c:v>
                </c:pt>
                <c:pt idx="9">
                  <c:v>108.07947019867549</c:v>
                </c:pt>
                <c:pt idx="10">
                  <c:v>112.49448123620309</c:v>
                </c:pt>
                <c:pt idx="11">
                  <c:v>109.93377483443709</c:v>
                </c:pt>
                <c:pt idx="12">
                  <c:v>110.72847682119205</c:v>
                </c:pt>
                <c:pt idx="13">
                  <c:v>112.89183222958057</c:v>
                </c:pt>
                <c:pt idx="14">
                  <c:v>117.88079470198676</c:v>
                </c:pt>
                <c:pt idx="15">
                  <c:v>114.79028697571745</c:v>
                </c:pt>
                <c:pt idx="16">
                  <c:v>113.90728476821192</c:v>
                </c:pt>
                <c:pt idx="17">
                  <c:v>117.57174392935983</c:v>
                </c:pt>
                <c:pt idx="18">
                  <c:v>121.58940397350992</c:v>
                </c:pt>
                <c:pt idx="19">
                  <c:v>117.88079470198676</c:v>
                </c:pt>
                <c:pt idx="20">
                  <c:v>117.88079470198676</c:v>
                </c:pt>
                <c:pt idx="21">
                  <c:v>119.47019867549669</c:v>
                </c:pt>
                <c:pt idx="22">
                  <c:v>122.560706401766</c:v>
                </c:pt>
                <c:pt idx="23">
                  <c:v>119.16114790286976</c:v>
                </c:pt>
                <c:pt idx="24">
                  <c:v>115.98233995584989</c:v>
                </c:pt>
              </c:numCache>
            </c:numRef>
          </c:val>
          <c:smooth val="0"/>
          <c:extLst>
            <c:ext xmlns:c16="http://schemas.microsoft.com/office/drawing/2014/chart" uri="{C3380CC4-5D6E-409C-BE32-E72D297353CC}">
              <c16:uniqueId val="{00000001-D670-4226-8129-3E49CFC87C7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103.05182341650672</c:v>
                </c:pt>
                <c:pt idx="2">
                  <c:v>102.26487523992323</c:v>
                </c:pt>
                <c:pt idx="3">
                  <c:v>100.82533589251439</c:v>
                </c:pt>
                <c:pt idx="4">
                  <c:v>96.468330134357004</c:v>
                </c:pt>
                <c:pt idx="5">
                  <c:v>98.560460652591175</c:v>
                </c:pt>
                <c:pt idx="6">
                  <c:v>95.777351247600777</c:v>
                </c:pt>
                <c:pt idx="7">
                  <c:v>96.353166986564304</c:v>
                </c:pt>
                <c:pt idx="8">
                  <c:v>94.952015355086374</c:v>
                </c:pt>
                <c:pt idx="9">
                  <c:v>95.758157389635315</c:v>
                </c:pt>
                <c:pt idx="10">
                  <c:v>94.683301343570065</c:v>
                </c:pt>
                <c:pt idx="11">
                  <c:v>92.936660268714007</c:v>
                </c:pt>
                <c:pt idx="12">
                  <c:v>90.825335892514389</c:v>
                </c:pt>
                <c:pt idx="13">
                  <c:v>93.454894433781192</c:v>
                </c:pt>
                <c:pt idx="14">
                  <c:v>93.243761996161226</c:v>
                </c:pt>
                <c:pt idx="15">
                  <c:v>94.165067178502881</c:v>
                </c:pt>
                <c:pt idx="16">
                  <c:v>94.395393474088294</c:v>
                </c:pt>
                <c:pt idx="17">
                  <c:v>95.124760076775431</c:v>
                </c:pt>
                <c:pt idx="18">
                  <c:v>93.128598848368526</c:v>
                </c:pt>
                <c:pt idx="19">
                  <c:v>93.224568138195778</c:v>
                </c:pt>
                <c:pt idx="20">
                  <c:v>91.650671785028791</c:v>
                </c:pt>
                <c:pt idx="21">
                  <c:v>92.24568138195778</c:v>
                </c:pt>
                <c:pt idx="22">
                  <c:v>88.982725527831093</c:v>
                </c:pt>
                <c:pt idx="23">
                  <c:v>88.502879078694818</c:v>
                </c:pt>
                <c:pt idx="24">
                  <c:v>87.351247600767749</c:v>
                </c:pt>
              </c:numCache>
            </c:numRef>
          </c:val>
          <c:smooth val="0"/>
          <c:extLst>
            <c:ext xmlns:c16="http://schemas.microsoft.com/office/drawing/2014/chart" uri="{C3380CC4-5D6E-409C-BE32-E72D297353CC}">
              <c16:uniqueId val="{00000002-D670-4226-8129-3E49CFC87C7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670-4226-8129-3E49CFC87C7D}"/>
                </c:ext>
              </c:extLst>
            </c:dLbl>
            <c:dLbl>
              <c:idx val="1"/>
              <c:delete val="1"/>
              <c:extLst>
                <c:ext xmlns:c15="http://schemas.microsoft.com/office/drawing/2012/chart" uri="{CE6537A1-D6FC-4f65-9D91-7224C49458BB}"/>
                <c:ext xmlns:c16="http://schemas.microsoft.com/office/drawing/2014/chart" uri="{C3380CC4-5D6E-409C-BE32-E72D297353CC}">
                  <c16:uniqueId val="{00000004-D670-4226-8129-3E49CFC87C7D}"/>
                </c:ext>
              </c:extLst>
            </c:dLbl>
            <c:dLbl>
              <c:idx val="2"/>
              <c:delete val="1"/>
              <c:extLst>
                <c:ext xmlns:c15="http://schemas.microsoft.com/office/drawing/2012/chart" uri="{CE6537A1-D6FC-4f65-9D91-7224C49458BB}"/>
                <c:ext xmlns:c16="http://schemas.microsoft.com/office/drawing/2014/chart" uri="{C3380CC4-5D6E-409C-BE32-E72D297353CC}">
                  <c16:uniqueId val="{00000005-D670-4226-8129-3E49CFC87C7D}"/>
                </c:ext>
              </c:extLst>
            </c:dLbl>
            <c:dLbl>
              <c:idx val="3"/>
              <c:delete val="1"/>
              <c:extLst>
                <c:ext xmlns:c15="http://schemas.microsoft.com/office/drawing/2012/chart" uri="{CE6537A1-D6FC-4f65-9D91-7224C49458BB}"/>
                <c:ext xmlns:c16="http://schemas.microsoft.com/office/drawing/2014/chart" uri="{C3380CC4-5D6E-409C-BE32-E72D297353CC}">
                  <c16:uniqueId val="{00000006-D670-4226-8129-3E49CFC87C7D}"/>
                </c:ext>
              </c:extLst>
            </c:dLbl>
            <c:dLbl>
              <c:idx val="4"/>
              <c:delete val="1"/>
              <c:extLst>
                <c:ext xmlns:c15="http://schemas.microsoft.com/office/drawing/2012/chart" uri="{CE6537A1-D6FC-4f65-9D91-7224C49458BB}"/>
                <c:ext xmlns:c16="http://schemas.microsoft.com/office/drawing/2014/chart" uri="{C3380CC4-5D6E-409C-BE32-E72D297353CC}">
                  <c16:uniqueId val="{00000007-D670-4226-8129-3E49CFC87C7D}"/>
                </c:ext>
              </c:extLst>
            </c:dLbl>
            <c:dLbl>
              <c:idx val="5"/>
              <c:delete val="1"/>
              <c:extLst>
                <c:ext xmlns:c15="http://schemas.microsoft.com/office/drawing/2012/chart" uri="{CE6537A1-D6FC-4f65-9D91-7224C49458BB}"/>
                <c:ext xmlns:c16="http://schemas.microsoft.com/office/drawing/2014/chart" uri="{C3380CC4-5D6E-409C-BE32-E72D297353CC}">
                  <c16:uniqueId val="{00000008-D670-4226-8129-3E49CFC87C7D}"/>
                </c:ext>
              </c:extLst>
            </c:dLbl>
            <c:dLbl>
              <c:idx val="6"/>
              <c:delete val="1"/>
              <c:extLst>
                <c:ext xmlns:c15="http://schemas.microsoft.com/office/drawing/2012/chart" uri="{CE6537A1-D6FC-4f65-9D91-7224C49458BB}"/>
                <c:ext xmlns:c16="http://schemas.microsoft.com/office/drawing/2014/chart" uri="{C3380CC4-5D6E-409C-BE32-E72D297353CC}">
                  <c16:uniqueId val="{00000009-D670-4226-8129-3E49CFC87C7D}"/>
                </c:ext>
              </c:extLst>
            </c:dLbl>
            <c:dLbl>
              <c:idx val="7"/>
              <c:delete val="1"/>
              <c:extLst>
                <c:ext xmlns:c15="http://schemas.microsoft.com/office/drawing/2012/chart" uri="{CE6537A1-D6FC-4f65-9D91-7224C49458BB}"/>
                <c:ext xmlns:c16="http://schemas.microsoft.com/office/drawing/2014/chart" uri="{C3380CC4-5D6E-409C-BE32-E72D297353CC}">
                  <c16:uniqueId val="{0000000A-D670-4226-8129-3E49CFC87C7D}"/>
                </c:ext>
              </c:extLst>
            </c:dLbl>
            <c:dLbl>
              <c:idx val="8"/>
              <c:delete val="1"/>
              <c:extLst>
                <c:ext xmlns:c15="http://schemas.microsoft.com/office/drawing/2012/chart" uri="{CE6537A1-D6FC-4f65-9D91-7224C49458BB}"/>
                <c:ext xmlns:c16="http://schemas.microsoft.com/office/drawing/2014/chart" uri="{C3380CC4-5D6E-409C-BE32-E72D297353CC}">
                  <c16:uniqueId val="{0000000B-D670-4226-8129-3E49CFC87C7D}"/>
                </c:ext>
              </c:extLst>
            </c:dLbl>
            <c:dLbl>
              <c:idx val="9"/>
              <c:delete val="1"/>
              <c:extLst>
                <c:ext xmlns:c15="http://schemas.microsoft.com/office/drawing/2012/chart" uri="{CE6537A1-D6FC-4f65-9D91-7224C49458BB}"/>
                <c:ext xmlns:c16="http://schemas.microsoft.com/office/drawing/2014/chart" uri="{C3380CC4-5D6E-409C-BE32-E72D297353CC}">
                  <c16:uniqueId val="{0000000C-D670-4226-8129-3E49CFC87C7D}"/>
                </c:ext>
              </c:extLst>
            </c:dLbl>
            <c:dLbl>
              <c:idx val="10"/>
              <c:delete val="1"/>
              <c:extLst>
                <c:ext xmlns:c15="http://schemas.microsoft.com/office/drawing/2012/chart" uri="{CE6537A1-D6FC-4f65-9D91-7224C49458BB}"/>
                <c:ext xmlns:c16="http://schemas.microsoft.com/office/drawing/2014/chart" uri="{C3380CC4-5D6E-409C-BE32-E72D297353CC}">
                  <c16:uniqueId val="{0000000D-D670-4226-8129-3E49CFC87C7D}"/>
                </c:ext>
              </c:extLst>
            </c:dLbl>
            <c:dLbl>
              <c:idx val="11"/>
              <c:delete val="1"/>
              <c:extLst>
                <c:ext xmlns:c15="http://schemas.microsoft.com/office/drawing/2012/chart" uri="{CE6537A1-D6FC-4f65-9D91-7224C49458BB}"/>
                <c:ext xmlns:c16="http://schemas.microsoft.com/office/drawing/2014/chart" uri="{C3380CC4-5D6E-409C-BE32-E72D297353CC}">
                  <c16:uniqueId val="{0000000E-D670-4226-8129-3E49CFC87C7D}"/>
                </c:ext>
              </c:extLst>
            </c:dLbl>
            <c:dLbl>
              <c:idx val="12"/>
              <c:delete val="1"/>
              <c:extLst>
                <c:ext xmlns:c15="http://schemas.microsoft.com/office/drawing/2012/chart" uri="{CE6537A1-D6FC-4f65-9D91-7224C49458BB}"/>
                <c:ext xmlns:c16="http://schemas.microsoft.com/office/drawing/2014/chart" uri="{C3380CC4-5D6E-409C-BE32-E72D297353CC}">
                  <c16:uniqueId val="{0000000F-D670-4226-8129-3E49CFC87C7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70-4226-8129-3E49CFC87C7D}"/>
                </c:ext>
              </c:extLst>
            </c:dLbl>
            <c:dLbl>
              <c:idx val="14"/>
              <c:delete val="1"/>
              <c:extLst>
                <c:ext xmlns:c15="http://schemas.microsoft.com/office/drawing/2012/chart" uri="{CE6537A1-D6FC-4f65-9D91-7224C49458BB}"/>
                <c:ext xmlns:c16="http://schemas.microsoft.com/office/drawing/2014/chart" uri="{C3380CC4-5D6E-409C-BE32-E72D297353CC}">
                  <c16:uniqueId val="{00000011-D670-4226-8129-3E49CFC87C7D}"/>
                </c:ext>
              </c:extLst>
            </c:dLbl>
            <c:dLbl>
              <c:idx val="15"/>
              <c:delete val="1"/>
              <c:extLst>
                <c:ext xmlns:c15="http://schemas.microsoft.com/office/drawing/2012/chart" uri="{CE6537A1-D6FC-4f65-9D91-7224C49458BB}"/>
                <c:ext xmlns:c16="http://schemas.microsoft.com/office/drawing/2014/chart" uri="{C3380CC4-5D6E-409C-BE32-E72D297353CC}">
                  <c16:uniqueId val="{00000012-D670-4226-8129-3E49CFC87C7D}"/>
                </c:ext>
              </c:extLst>
            </c:dLbl>
            <c:dLbl>
              <c:idx val="16"/>
              <c:delete val="1"/>
              <c:extLst>
                <c:ext xmlns:c15="http://schemas.microsoft.com/office/drawing/2012/chart" uri="{CE6537A1-D6FC-4f65-9D91-7224C49458BB}"/>
                <c:ext xmlns:c16="http://schemas.microsoft.com/office/drawing/2014/chart" uri="{C3380CC4-5D6E-409C-BE32-E72D297353CC}">
                  <c16:uniqueId val="{00000013-D670-4226-8129-3E49CFC87C7D}"/>
                </c:ext>
              </c:extLst>
            </c:dLbl>
            <c:dLbl>
              <c:idx val="17"/>
              <c:delete val="1"/>
              <c:extLst>
                <c:ext xmlns:c15="http://schemas.microsoft.com/office/drawing/2012/chart" uri="{CE6537A1-D6FC-4f65-9D91-7224C49458BB}"/>
                <c:ext xmlns:c16="http://schemas.microsoft.com/office/drawing/2014/chart" uri="{C3380CC4-5D6E-409C-BE32-E72D297353CC}">
                  <c16:uniqueId val="{00000014-D670-4226-8129-3E49CFC87C7D}"/>
                </c:ext>
              </c:extLst>
            </c:dLbl>
            <c:dLbl>
              <c:idx val="18"/>
              <c:delete val="1"/>
              <c:extLst>
                <c:ext xmlns:c15="http://schemas.microsoft.com/office/drawing/2012/chart" uri="{CE6537A1-D6FC-4f65-9D91-7224C49458BB}"/>
                <c:ext xmlns:c16="http://schemas.microsoft.com/office/drawing/2014/chart" uri="{C3380CC4-5D6E-409C-BE32-E72D297353CC}">
                  <c16:uniqueId val="{00000015-D670-4226-8129-3E49CFC87C7D}"/>
                </c:ext>
              </c:extLst>
            </c:dLbl>
            <c:dLbl>
              <c:idx val="19"/>
              <c:delete val="1"/>
              <c:extLst>
                <c:ext xmlns:c15="http://schemas.microsoft.com/office/drawing/2012/chart" uri="{CE6537A1-D6FC-4f65-9D91-7224C49458BB}"/>
                <c:ext xmlns:c16="http://schemas.microsoft.com/office/drawing/2014/chart" uri="{C3380CC4-5D6E-409C-BE32-E72D297353CC}">
                  <c16:uniqueId val="{00000016-D670-4226-8129-3E49CFC87C7D}"/>
                </c:ext>
              </c:extLst>
            </c:dLbl>
            <c:dLbl>
              <c:idx val="20"/>
              <c:delete val="1"/>
              <c:extLst>
                <c:ext xmlns:c15="http://schemas.microsoft.com/office/drawing/2012/chart" uri="{CE6537A1-D6FC-4f65-9D91-7224C49458BB}"/>
                <c:ext xmlns:c16="http://schemas.microsoft.com/office/drawing/2014/chart" uri="{C3380CC4-5D6E-409C-BE32-E72D297353CC}">
                  <c16:uniqueId val="{00000017-D670-4226-8129-3E49CFC87C7D}"/>
                </c:ext>
              </c:extLst>
            </c:dLbl>
            <c:dLbl>
              <c:idx val="21"/>
              <c:delete val="1"/>
              <c:extLst>
                <c:ext xmlns:c15="http://schemas.microsoft.com/office/drawing/2012/chart" uri="{CE6537A1-D6FC-4f65-9D91-7224C49458BB}"/>
                <c:ext xmlns:c16="http://schemas.microsoft.com/office/drawing/2014/chart" uri="{C3380CC4-5D6E-409C-BE32-E72D297353CC}">
                  <c16:uniqueId val="{00000018-D670-4226-8129-3E49CFC87C7D}"/>
                </c:ext>
              </c:extLst>
            </c:dLbl>
            <c:dLbl>
              <c:idx val="22"/>
              <c:delete val="1"/>
              <c:extLst>
                <c:ext xmlns:c15="http://schemas.microsoft.com/office/drawing/2012/chart" uri="{CE6537A1-D6FC-4f65-9D91-7224C49458BB}"/>
                <c:ext xmlns:c16="http://schemas.microsoft.com/office/drawing/2014/chart" uri="{C3380CC4-5D6E-409C-BE32-E72D297353CC}">
                  <c16:uniqueId val="{00000019-D670-4226-8129-3E49CFC87C7D}"/>
                </c:ext>
              </c:extLst>
            </c:dLbl>
            <c:dLbl>
              <c:idx val="23"/>
              <c:delete val="1"/>
              <c:extLst>
                <c:ext xmlns:c15="http://schemas.microsoft.com/office/drawing/2012/chart" uri="{CE6537A1-D6FC-4f65-9D91-7224C49458BB}"/>
                <c:ext xmlns:c16="http://schemas.microsoft.com/office/drawing/2014/chart" uri="{C3380CC4-5D6E-409C-BE32-E72D297353CC}">
                  <c16:uniqueId val="{0000001A-D670-4226-8129-3E49CFC87C7D}"/>
                </c:ext>
              </c:extLst>
            </c:dLbl>
            <c:dLbl>
              <c:idx val="24"/>
              <c:delete val="1"/>
              <c:extLst>
                <c:ext xmlns:c15="http://schemas.microsoft.com/office/drawing/2012/chart" uri="{CE6537A1-D6FC-4f65-9D91-7224C49458BB}"/>
                <c:ext xmlns:c16="http://schemas.microsoft.com/office/drawing/2014/chart" uri="{C3380CC4-5D6E-409C-BE32-E72D297353CC}">
                  <c16:uniqueId val="{0000001B-D670-4226-8129-3E49CFC87C7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670-4226-8129-3E49CFC87C7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Birkenfeld (07134)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27156</v>
      </c>
      <c r="F11" s="238">
        <v>27442</v>
      </c>
      <c r="G11" s="238">
        <v>27817</v>
      </c>
      <c r="H11" s="238">
        <v>27584</v>
      </c>
      <c r="I11" s="265">
        <v>27608</v>
      </c>
      <c r="J11" s="263">
        <v>-452</v>
      </c>
      <c r="K11" s="266">
        <v>-1.6372066067806432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19.550007364854913</v>
      </c>
      <c r="E13" s="115">
        <v>5309</v>
      </c>
      <c r="F13" s="114">
        <v>5332</v>
      </c>
      <c r="G13" s="114">
        <v>5451</v>
      </c>
      <c r="H13" s="114">
        <v>5458</v>
      </c>
      <c r="I13" s="140">
        <v>5410</v>
      </c>
      <c r="J13" s="115">
        <v>-101</v>
      </c>
      <c r="K13" s="116">
        <v>-1.8669131238447321</v>
      </c>
    </row>
    <row r="14" spans="1:255" ht="14.1" customHeight="1" x14ac:dyDescent="0.2">
      <c r="A14" s="306" t="s">
        <v>230</v>
      </c>
      <c r="B14" s="307"/>
      <c r="C14" s="308"/>
      <c r="D14" s="113">
        <v>60.815289438798054</v>
      </c>
      <c r="E14" s="115">
        <v>16515</v>
      </c>
      <c r="F14" s="114">
        <v>16744</v>
      </c>
      <c r="G14" s="114">
        <v>17004</v>
      </c>
      <c r="H14" s="114">
        <v>16801</v>
      </c>
      <c r="I14" s="140">
        <v>16892</v>
      </c>
      <c r="J14" s="115">
        <v>-377</v>
      </c>
      <c r="K14" s="116">
        <v>-2.2318257163154156</v>
      </c>
    </row>
    <row r="15" spans="1:255" ht="14.1" customHeight="1" x14ac:dyDescent="0.2">
      <c r="A15" s="306" t="s">
        <v>231</v>
      </c>
      <c r="B15" s="307"/>
      <c r="C15" s="308"/>
      <c r="D15" s="113">
        <v>10.520695242303727</v>
      </c>
      <c r="E15" s="115">
        <v>2857</v>
      </c>
      <c r="F15" s="114">
        <v>2869</v>
      </c>
      <c r="G15" s="114">
        <v>2883</v>
      </c>
      <c r="H15" s="114">
        <v>2856</v>
      </c>
      <c r="I15" s="140">
        <v>2846</v>
      </c>
      <c r="J15" s="115">
        <v>11</v>
      </c>
      <c r="K15" s="116">
        <v>0.38650737877723118</v>
      </c>
    </row>
    <row r="16" spans="1:255" ht="14.1" customHeight="1" x14ac:dyDescent="0.2">
      <c r="A16" s="306" t="s">
        <v>232</v>
      </c>
      <c r="B16" s="307"/>
      <c r="C16" s="308"/>
      <c r="D16" s="113">
        <v>8.1344822506996604</v>
      </c>
      <c r="E16" s="115">
        <v>2209</v>
      </c>
      <c r="F16" s="114">
        <v>2228</v>
      </c>
      <c r="G16" s="114">
        <v>2212</v>
      </c>
      <c r="H16" s="114">
        <v>2204</v>
      </c>
      <c r="I16" s="140">
        <v>2189</v>
      </c>
      <c r="J16" s="115">
        <v>20</v>
      </c>
      <c r="K16" s="116">
        <v>0.91365920511649157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0.98320813079982328</v>
      </c>
      <c r="E18" s="115">
        <v>267</v>
      </c>
      <c r="F18" s="114">
        <v>263</v>
      </c>
      <c r="G18" s="114">
        <v>273</v>
      </c>
      <c r="H18" s="114">
        <v>269</v>
      </c>
      <c r="I18" s="140">
        <v>286</v>
      </c>
      <c r="J18" s="115">
        <v>-19</v>
      </c>
      <c r="K18" s="116">
        <v>-6.6433566433566433</v>
      </c>
    </row>
    <row r="19" spans="1:255" ht="14.1" customHeight="1" x14ac:dyDescent="0.2">
      <c r="A19" s="306" t="s">
        <v>235</v>
      </c>
      <c r="B19" s="307" t="s">
        <v>236</v>
      </c>
      <c r="C19" s="308"/>
      <c r="D19" s="113">
        <v>0.26513477684489617</v>
      </c>
      <c r="E19" s="115">
        <v>72</v>
      </c>
      <c r="F19" s="114">
        <v>74</v>
      </c>
      <c r="G19" s="114">
        <v>75</v>
      </c>
      <c r="H19" s="114">
        <v>79</v>
      </c>
      <c r="I19" s="140">
        <v>81</v>
      </c>
      <c r="J19" s="115">
        <v>-9</v>
      </c>
      <c r="K19" s="116">
        <v>-11.111111111111111</v>
      </c>
    </row>
    <row r="20" spans="1:255" ht="14.1" customHeight="1" x14ac:dyDescent="0.2">
      <c r="A20" s="306">
        <v>12</v>
      </c>
      <c r="B20" s="307" t="s">
        <v>237</v>
      </c>
      <c r="C20" s="308"/>
      <c r="D20" s="113">
        <v>0.60391810281337455</v>
      </c>
      <c r="E20" s="115">
        <v>164</v>
      </c>
      <c r="F20" s="114">
        <v>151</v>
      </c>
      <c r="G20" s="114">
        <v>159</v>
      </c>
      <c r="H20" s="114">
        <v>166</v>
      </c>
      <c r="I20" s="140">
        <v>154</v>
      </c>
      <c r="J20" s="115">
        <v>10</v>
      </c>
      <c r="K20" s="116">
        <v>6.4935064935064934</v>
      </c>
    </row>
    <row r="21" spans="1:255" ht="14.1" customHeight="1" x14ac:dyDescent="0.2">
      <c r="A21" s="306">
        <v>21</v>
      </c>
      <c r="B21" s="307" t="s">
        <v>238</v>
      </c>
      <c r="C21" s="308"/>
      <c r="D21" s="113">
        <v>0.91324200913242004</v>
      </c>
      <c r="E21" s="115">
        <v>248</v>
      </c>
      <c r="F21" s="114">
        <v>246</v>
      </c>
      <c r="G21" s="114">
        <v>256</v>
      </c>
      <c r="H21" s="114">
        <v>247</v>
      </c>
      <c r="I21" s="140">
        <v>241</v>
      </c>
      <c r="J21" s="115">
        <v>7</v>
      </c>
      <c r="K21" s="116">
        <v>2.904564315352697</v>
      </c>
    </row>
    <row r="22" spans="1:255" ht="14.1" customHeight="1" x14ac:dyDescent="0.2">
      <c r="A22" s="306">
        <v>22</v>
      </c>
      <c r="B22" s="307" t="s">
        <v>239</v>
      </c>
      <c r="C22" s="308"/>
      <c r="D22" s="113">
        <v>2.4193548387096775</v>
      </c>
      <c r="E22" s="115">
        <v>657</v>
      </c>
      <c r="F22" s="114">
        <v>732</v>
      </c>
      <c r="G22" s="114">
        <v>761</v>
      </c>
      <c r="H22" s="114">
        <v>765</v>
      </c>
      <c r="I22" s="140">
        <v>759</v>
      </c>
      <c r="J22" s="115">
        <v>-102</v>
      </c>
      <c r="K22" s="116">
        <v>-13.438735177865613</v>
      </c>
    </row>
    <row r="23" spans="1:255" ht="14.1" customHeight="1" x14ac:dyDescent="0.2">
      <c r="A23" s="306">
        <v>23</v>
      </c>
      <c r="B23" s="307" t="s">
        <v>240</v>
      </c>
      <c r="C23" s="308"/>
      <c r="D23" s="113">
        <v>0.45293857711003094</v>
      </c>
      <c r="E23" s="115">
        <v>123</v>
      </c>
      <c r="F23" s="114">
        <v>130</v>
      </c>
      <c r="G23" s="114">
        <v>130</v>
      </c>
      <c r="H23" s="114">
        <v>126</v>
      </c>
      <c r="I23" s="140">
        <v>133</v>
      </c>
      <c r="J23" s="115">
        <v>-10</v>
      </c>
      <c r="K23" s="116">
        <v>-7.518796992481203</v>
      </c>
    </row>
    <row r="24" spans="1:255" ht="14.1" customHeight="1" x14ac:dyDescent="0.2">
      <c r="A24" s="306">
        <v>24</v>
      </c>
      <c r="B24" s="307" t="s">
        <v>241</v>
      </c>
      <c r="C24" s="308"/>
      <c r="D24" s="113">
        <v>7.7515097952570331</v>
      </c>
      <c r="E24" s="115">
        <v>2105</v>
      </c>
      <c r="F24" s="114">
        <v>2126</v>
      </c>
      <c r="G24" s="114">
        <v>2174</v>
      </c>
      <c r="H24" s="114">
        <v>2187</v>
      </c>
      <c r="I24" s="140">
        <v>2179</v>
      </c>
      <c r="J24" s="115">
        <v>-74</v>
      </c>
      <c r="K24" s="116">
        <v>-3.396053235429096</v>
      </c>
    </row>
    <row r="25" spans="1:255" ht="14.1" customHeight="1" x14ac:dyDescent="0.2">
      <c r="A25" s="306">
        <v>25</v>
      </c>
      <c r="B25" s="307" t="s">
        <v>242</v>
      </c>
      <c r="C25" s="308"/>
      <c r="D25" s="113">
        <v>4.1132714685520693</v>
      </c>
      <c r="E25" s="115">
        <v>1117</v>
      </c>
      <c r="F25" s="114">
        <v>1141</v>
      </c>
      <c r="G25" s="114">
        <v>1165</v>
      </c>
      <c r="H25" s="114">
        <v>1152</v>
      </c>
      <c r="I25" s="140">
        <v>1186</v>
      </c>
      <c r="J25" s="115">
        <v>-69</v>
      </c>
      <c r="K25" s="116">
        <v>-5.8178752107925797</v>
      </c>
    </row>
    <row r="26" spans="1:255" ht="14.1" customHeight="1" x14ac:dyDescent="0.2">
      <c r="A26" s="306">
        <v>26</v>
      </c>
      <c r="B26" s="307" t="s">
        <v>243</v>
      </c>
      <c r="C26" s="308"/>
      <c r="D26" s="113">
        <v>2.2278686109883634</v>
      </c>
      <c r="E26" s="115">
        <v>605</v>
      </c>
      <c r="F26" s="114">
        <v>619</v>
      </c>
      <c r="G26" s="114">
        <v>628</v>
      </c>
      <c r="H26" s="114">
        <v>603</v>
      </c>
      <c r="I26" s="140">
        <v>614</v>
      </c>
      <c r="J26" s="115">
        <v>-9</v>
      </c>
      <c r="K26" s="116">
        <v>-1.4657980456026058</v>
      </c>
    </row>
    <row r="27" spans="1:255" ht="14.1" customHeight="1" x14ac:dyDescent="0.2">
      <c r="A27" s="306">
        <v>27</v>
      </c>
      <c r="B27" s="307" t="s">
        <v>244</v>
      </c>
      <c r="C27" s="308"/>
      <c r="D27" s="113">
        <v>2.1984091913389308</v>
      </c>
      <c r="E27" s="115">
        <v>597</v>
      </c>
      <c r="F27" s="114">
        <v>611</v>
      </c>
      <c r="G27" s="114">
        <v>616</v>
      </c>
      <c r="H27" s="114">
        <v>614</v>
      </c>
      <c r="I27" s="140">
        <v>609</v>
      </c>
      <c r="J27" s="115">
        <v>-12</v>
      </c>
      <c r="K27" s="116">
        <v>-1.9704433497536946</v>
      </c>
    </row>
    <row r="28" spans="1:255" ht="14.1" customHeight="1" x14ac:dyDescent="0.2">
      <c r="A28" s="306">
        <v>28</v>
      </c>
      <c r="B28" s="307" t="s">
        <v>245</v>
      </c>
      <c r="C28" s="308"/>
      <c r="D28" s="113">
        <v>0.11047282368537339</v>
      </c>
      <c r="E28" s="115">
        <v>30</v>
      </c>
      <c r="F28" s="114">
        <v>31</v>
      </c>
      <c r="G28" s="114">
        <v>29</v>
      </c>
      <c r="H28" s="114">
        <v>31</v>
      </c>
      <c r="I28" s="140">
        <v>32</v>
      </c>
      <c r="J28" s="115">
        <v>-2</v>
      </c>
      <c r="K28" s="116">
        <v>-6.25</v>
      </c>
    </row>
    <row r="29" spans="1:255" ht="14.1" customHeight="1" x14ac:dyDescent="0.2">
      <c r="A29" s="306">
        <v>29</v>
      </c>
      <c r="B29" s="307" t="s">
        <v>246</v>
      </c>
      <c r="C29" s="308"/>
      <c r="D29" s="113">
        <v>2.6587126233613199</v>
      </c>
      <c r="E29" s="115">
        <v>722</v>
      </c>
      <c r="F29" s="114">
        <v>747</v>
      </c>
      <c r="G29" s="114">
        <v>763</v>
      </c>
      <c r="H29" s="114">
        <v>748</v>
      </c>
      <c r="I29" s="140">
        <v>785</v>
      </c>
      <c r="J29" s="115">
        <v>-63</v>
      </c>
      <c r="K29" s="116">
        <v>-8.0254777070063703</v>
      </c>
    </row>
    <row r="30" spans="1:255" ht="14.1" customHeight="1" x14ac:dyDescent="0.2">
      <c r="A30" s="306" t="s">
        <v>247</v>
      </c>
      <c r="B30" s="307" t="s">
        <v>248</v>
      </c>
      <c r="C30" s="308"/>
      <c r="D30" s="113">
        <v>0.90587715422006188</v>
      </c>
      <c r="E30" s="115">
        <v>246</v>
      </c>
      <c r="F30" s="114">
        <v>255</v>
      </c>
      <c r="G30" s="114">
        <v>271</v>
      </c>
      <c r="H30" s="114">
        <v>298</v>
      </c>
      <c r="I30" s="140">
        <v>300</v>
      </c>
      <c r="J30" s="115">
        <v>-54</v>
      </c>
      <c r="K30" s="116">
        <v>-18</v>
      </c>
    </row>
    <row r="31" spans="1:255" ht="14.1" customHeight="1" x14ac:dyDescent="0.2">
      <c r="A31" s="306" t="s">
        <v>249</v>
      </c>
      <c r="B31" s="307" t="s">
        <v>250</v>
      </c>
      <c r="C31" s="308"/>
      <c r="D31" s="113">
        <v>1.7233760494918251</v>
      </c>
      <c r="E31" s="115">
        <v>468</v>
      </c>
      <c r="F31" s="114">
        <v>485</v>
      </c>
      <c r="G31" s="114">
        <v>485</v>
      </c>
      <c r="H31" s="114">
        <v>443</v>
      </c>
      <c r="I31" s="140">
        <v>477</v>
      </c>
      <c r="J31" s="115">
        <v>-9</v>
      </c>
      <c r="K31" s="116">
        <v>-1.8867924528301887</v>
      </c>
    </row>
    <row r="32" spans="1:255" ht="14.1" customHeight="1" x14ac:dyDescent="0.2">
      <c r="A32" s="306">
        <v>31</v>
      </c>
      <c r="B32" s="307" t="s">
        <v>251</v>
      </c>
      <c r="C32" s="308"/>
      <c r="D32" s="113">
        <v>0.66283694211224042</v>
      </c>
      <c r="E32" s="115">
        <v>180</v>
      </c>
      <c r="F32" s="114">
        <v>184</v>
      </c>
      <c r="G32" s="114">
        <v>183</v>
      </c>
      <c r="H32" s="114">
        <v>180</v>
      </c>
      <c r="I32" s="140">
        <v>177</v>
      </c>
      <c r="J32" s="115">
        <v>3</v>
      </c>
      <c r="K32" s="116">
        <v>1.6949152542372881</v>
      </c>
    </row>
    <row r="33" spans="1:11" ht="14.1" customHeight="1" x14ac:dyDescent="0.2">
      <c r="A33" s="306">
        <v>32</v>
      </c>
      <c r="B33" s="307" t="s">
        <v>252</v>
      </c>
      <c r="C33" s="308"/>
      <c r="D33" s="113">
        <v>2.6513477684489617</v>
      </c>
      <c r="E33" s="115">
        <v>720</v>
      </c>
      <c r="F33" s="114">
        <v>696</v>
      </c>
      <c r="G33" s="114">
        <v>737</v>
      </c>
      <c r="H33" s="114">
        <v>729</v>
      </c>
      <c r="I33" s="140">
        <v>710</v>
      </c>
      <c r="J33" s="115">
        <v>10</v>
      </c>
      <c r="K33" s="116">
        <v>1.408450704225352</v>
      </c>
    </row>
    <row r="34" spans="1:11" ht="14.1" customHeight="1" x14ac:dyDescent="0.2">
      <c r="A34" s="306">
        <v>33</v>
      </c>
      <c r="B34" s="307" t="s">
        <v>253</v>
      </c>
      <c r="C34" s="308"/>
      <c r="D34" s="113">
        <v>1.5355722492266903</v>
      </c>
      <c r="E34" s="115">
        <v>417</v>
      </c>
      <c r="F34" s="114">
        <v>417</v>
      </c>
      <c r="G34" s="114">
        <v>451</v>
      </c>
      <c r="H34" s="114">
        <v>447</v>
      </c>
      <c r="I34" s="140">
        <v>440</v>
      </c>
      <c r="J34" s="115">
        <v>-23</v>
      </c>
      <c r="K34" s="116">
        <v>-5.2272727272727275</v>
      </c>
    </row>
    <row r="35" spans="1:11" ht="14.1" customHeight="1" x14ac:dyDescent="0.2">
      <c r="A35" s="306">
        <v>34</v>
      </c>
      <c r="B35" s="307" t="s">
        <v>254</v>
      </c>
      <c r="C35" s="308"/>
      <c r="D35" s="113">
        <v>2.9164825452938579</v>
      </c>
      <c r="E35" s="115">
        <v>792</v>
      </c>
      <c r="F35" s="114">
        <v>810</v>
      </c>
      <c r="G35" s="114">
        <v>821</v>
      </c>
      <c r="H35" s="114">
        <v>798</v>
      </c>
      <c r="I35" s="140">
        <v>795</v>
      </c>
      <c r="J35" s="115">
        <v>-3</v>
      </c>
      <c r="K35" s="116">
        <v>-0.37735849056603776</v>
      </c>
    </row>
    <row r="36" spans="1:11" ht="14.1" customHeight="1" x14ac:dyDescent="0.2">
      <c r="A36" s="306">
        <v>41</v>
      </c>
      <c r="B36" s="307" t="s">
        <v>255</v>
      </c>
      <c r="C36" s="308"/>
      <c r="D36" s="113">
        <v>0.60760053026955374</v>
      </c>
      <c r="E36" s="115">
        <v>165</v>
      </c>
      <c r="F36" s="114">
        <v>169</v>
      </c>
      <c r="G36" s="114">
        <v>168</v>
      </c>
      <c r="H36" s="114">
        <v>168</v>
      </c>
      <c r="I36" s="140">
        <v>163</v>
      </c>
      <c r="J36" s="115">
        <v>2</v>
      </c>
      <c r="K36" s="116">
        <v>1.2269938650306749</v>
      </c>
    </row>
    <row r="37" spans="1:11" ht="14.1" customHeight="1" x14ac:dyDescent="0.2">
      <c r="A37" s="306">
        <v>42</v>
      </c>
      <c r="B37" s="307" t="s">
        <v>256</v>
      </c>
      <c r="C37" s="308"/>
      <c r="D37" s="113">
        <v>0.14361467079098542</v>
      </c>
      <c r="E37" s="115">
        <v>39</v>
      </c>
      <c r="F37" s="114">
        <v>41</v>
      </c>
      <c r="G37" s="114">
        <v>41</v>
      </c>
      <c r="H37" s="114">
        <v>38</v>
      </c>
      <c r="I37" s="140">
        <v>37</v>
      </c>
      <c r="J37" s="115">
        <v>2</v>
      </c>
      <c r="K37" s="116">
        <v>5.4054054054054053</v>
      </c>
    </row>
    <row r="38" spans="1:11" ht="14.1" customHeight="1" x14ac:dyDescent="0.2">
      <c r="A38" s="306">
        <v>43</v>
      </c>
      <c r="B38" s="307" t="s">
        <v>257</v>
      </c>
      <c r="C38" s="308"/>
      <c r="D38" s="113">
        <v>0.82854617764030047</v>
      </c>
      <c r="E38" s="115">
        <v>225</v>
      </c>
      <c r="F38" s="114">
        <v>229</v>
      </c>
      <c r="G38" s="114">
        <v>234</v>
      </c>
      <c r="H38" s="114">
        <v>222</v>
      </c>
      <c r="I38" s="140">
        <v>218</v>
      </c>
      <c r="J38" s="115">
        <v>7</v>
      </c>
      <c r="K38" s="116">
        <v>3.2110091743119265</v>
      </c>
    </row>
    <row r="39" spans="1:11" ht="14.1" customHeight="1" x14ac:dyDescent="0.2">
      <c r="A39" s="306">
        <v>51</v>
      </c>
      <c r="B39" s="307" t="s">
        <v>258</v>
      </c>
      <c r="C39" s="308"/>
      <c r="D39" s="113">
        <v>4.514656061275593</v>
      </c>
      <c r="E39" s="115">
        <v>1226</v>
      </c>
      <c r="F39" s="114">
        <v>1271</v>
      </c>
      <c r="G39" s="114">
        <v>1297</v>
      </c>
      <c r="H39" s="114">
        <v>1318</v>
      </c>
      <c r="I39" s="140">
        <v>1348</v>
      </c>
      <c r="J39" s="115">
        <v>-122</v>
      </c>
      <c r="K39" s="116">
        <v>-9.050445103857566</v>
      </c>
    </row>
    <row r="40" spans="1:11" ht="14.1" customHeight="1" x14ac:dyDescent="0.2">
      <c r="A40" s="306" t="s">
        <v>259</v>
      </c>
      <c r="B40" s="307" t="s">
        <v>260</v>
      </c>
      <c r="C40" s="308"/>
      <c r="D40" s="113">
        <v>4.1795551627632932</v>
      </c>
      <c r="E40" s="115">
        <v>1135</v>
      </c>
      <c r="F40" s="114">
        <v>1178</v>
      </c>
      <c r="G40" s="114">
        <v>1196</v>
      </c>
      <c r="H40" s="114">
        <v>1223</v>
      </c>
      <c r="I40" s="140">
        <v>1252</v>
      </c>
      <c r="J40" s="115">
        <v>-117</v>
      </c>
      <c r="K40" s="116">
        <v>-9.3450479233226833</v>
      </c>
    </row>
    <row r="41" spans="1:11" ht="14.1" customHeight="1" x14ac:dyDescent="0.2">
      <c r="A41" s="306"/>
      <c r="B41" s="307" t="s">
        <v>261</v>
      </c>
      <c r="C41" s="308"/>
      <c r="D41" s="113">
        <v>3.7045220209161878</v>
      </c>
      <c r="E41" s="115">
        <v>1006</v>
      </c>
      <c r="F41" s="114">
        <v>1043</v>
      </c>
      <c r="G41" s="114">
        <v>1068</v>
      </c>
      <c r="H41" s="114">
        <v>1086</v>
      </c>
      <c r="I41" s="140">
        <v>1109</v>
      </c>
      <c r="J41" s="115">
        <v>-103</v>
      </c>
      <c r="K41" s="116">
        <v>-9.2876465284039682</v>
      </c>
    </row>
    <row r="42" spans="1:11" ht="14.1" customHeight="1" x14ac:dyDescent="0.2">
      <c r="A42" s="306">
        <v>52</v>
      </c>
      <c r="B42" s="307" t="s">
        <v>262</v>
      </c>
      <c r="C42" s="308"/>
      <c r="D42" s="113">
        <v>3.4172926793342171</v>
      </c>
      <c r="E42" s="115">
        <v>928</v>
      </c>
      <c r="F42" s="114">
        <v>932</v>
      </c>
      <c r="G42" s="114">
        <v>977</v>
      </c>
      <c r="H42" s="114">
        <v>957</v>
      </c>
      <c r="I42" s="140">
        <v>958</v>
      </c>
      <c r="J42" s="115">
        <v>-30</v>
      </c>
      <c r="K42" s="116">
        <v>-3.1315240083507305</v>
      </c>
    </row>
    <row r="43" spans="1:11" ht="14.1" customHeight="1" x14ac:dyDescent="0.2">
      <c r="A43" s="306" t="s">
        <v>263</v>
      </c>
      <c r="B43" s="307" t="s">
        <v>264</v>
      </c>
      <c r="C43" s="308"/>
      <c r="D43" s="113">
        <v>2.6292532037118868</v>
      </c>
      <c r="E43" s="115">
        <v>714</v>
      </c>
      <c r="F43" s="114">
        <v>711</v>
      </c>
      <c r="G43" s="114">
        <v>754</v>
      </c>
      <c r="H43" s="114">
        <v>735</v>
      </c>
      <c r="I43" s="140">
        <v>738</v>
      </c>
      <c r="J43" s="115">
        <v>-24</v>
      </c>
      <c r="K43" s="116">
        <v>-3.2520325203252032</v>
      </c>
    </row>
    <row r="44" spans="1:11" ht="14.1" customHeight="1" x14ac:dyDescent="0.2">
      <c r="A44" s="306">
        <v>53</v>
      </c>
      <c r="B44" s="307" t="s">
        <v>265</v>
      </c>
      <c r="C44" s="308"/>
      <c r="D44" s="113">
        <v>0.60023567535719546</v>
      </c>
      <c r="E44" s="115">
        <v>163</v>
      </c>
      <c r="F44" s="114">
        <v>168</v>
      </c>
      <c r="G44" s="114">
        <v>172</v>
      </c>
      <c r="H44" s="114">
        <v>175</v>
      </c>
      <c r="I44" s="140">
        <v>171</v>
      </c>
      <c r="J44" s="115">
        <v>-8</v>
      </c>
      <c r="K44" s="116">
        <v>-4.6783625730994149</v>
      </c>
    </row>
    <row r="45" spans="1:11" ht="14.1" customHeight="1" x14ac:dyDescent="0.2">
      <c r="A45" s="306" t="s">
        <v>266</v>
      </c>
      <c r="B45" s="307" t="s">
        <v>267</v>
      </c>
      <c r="C45" s="308"/>
      <c r="D45" s="113">
        <v>0.54868169097068786</v>
      </c>
      <c r="E45" s="115">
        <v>149</v>
      </c>
      <c r="F45" s="114">
        <v>154</v>
      </c>
      <c r="G45" s="114">
        <v>157</v>
      </c>
      <c r="H45" s="114">
        <v>163</v>
      </c>
      <c r="I45" s="140">
        <v>159</v>
      </c>
      <c r="J45" s="115">
        <v>-10</v>
      </c>
      <c r="K45" s="116">
        <v>-6.2893081761006293</v>
      </c>
    </row>
    <row r="46" spans="1:11" ht="14.1" customHeight="1" x14ac:dyDescent="0.2">
      <c r="A46" s="306">
        <v>54</v>
      </c>
      <c r="B46" s="307" t="s">
        <v>268</v>
      </c>
      <c r="C46" s="308"/>
      <c r="D46" s="113">
        <v>3.1447930475769628</v>
      </c>
      <c r="E46" s="115">
        <v>854</v>
      </c>
      <c r="F46" s="114">
        <v>851</v>
      </c>
      <c r="G46" s="114">
        <v>844</v>
      </c>
      <c r="H46" s="114">
        <v>853</v>
      </c>
      <c r="I46" s="140">
        <v>844</v>
      </c>
      <c r="J46" s="115">
        <v>10</v>
      </c>
      <c r="K46" s="116">
        <v>1.1848341232227488</v>
      </c>
    </row>
    <row r="47" spans="1:11" ht="14.1" customHeight="1" x14ac:dyDescent="0.2">
      <c r="A47" s="306">
        <v>61</v>
      </c>
      <c r="B47" s="307" t="s">
        <v>269</v>
      </c>
      <c r="C47" s="308"/>
      <c r="D47" s="113">
        <v>1.8964501399322433</v>
      </c>
      <c r="E47" s="115">
        <v>515</v>
      </c>
      <c r="F47" s="114">
        <v>518</v>
      </c>
      <c r="G47" s="114">
        <v>536</v>
      </c>
      <c r="H47" s="114">
        <v>515</v>
      </c>
      <c r="I47" s="140">
        <v>512</v>
      </c>
      <c r="J47" s="115">
        <v>3</v>
      </c>
      <c r="K47" s="116">
        <v>0.5859375</v>
      </c>
    </row>
    <row r="48" spans="1:11" ht="14.1" customHeight="1" x14ac:dyDescent="0.2">
      <c r="A48" s="306">
        <v>62</v>
      </c>
      <c r="B48" s="307" t="s">
        <v>270</v>
      </c>
      <c r="C48" s="308"/>
      <c r="D48" s="113">
        <v>7.6778612461334514</v>
      </c>
      <c r="E48" s="115">
        <v>2085</v>
      </c>
      <c r="F48" s="114">
        <v>2086</v>
      </c>
      <c r="G48" s="114">
        <v>2105</v>
      </c>
      <c r="H48" s="114">
        <v>2124</v>
      </c>
      <c r="I48" s="140">
        <v>2155</v>
      </c>
      <c r="J48" s="115">
        <v>-70</v>
      </c>
      <c r="K48" s="116">
        <v>-3.2482598607888633</v>
      </c>
    </row>
    <row r="49" spans="1:11" ht="14.1" customHeight="1" x14ac:dyDescent="0.2">
      <c r="A49" s="306">
        <v>63</v>
      </c>
      <c r="B49" s="307" t="s">
        <v>271</v>
      </c>
      <c r="C49" s="308"/>
      <c r="D49" s="113">
        <v>1.6681396376491384</v>
      </c>
      <c r="E49" s="115">
        <v>453</v>
      </c>
      <c r="F49" s="114">
        <v>478</v>
      </c>
      <c r="G49" s="114">
        <v>483</v>
      </c>
      <c r="H49" s="114">
        <v>480</v>
      </c>
      <c r="I49" s="140">
        <v>460</v>
      </c>
      <c r="J49" s="115">
        <v>-7</v>
      </c>
      <c r="K49" s="116">
        <v>-1.5217391304347827</v>
      </c>
    </row>
    <row r="50" spans="1:11" ht="14.1" customHeight="1" x14ac:dyDescent="0.2">
      <c r="A50" s="306" t="s">
        <v>272</v>
      </c>
      <c r="B50" s="307" t="s">
        <v>273</v>
      </c>
      <c r="C50" s="308"/>
      <c r="D50" s="113">
        <v>0.29459419649432905</v>
      </c>
      <c r="E50" s="115">
        <v>80</v>
      </c>
      <c r="F50" s="114">
        <v>84</v>
      </c>
      <c r="G50" s="114">
        <v>91</v>
      </c>
      <c r="H50" s="114">
        <v>94</v>
      </c>
      <c r="I50" s="140">
        <v>87</v>
      </c>
      <c r="J50" s="115">
        <v>-7</v>
      </c>
      <c r="K50" s="116">
        <v>-8.0459770114942533</v>
      </c>
    </row>
    <row r="51" spans="1:11" ht="14.1" customHeight="1" x14ac:dyDescent="0.2">
      <c r="A51" s="306" t="s">
        <v>274</v>
      </c>
      <c r="B51" s="307" t="s">
        <v>275</v>
      </c>
      <c r="C51" s="308"/>
      <c r="D51" s="113">
        <v>1.0899985270290176</v>
      </c>
      <c r="E51" s="115">
        <v>296</v>
      </c>
      <c r="F51" s="114">
        <v>314</v>
      </c>
      <c r="G51" s="114">
        <v>317</v>
      </c>
      <c r="H51" s="114">
        <v>318</v>
      </c>
      <c r="I51" s="140">
        <v>308</v>
      </c>
      <c r="J51" s="115">
        <v>-12</v>
      </c>
      <c r="K51" s="116">
        <v>-3.8961038961038961</v>
      </c>
    </row>
    <row r="52" spans="1:11" ht="14.1" customHeight="1" x14ac:dyDescent="0.2">
      <c r="A52" s="306">
        <v>71</v>
      </c>
      <c r="B52" s="307" t="s">
        <v>276</v>
      </c>
      <c r="C52" s="308"/>
      <c r="D52" s="113">
        <v>12.317719840919134</v>
      </c>
      <c r="E52" s="115">
        <v>3345</v>
      </c>
      <c r="F52" s="114">
        <v>3349</v>
      </c>
      <c r="G52" s="114">
        <v>3387</v>
      </c>
      <c r="H52" s="114">
        <v>3370</v>
      </c>
      <c r="I52" s="140">
        <v>3373</v>
      </c>
      <c r="J52" s="115">
        <v>-28</v>
      </c>
      <c r="K52" s="116">
        <v>-0.83012155351319306</v>
      </c>
    </row>
    <row r="53" spans="1:11" ht="14.1" customHeight="1" x14ac:dyDescent="0.2">
      <c r="A53" s="306" t="s">
        <v>277</v>
      </c>
      <c r="B53" s="307" t="s">
        <v>278</v>
      </c>
      <c r="C53" s="308"/>
      <c r="D53" s="113">
        <v>4.323169833554279</v>
      </c>
      <c r="E53" s="115">
        <v>1174</v>
      </c>
      <c r="F53" s="114">
        <v>1172</v>
      </c>
      <c r="G53" s="114">
        <v>1185</v>
      </c>
      <c r="H53" s="114">
        <v>1166</v>
      </c>
      <c r="I53" s="140">
        <v>1180</v>
      </c>
      <c r="J53" s="115">
        <v>-6</v>
      </c>
      <c r="K53" s="116">
        <v>-0.50847457627118642</v>
      </c>
    </row>
    <row r="54" spans="1:11" ht="14.1" customHeight="1" x14ac:dyDescent="0.2">
      <c r="A54" s="306" t="s">
        <v>279</v>
      </c>
      <c r="B54" s="307" t="s">
        <v>280</v>
      </c>
      <c r="C54" s="308"/>
      <c r="D54" s="113">
        <v>7.1181322727942256</v>
      </c>
      <c r="E54" s="115">
        <v>1933</v>
      </c>
      <c r="F54" s="114">
        <v>1941</v>
      </c>
      <c r="G54" s="114">
        <v>1960</v>
      </c>
      <c r="H54" s="114">
        <v>1957</v>
      </c>
      <c r="I54" s="140">
        <v>1941</v>
      </c>
      <c r="J54" s="115">
        <v>-8</v>
      </c>
      <c r="K54" s="116">
        <v>-0.41215868109222048</v>
      </c>
    </row>
    <row r="55" spans="1:11" ht="14.1" customHeight="1" x14ac:dyDescent="0.2">
      <c r="A55" s="306">
        <v>72</v>
      </c>
      <c r="B55" s="307" t="s">
        <v>281</v>
      </c>
      <c r="C55" s="308"/>
      <c r="D55" s="113">
        <v>3.4762115186330829</v>
      </c>
      <c r="E55" s="115">
        <v>944</v>
      </c>
      <c r="F55" s="114">
        <v>958</v>
      </c>
      <c r="G55" s="114">
        <v>972</v>
      </c>
      <c r="H55" s="114">
        <v>966</v>
      </c>
      <c r="I55" s="140">
        <v>975</v>
      </c>
      <c r="J55" s="115">
        <v>-31</v>
      </c>
      <c r="K55" s="116">
        <v>-3.1794871794871793</v>
      </c>
    </row>
    <row r="56" spans="1:11" ht="14.1" customHeight="1" x14ac:dyDescent="0.2">
      <c r="A56" s="306" t="s">
        <v>282</v>
      </c>
      <c r="B56" s="307" t="s">
        <v>283</v>
      </c>
      <c r="C56" s="308"/>
      <c r="D56" s="113">
        <v>1.8448961555457357</v>
      </c>
      <c r="E56" s="115">
        <v>501</v>
      </c>
      <c r="F56" s="114">
        <v>515</v>
      </c>
      <c r="G56" s="114">
        <v>517</v>
      </c>
      <c r="H56" s="114">
        <v>518</v>
      </c>
      <c r="I56" s="140">
        <v>526</v>
      </c>
      <c r="J56" s="115">
        <v>-25</v>
      </c>
      <c r="K56" s="116">
        <v>-4.752851711026616</v>
      </c>
    </row>
    <row r="57" spans="1:11" ht="14.1" customHeight="1" x14ac:dyDescent="0.2">
      <c r="A57" s="306" t="s">
        <v>284</v>
      </c>
      <c r="B57" s="307" t="s">
        <v>285</v>
      </c>
      <c r="C57" s="308"/>
      <c r="D57" s="113">
        <v>1.03844454264251</v>
      </c>
      <c r="E57" s="115">
        <v>282</v>
      </c>
      <c r="F57" s="114">
        <v>282</v>
      </c>
      <c r="G57" s="114">
        <v>293</v>
      </c>
      <c r="H57" s="114">
        <v>290</v>
      </c>
      <c r="I57" s="140">
        <v>292</v>
      </c>
      <c r="J57" s="115">
        <v>-10</v>
      </c>
      <c r="K57" s="116">
        <v>-3.4246575342465753</v>
      </c>
    </row>
    <row r="58" spans="1:11" ht="14.1" customHeight="1" x14ac:dyDescent="0.2">
      <c r="A58" s="306">
        <v>73</v>
      </c>
      <c r="B58" s="307" t="s">
        <v>286</v>
      </c>
      <c r="C58" s="308"/>
      <c r="D58" s="113">
        <v>2.9790838120489025</v>
      </c>
      <c r="E58" s="115">
        <v>809</v>
      </c>
      <c r="F58" s="114">
        <v>804</v>
      </c>
      <c r="G58" s="114">
        <v>811</v>
      </c>
      <c r="H58" s="114">
        <v>788</v>
      </c>
      <c r="I58" s="140">
        <v>778</v>
      </c>
      <c r="J58" s="115">
        <v>31</v>
      </c>
      <c r="K58" s="116">
        <v>3.9845758354755785</v>
      </c>
    </row>
    <row r="59" spans="1:11" ht="14.1" customHeight="1" x14ac:dyDescent="0.2">
      <c r="A59" s="306" t="s">
        <v>287</v>
      </c>
      <c r="B59" s="307" t="s">
        <v>288</v>
      </c>
      <c r="C59" s="308"/>
      <c r="D59" s="113">
        <v>2.537192517307409</v>
      </c>
      <c r="E59" s="115">
        <v>689</v>
      </c>
      <c r="F59" s="114">
        <v>684</v>
      </c>
      <c r="G59" s="114">
        <v>683</v>
      </c>
      <c r="H59" s="114">
        <v>670</v>
      </c>
      <c r="I59" s="140">
        <v>659</v>
      </c>
      <c r="J59" s="115">
        <v>30</v>
      </c>
      <c r="K59" s="116">
        <v>4.5523520485584221</v>
      </c>
    </row>
    <row r="60" spans="1:11" ht="14.1" customHeight="1" x14ac:dyDescent="0.2">
      <c r="A60" s="306">
        <v>81</v>
      </c>
      <c r="B60" s="307" t="s">
        <v>289</v>
      </c>
      <c r="C60" s="308"/>
      <c r="D60" s="113">
        <v>9.6958314921196056</v>
      </c>
      <c r="E60" s="115">
        <v>2633</v>
      </c>
      <c r="F60" s="114">
        <v>2629</v>
      </c>
      <c r="G60" s="114">
        <v>2611</v>
      </c>
      <c r="H60" s="114">
        <v>2567</v>
      </c>
      <c r="I60" s="140">
        <v>2561</v>
      </c>
      <c r="J60" s="115">
        <v>72</v>
      </c>
      <c r="K60" s="116">
        <v>2.8114017961733699</v>
      </c>
    </row>
    <row r="61" spans="1:11" ht="14.1" customHeight="1" x14ac:dyDescent="0.2">
      <c r="A61" s="306" t="s">
        <v>290</v>
      </c>
      <c r="B61" s="307" t="s">
        <v>291</v>
      </c>
      <c r="C61" s="308"/>
      <c r="D61" s="113">
        <v>2.5519222271321254</v>
      </c>
      <c r="E61" s="115">
        <v>693</v>
      </c>
      <c r="F61" s="114">
        <v>695</v>
      </c>
      <c r="G61" s="114">
        <v>700</v>
      </c>
      <c r="H61" s="114">
        <v>672</v>
      </c>
      <c r="I61" s="140">
        <v>683</v>
      </c>
      <c r="J61" s="115">
        <v>10</v>
      </c>
      <c r="K61" s="116">
        <v>1.4641288433382138</v>
      </c>
    </row>
    <row r="62" spans="1:11" ht="14.1" customHeight="1" x14ac:dyDescent="0.2">
      <c r="A62" s="306" t="s">
        <v>292</v>
      </c>
      <c r="B62" s="307" t="s">
        <v>293</v>
      </c>
      <c r="C62" s="308"/>
      <c r="D62" s="113">
        <v>4.2937104139048463</v>
      </c>
      <c r="E62" s="115">
        <v>1166</v>
      </c>
      <c r="F62" s="114">
        <v>1166</v>
      </c>
      <c r="G62" s="114">
        <v>1151</v>
      </c>
      <c r="H62" s="114">
        <v>1136</v>
      </c>
      <c r="I62" s="140">
        <v>1126</v>
      </c>
      <c r="J62" s="115">
        <v>40</v>
      </c>
      <c r="K62" s="116">
        <v>3.5523978685612789</v>
      </c>
    </row>
    <row r="63" spans="1:11" ht="14.1" customHeight="1" x14ac:dyDescent="0.2">
      <c r="A63" s="306"/>
      <c r="B63" s="307" t="s">
        <v>294</v>
      </c>
      <c r="C63" s="308"/>
      <c r="D63" s="113">
        <v>4.1574605980262191</v>
      </c>
      <c r="E63" s="115">
        <v>1129</v>
      </c>
      <c r="F63" s="114">
        <v>1127</v>
      </c>
      <c r="G63" s="114">
        <v>1113</v>
      </c>
      <c r="H63" s="114">
        <v>1098</v>
      </c>
      <c r="I63" s="140">
        <v>1089</v>
      </c>
      <c r="J63" s="115">
        <v>40</v>
      </c>
      <c r="K63" s="116">
        <v>3.6730945821854912</v>
      </c>
    </row>
    <row r="64" spans="1:11" ht="14.1" customHeight="1" x14ac:dyDescent="0.2">
      <c r="A64" s="306" t="s">
        <v>295</v>
      </c>
      <c r="B64" s="307" t="s">
        <v>296</v>
      </c>
      <c r="C64" s="308"/>
      <c r="D64" s="113">
        <v>0.975843275887465</v>
      </c>
      <c r="E64" s="115">
        <v>265</v>
      </c>
      <c r="F64" s="114">
        <v>264</v>
      </c>
      <c r="G64" s="114">
        <v>251</v>
      </c>
      <c r="H64" s="114">
        <v>254</v>
      </c>
      <c r="I64" s="140">
        <v>251</v>
      </c>
      <c r="J64" s="115">
        <v>14</v>
      </c>
      <c r="K64" s="116">
        <v>5.5776892430278888</v>
      </c>
    </row>
    <row r="65" spans="1:11" ht="14.1" customHeight="1" x14ac:dyDescent="0.2">
      <c r="A65" s="306" t="s">
        <v>297</v>
      </c>
      <c r="B65" s="307" t="s">
        <v>298</v>
      </c>
      <c r="C65" s="308"/>
      <c r="D65" s="113">
        <v>1.0273972602739727</v>
      </c>
      <c r="E65" s="115">
        <v>279</v>
      </c>
      <c r="F65" s="114">
        <v>276</v>
      </c>
      <c r="G65" s="114">
        <v>280</v>
      </c>
      <c r="H65" s="114">
        <v>280</v>
      </c>
      <c r="I65" s="140">
        <v>277</v>
      </c>
      <c r="J65" s="115">
        <v>2</v>
      </c>
      <c r="K65" s="116">
        <v>0.72202166064981954</v>
      </c>
    </row>
    <row r="66" spans="1:11" ht="14.1" customHeight="1" x14ac:dyDescent="0.2">
      <c r="A66" s="306">
        <v>82</v>
      </c>
      <c r="B66" s="307" t="s">
        <v>299</v>
      </c>
      <c r="C66" s="308"/>
      <c r="D66" s="113">
        <v>3.1889821770511122</v>
      </c>
      <c r="E66" s="115">
        <v>866</v>
      </c>
      <c r="F66" s="114">
        <v>871</v>
      </c>
      <c r="G66" s="114">
        <v>867</v>
      </c>
      <c r="H66" s="114">
        <v>834</v>
      </c>
      <c r="I66" s="140">
        <v>826</v>
      </c>
      <c r="J66" s="115">
        <v>40</v>
      </c>
      <c r="K66" s="116">
        <v>4.8426150121065374</v>
      </c>
    </row>
    <row r="67" spans="1:11" ht="14.1" customHeight="1" x14ac:dyDescent="0.2">
      <c r="A67" s="306" t="s">
        <v>300</v>
      </c>
      <c r="B67" s="307" t="s">
        <v>301</v>
      </c>
      <c r="C67" s="308"/>
      <c r="D67" s="113">
        <v>2.2646928855501547</v>
      </c>
      <c r="E67" s="115">
        <v>615</v>
      </c>
      <c r="F67" s="114">
        <v>608</v>
      </c>
      <c r="G67" s="114">
        <v>602</v>
      </c>
      <c r="H67" s="114">
        <v>572</v>
      </c>
      <c r="I67" s="140">
        <v>573</v>
      </c>
      <c r="J67" s="115">
        <v>42</v>
      </c>
      <c r="K67" s="116">
        <v>7.329842931937173</v>
      </c>
    </row>
    <row r="68" spans="1:11" ht="14.1" customHeight="1" x14ac:dyDescent="0.2">
      <c r="A68" s="306" t="s">
        <v>302</v>
      </c>
      <c r="B68" s="307" t="s">
        <v>303</v>
      </c>
      <c r="C68" s="308"/>
      <c r="D68" s="113">
        <v>0.54868169097068786</v>
      </c>
      <c r="E68" s="115">
        <v>149</v>
      </c>
      <c r="F68" s="114">
        <v>159</v>
      </c>
      <c r="G68" s="114">
        <v>157</v>
      </c>
      <c r="H68" s="114">
        <v>159</v>
      </c>
      <c r="I68" s="140">
        <v>151</v>
      </c>
      <c r="J68" s="115">
        <v>-2</v>
      </c>
      <c r="K68" s="116">
        <v>-1.3245033112582782</v>
      </c>
    </row>
    <row r="69" spans="1:11" ht="14.1" customHeight="1" x14ac:dyDescent="0.2">
      <c r="A69" s="306">
        <v>83</v>
      </c>
      <c r="B69" s="307" t="s">
        <v>304</v>
      </c>
      <c r="C69" s="308"/>
      <c r="D69" s="113">
        <v>5.9913094712034169</v>
      </c>
      <c r="E69" s="115">
        <v>1627</v>
      </c>
      <c r="F69" s="114">
        <v>1628</v>
      </c>
      <c r="G69" s="114">
        <v>1633</v>
      </c>
      <c r="H69" s="114">
        <v>1602</v>
      </c>
      <c r="I69" s="140">
        <v>1607</v>
      </c>
      <c r="J69" s="115">
        <v>20</v>
      </c>
      <c r="K69" s="116">
        <v>1.2445550715619167</v>
      </c>
    </row>
    <row r="70" spans="1:11" ht="14.1" customHeight="1" x14ac:dyDescent="0.2">
      <c r="A70" s="306" t="s">
        <v>305</v>
      </c>
      <c r="B70" s="307" t="s">
        <v>306</v>
      </c>
      <c r="C70" s="308"/>
      <c r="D70" s="113">
        <v>4.8976285167182203</v>
      </c>
      <c r="E70" s="115">
        <v>1330</v>
      </c>
      <c r="F70" s="114">
        <v>1326</v>
      </c>
      <c r="G70" s="114">
        <v>1325</v>
      </c>
      <c r="H70" s="114">
        <v>1298</v>
      </c>
      <c r="I70" s="140">
        <v>1307</v>
      </c>
      <c r="J70" s="115">
        <v>23</v>
      </c>
      <c r="K70" s="116">
        <v>1.7597551644988523</v>
      </c>
    </row>
    <row r="71" spans="1:11" ht="14.1" customHeight="1" x14ac:dyDescent="0.2">
      <c r="A71" s="306"/>
      <c r="B71" s="307" t="s">
        <v>307</v>
      </c>
      <c r="C71" s="308"/>
      <c r="D71" s="113">
        <v>2.9533068198556487</v>
      </c>
      <c r="E71" s="115">
        <v>802</v>
      </c>
      <c r="F71" s="114">
        <v>800</v>
      </c>
      <c r="G71" s="114">
        <v>806</v>
      </c>
      <c r="H71" s="114">
        <v>783</v>
      </c>
      <c r="I71" s="140">
        <v>784</v>
      </c>
      <c r="J71" s="115">
        <v>18</v>
      </c>
      <c r="K71" s="116">
        <v>2.295918367346939</v>
      </c>
    </row>
    <row r="72" spans="1:11" ht="14.1" customHeight="1" x14ac:dyDescent="0.2">
      <c r="A72" s="306">
        <v>84</v>
      </c>
      <c r="B72" s="307" t="s">
        <v>308</v>
      </c>
      <c r="C72" s="308"/>
      <c r="D72" s="113">
        <v>2.021652673442333</v>
      </c>
      <c r="E72" s="115">
        <v>549</v>
      </c>
      <c r="F72" s="114">
        <v>561</v>
      </c>
      <c r="G72" s="114">
        <v>547</v>
      </c>
      <c r="H72" s="114">
        <v>552</v>
      </c>
      <c r="I72" s="140">
        <v>529</v>
      </c>
      <c r="J72" s="115">
        <v>20</v>
      </c>
      <c r="K72" s="116">
        <v>3.7807183364839321</v>
      </c>
    </row>
    <row r="73" spans="1:11" ht="14.1" customHeight="1" x14ac:dyDescent="0.2">
      <c r="A73" s="306" t="s">
        <v>309</v>
      </c>
      <c r="B73" s="307" t="s">
        <v>310</v>
      </c>
      <c r="C73" s="308"/>
      <c r="D73" s="113">
        <v>0.48976285167182204</v>
      </c>
      <c r="E73" s="115">
        <v>133</v>
      </c>
      <c r="F73" s="114">
        <v>131</v>
      </c>
      <c r="G73" s="114">
        <v>132</v>
      </c>
      <c r="H73" s="114">
        <v>133</v>
      </c>
      <c r="I73" s="140">
        <v>139</v>
      </c>
      <c r="J73" s="115">
        <v>-6</v>
      </c>
      <c r="K73" s="116">
        <v>-4.3165467625899279</v>
      </c>
    </row>
    <row r="74" spans="1:11" ht="14.1" customHeight="1" x14ac:dyDescent="0.2">
      <c r="A74" s="306" t="s">
        <v>311</v>
      </c>
      <c r="B74" s="307" t="s">
        <v>312</v>
      </c>
      <c r="C74" s="308"/>
      <c r="D74" s="113">
        <v>0.49712770658418032</v>
      </c>
      <c r="E74" s="115">
        <v>135</v>
      </c>
      <c r="F74" s="114">
        <v>134</v>
      </c>
      <c r="G74" s="114">
        <v>128</v>
      </c>
      <c r="H74" s="114">
        <v>126</v>
      </c>
      <c r="I74" s="140">
        <v>123</v>
      </c>
      <c r="J74" s="115">
        <v>12</v>
      </c>
      <c r="K74" s="116">
        <v>9.7560975609756095</v>
      </c>
    </row>
    <row r="75" spans="1:11" ht="14.1" customHeight="1" x14ac:dyDescent="0.2">
      <c r="A75" s="306" t="s">
        <v>313</v>
      </c>
      <c r="B75" s="307" t="s">
        <v>314</v>
      </c>
      <c r="C75" s="308"/>
      <c r="D75" s="113">
        <v>0.76962733834143471</v>
      </c>
      <c r="E75" s="115">
        <v>209</v>
      </c>
      <c r="F75" s="114">
        <v>222</v>
      </c>
      <c r="G75" s="114">
        <v>213</v>
      </c>
      <c r="H75" s="114">
        <v>215</v>
      </c>
      <c r="I75" s="140">
        <v>191</v>
      </c>
      <c r="J75" s="115">
        <v>18</v>
      </c>
      <c r="K75" s="116">
        <v>9.4240837696335085</v>
      </c>
    </row>
    <row r="76" spans="1:11" ht="14.1" customHeight="1" x14ac:dyDescent="0.2">
      <c r="A76" s="306">
        <v>91</v>
      </c>
      <c r="B76" s="307" t="s">
        <v>315</v>
      </c>
      <c r="C76" s="308"/>
      <c r="D76" s="113">
        <v>0.15834438061570186</v>
      </c>
      <c r="E76" s="115">
        <v>43</v>
      </c>
      <c r="F76" s="114">
        <v>43</v>
      </c>
      <c r="G76" s="114">
        <v>39</v>
      </c>
      <c r="H76" s="114">
        <v>41</v>
      </c>
      <c r="I76" s="140">
        <v>40</v>
      </c>
      <c r="J76" s="115">
        <v>3</v>
      </c>
      <c r="K76" s="116">
        <v>7.5</v>
      </c>
    </row>
    <row r="77" spans="1:11" ht="14.1" customHeight="1" x14ac:dyDescent="0.2">
      <c r="A77" s="306">
        <v>92</v>
      </c>
      <c r="B77" s="307" t="s">
        <v>316</v>
      </c>
      <c r="C77" s="308"/>
      <c r="D77" s="113">
        <v>0.39770216526734425</v>
      </c>
      <c r="E77" s="115">
        <v>108</v>
      </c>
      <c r="F77" s="114">
        <v>114</v>
      </c>
      <c r="G77" s="114">
        <v>111</v>
      </c>
      <c r="H77" s="114">
        <v>106</v>
      </c>
      <c r="I77" s="140">
        <v>109</v>
      </c>
      <c r="J77" s="115">
        <v>-1</v>
      </c>
      <c r="K77" s="116">
        <v>-0.91743119266055051</v>
      </c>
    </row>
    <row r="78" spans="1:11" ht="14.1" customHeight="1" x14ac:dyDescent="0.2">
      <c r="A78" s="306">
        <v>93</v>
      </c>
      <c r="B78" s="307" t="s">
        <v>317</v>
      </c>
      <c r="C78" s="308"/>
      <c r="D78" s="113">
        <v>1.9995581087052585</v>
      </c>
      <c r="E78" s="115">
        <v>543</v>
      </c>
      <c r="F78" s="114">
        <v>542</v>
      </c>
      <c r="G78" s="114">
        <v>543</v>
      </c>
      <c r="H78" s="114">
        <v>527</v>
      </c>
      <c r="I78" s="140">
        <v>541</v>
      </c>
      <c r="J78" s="115">
        <v>2</v>
      </c>
      <c r="K78" s="116">
        <v>0.36968576709796674</v>
      </c>
    </row>
    <row r="79" spans="1:11" ht="14.1" customHeight="1" x14ac:dyDescent="0.2">
      <c r="A79" s="306">
        <v>94</v>
      </c>
      <c r="B79" s="307" t="s">
        <v>318</v>
      </c>
      <c r="C79" s="308"/>
      <c r="D79" s="113">
        <v>9.5743113860656939E-2</v>
      </c>
      <c r="E79" s="115">
        <v>26</v>
      </c>
      <c r="F79" s="114">
        <v>27</v>
      </c>
      <c r="G79" s="114">
        <v>26</v>
      </c>
      <c r="H79" s="114">
        <v>54</v>
      </c>
      <c r="I79" s="140">
        <v>32</v>
      </c>
      <c r="J79" s="115">
        <v>-6</v>
      </c>
      <c r="K79" s="116">
        <v>-18.75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0.97952570334364408</v>
      </c>
      <c r="E81" s="143">
        <v>266</v>
      </c>
      <c r="F81" s="144">
        <v>269</v>
      </c>
      <c r="G81" s="144">
        <v>267</v>
      </c>
      <c r="H81" s="144">
        <v>265</v>
      </c>
      <c r="I81" s="145">
        <v>271</v>
      </c>
      <c r="J81" s="143">
        <v>-5</v>
      </c>
      <c r="K81" s="146">
        <v>-1.8450184501845019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7178</v>
      </c>
      <c r="E12" s="114">
        <v>7310</v>
      </c>
      <c r="F12" s="114">
        <v>7412</v>
      </c>
      <c r="G12" s="114">
        <v>7512</v>
      </c>
      <c r="H12" s="140">
        <v>7445</v>
      </c>
      <c r="I12" s="115">
        <v>-267</v>
      </c>
      <c r="J12" s="116">
        <v>-3.5862995298858293</v>
      </c>
      <c r="K12"/>
      <c r="L12"/>
      <c r="M12"/>
      <c r="N12"/>
      <c r="O12"/>
      <c r="P12"/>
    </row>
    <row r="13" spans="1:16" s="110" customFormat="1" ht="14.45" customHeight="1" x14ac:dyDescent="0.2">
      <c r="A13" s="120" t="s">
        <v>105</v>
      </c>
      <c r="B13" s="119" t="s">
        <v>106</v>
      </c>
      <c r="C13" s="113">
        <v>38.673725271663415</v>
      </c>
      <c r="D13" s="115">
        <v>2776</v>
      </c>
      <c r="E13" s="114">
        <v>2840</v>
      </c>
      <c r="F13" s="114">
        <v>2860</v>
      </c>
      <c r="G13" s="114">
        <v>2880</v>
      </c>
      <c r="H13" s="140">
        <v>2864</v>
      </c>
      <c r="I13" s="115">
        <v>-88</v>
      </c>
      <c r="J13" s="116">
        <v>-3.0726256983240225</v>
      </c>
      <c r="K13"/>
      <c r="L13"/>
      <c r="M13"/>
      <c r="N13"/>
      <c r="O13"/>
      <c r="P13"/>
    </row>
    <row r="14" spans="1:16" s="110" customFormat="1" ht="14.45" customHeight="1" x14ac:dyDescent="0.2">
      <c r="A14" s="120"/>
      <c r="B14" s="119" t="s">
        <v>107</v>
      </c>
      <c r="C14" s="113">
        <v>61.326274728336585</v>
      </c>
      <c r="D14" s="115">
        <v>4402</v>
      </c>
      <c r="E14" s="114">
        <v>4470</v>
      </c>
      <c r="F14" s="114">
        <v>4552</v>
      </c>
      <c r="G14" s="114">
        <v>4632</v>
      </c>
      <c r="H14" s="140">
        <v>4581</v>
      </c>
      <c r="I14" s="115">
        <v>-179</v>
      </c>
      <c r="J14" s="116">
        <v>-3.9074437895655971</v>
      </c>
      <c r="K14"/>
      <c r="L14"/>
      <c r="M14"/>
      <c r="N14"/>
      <c r="O14"/>
      <c r="P14"/>
    </row>
    <row r="15" spans="1:16" s="110" customFormat="1" ht="14.45" customHeight="1" x14ac:dyDescent="0.2">
      <c r="A15" s="118" t="s">
        <v>105</v>
      </c>
      <c r="B15" s="121" t="s">
        <v>108</v>
      </c>
      <c r="C15" s="113">
        <v>13.137364168292004</v>
      </c>
      <c r="D15" s="115">
        <v>943</v>
      </c>
      <c r="E15" s="114">
        <v>991</v>
      </c>
      <c r="F15" s="114">
        <v>982</v>
      </c>
      <c r="G15" s="114">
        <v>1011</v>
      </c>
      <c r="H15" s="140">
        <v>963</v>
      </c>
      <c r="I15" s="115">
        <v>-20</v>
      </c>
      <c r="J15" s="116">
        <v>-2.0768431983385254</v>
      </c>
      <c r="K15"/>
      <c r="L15"/>
      <c r="M15"/>
      <c r="N15"/>
      <c r="O15"/>
      <c r="P15"/>
    </row>
    <row r="16" spans="1:16" s="110" customFormat="1" ht="14.45" customHeight="1" x14ac:dyDescent="0.2">
      <c r="A16" s="118"/>
      <c r="B16" s="121" t="s">
        <v>109</v>
      </c>
      <c r="C16" s="113">
        <v>43.925884647534133</v>
      </c>
      <c r="D16" s="115">
        <v>3153</v>
      </c>
      <c r="E16" s="114">
        <v>3239</v>
      </c>
      <c r="F16" s="114">
        <v>3279</v>
      </c>
      <c r="G16" s="114">
        <v>3340</v>
      </c>
      <c r="H16" s="140">
        <v>3377</v>
      </c>
      <c r="I16" s="115">
        <v>-224</v>
      </c>
      <c r="J16" s="116">
        <v>-6.6331063073734082</v>
      </c>
      <c r="K16"/>
      <c r="L16"/>
      <c r="M16"/>
      <c r="N16"/>
      <c r="O16"/>
      <c r="P16"/>
    </row>
    <row r="17" spans="1:16" s="110" customFormat="1" ht="14.45" customHeight="1" x14ac:dyDescent="0.2">
      <c r="A17" s="118"/>
      <c r="B17" s="121" t="s">
        <v>110</v>
      </c>
      <c r="C17" s="113">
        <v>22.805795486207856</v>
      </c>
      <c r="D17" s="115">
        <v>1637</v>
      </c>
      <c r="E17" s="114">
        <v>1622</v>
      </c>
      <c r="F17" s="114">
        <v>1672</v>
      </c>
      <c r="G17" s="114">
        <v>1670</v>
      </c>
      <c r="H17" s="140">
        <v>1649</v>
      </c>
      <c r="I17" s="115">
        <v>-12</v>
      </c>
      <c r="J17" s="116">
        <v>-0.7277137659187386</v>
      </c>
      <c r="K17"/>
      <c r="L17"/>
      <c r="M17"/>
      <c r="N17"/>
      <c r="O17"/>
      <c r="P17"/>
    </row>
    <row r="18" spans="1:16" s="110" customFormat="1" ht="14.45" customHeight="1" x14ac:dyDescent="0.2">
      <c r="A18" s="120"/>
      <c r="B18" s="121" t="s">
        <v>111</v>
      </c>
      <c r="C18" s="113">
        <v>20.130955697966009</v>
      </c>
      <c r="D18" s="115">
        <v>1445</v>
      </c>
      <c r="E18" s="114">
        <v>1458</v>
      </c>
      <c r="F18" s="114">
        <v>1479</v>
      </c>
      <c r="G18" s="114">
        <v>1491</v>
      </c>
      <c r="H18" s="140">
        <v>1456</v>
      </c>
      <c r="I18" s="115">
        <v>-11</v>
      </c>
      <c r="J18" s="116">
        <v>-0.75549450549450547</v>
      </c>
      <c r="K18"/>
      <c r="L18"/>
      <c r="M18"/>
      <c r="N18"/>
      <c r="O18"/>
      <c r="P18"/>
    </row>
    <row r="19" spans="1:16" s="110" customFormat="1" ht="14.45" customHeight="1" x14ac:dyDescent="0.2">
      <c r="A19" s="120"/>
      <c r="B19" s="121" t="s">
        <v>112</v>
      </c>
      <c r="C19" s="113">
        <v>1.9364725550292561</v>
      </c>
      <c r="D19" s="115">
        <v>139</v>
      </c>
      <c r="E19" s="114">
        <v>122</v>
      </c>
      <c r="F19" s="114">
        <v>132</v>
      </c>
      <c r="G19" s="114">
        <v>132</v>
      </c>
      <c r="H19" s="140">
        <v>137</v>
      </c>
      <c r="I19" s="115">
        <v>2</v>
      </c>
      <c r="J19" s="116">
        <v>1.4598540145985401</v>
      </c>
      <c r="K19"/>
      <c r="L19"/>
      <c r="M19"/>
      <c r="N19"/>
      <c r="O19"/>
      <c r="P19"/>
    </row>
    <row r="20" spans="1:16" s="110" customFormat="1" ht="14.45" customHeight="1" x14ac:dyDescent="0.2">
      <c r="A20" s="120" t="s">
        <v>113</v>
      </c>
      <c r="B20" s="119" t="s">
        <v>116</v>
      </c>
      <c r="C20" s="113">
        <v>94.051267762607964</v>
      </c>
      <c r="D20" s="115">
        <v>6751</v>
      </c>
      <c r="E20" s="114">
        <v>6874</v>
      </c>
      <c r="F20" s="114">
        <v>6991</v>
      </c>
      <c r="G20" s="114">
        <v>7057</v>
      </c>
      <c r="H20" s="140">
        <v>7018</v>
      </c>
      <c r="I20" s="115">
        <v>-267</v>
      </c>
      <c r="J20" s="116">
        <v>-3.8045027073240241</v>
      </c>
      <c r="K20"/>
      <c r="L20"/>
      <c r="M20"/>
      <c r="N20"/>
      <c r="O20"/>
      <c r="P20"/>
    </row>
    <row r="21" spans="1:16" s="110" customFormat="1" ht="14.45" customHeight="1" x14ac:dyDescent="0.2">
      <c r="A21" s="123"/>
      <c r="B21" s="124" t="s">
        <v>117</v>
      </c>
      <c r="C21" s="125">
        <v>5.8094176650877678</v>
      </c>
      <c r="D21" s="143">
        <v>417</v>
      </c>
      <c r="E21" s="144">
        <v>428</v>
      </c>
      <c r="F21" s="144">
        <v>415</v>
      </c>
      <c r="G21" s="144">
        <v>448</v>
      </c>
      <c r="H21" s="145">
        <v>420</v>
      </c>
      <c r="I21" s="143">
        <v>-3</v>
      </c>
      <c r="J21" s="146">
        <v>-0.7142857142857143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8138</v>
      </c>
      <c r="E56" s="114">
        <v>8320</v>
      </c>
      <c r="F56" s="114">
        <v>8488</v>
      </c>
      <c r="G56" s="114">
        <v>8507</v>
      </c>
      <c r="H56" s="140">
        <v>8407</v>
      </c>
      <c r="I56" s="115">
        <v>-269</v>
      </c>
      <c r="J56" s="116">
        <v>-3.1997145236112763</v>
      </c>
      <c r="K56"/>
      <c r="L56"/>
      <c r="M56"/>
      <c r="N56"/>
      <c r="O56"/>
      <c r="P56"/>
    </row>
    <row r="57" spans="1:16" s="110" customFormat="1" ht="14.45" customHeight="1" x14ac:dyDescent="0.2">
      <c r="A57" s="120" t="s">
        <v>105</v>
      </c>
      <c r="B57" s="119" t="s">
        <v>106</v>
      </c>
      <c r="C57" s="113">
        <v>40.243303022855741</v>
      </c>
      <c r="D57" s="115">
        <v>3275</v>
      </c>
      <c r="E57" s="114">
        <v>3329</v>
      </c>
      <c r="F57" s="114">
        <v>3403</v>
      </c>
      <c r="G57" s="114">
        <v>3417</v>
      </c>
      <c r="H57" s="140">
        <v>3358</v>
      </c>
      <c r="I57" s="115">
        <v>-83</v>
      </c>
      <c r="J57" s="116">
        <v>-2.47170935080405</v>
      </c>
    </row>
    <row r="58" spans="1:16" s="110" customFormat="1" ht="14.45" customHeight="1" x14ac:dyDescent="0.2">
      <c r="A58" s="120"/>
      <c r="B58" s="119" t="s">
        <v>107</v>
      </c>
      <c r="C58" s="113">
        <v>59.756696977144259</v>
      </c>
      <c r="D58" s="115">
        <v>4863</v>
      </c>
      <c r="E58" s="114">
        <v>4991</v>
      </c>
      <c r="F58" s="114">
        <v>5085</v>
      </c>
      <c r="G58" s="114">
        <v>5090</v>
      </c>
      <c r="H58" s="140">
        <v>5049</v>
      </c>
      <c r="I58" s="115">
        <v>-186</v>
      </c>
      <c r="J58" s="116">
        <v>-3.6838978015448602</v>
      </c>
    </row>
    <row r="59" spans="1:16" s="110" customFormat="1" ht="14.45" customHeight="1" x14ac:dyDescent="0.2">
      <c r="A59" s="118" t="s">
        <v>105</v>
      </c>
      <c r="B59" s="121" t="s">
        <v>108</v>
      </c>
      <c r="C59" s="113">
        <v>13.541410666011306</v>
      </c>
      <c r="D59" s="115">
        <v>1102</v>
      </c>
      <c r="E59" s="114">
        <v>1127</v>
      </c>
      <c r="F59" s="114">
        <v>1159</v>
      </c>
      <c r="G59" s="114">
        <v>1193</v>
      </c>
      <c r="H59" s="140">
        <v>1143</v>
      </c>
      <c r="I59" s="115">
        <v>-41</v>
      </c>
      <c r="J59" s="116">
        <v>-3.5870516185476817</v>
      </c>
    </row>
    <row r="60" spans="1:16" s="110" customFormat="1" ht="14.45" customHeight="1" x14ac:dyDescent="0.2">
      <c r="A60" s="118"/>
      <c r="B60" s="121" t="s">
        <v>109</v>
      </c>
      <c r="C60" s="113">
        <v>44.494961907102486</v>
      </c>
      <c r="D60" s="115">
        <v>3621</v>
      </c>
      <c r="E60" s="114">
        <v>3760</v>
      </c>
      <c r="F60" s="114">
        <v>3824</v>
      </c>
      <c r="G60" s="114">
        <v>3851</v>
      </c>
      <c r="H60" s="140">
        <v>3822</v>
      </c>
      <c r="I60" s="115">
        <v>-201</v>
      </c>
      <c r="J60" s="116">
        <v>-5.2590266875981158</v>
      </c>
    </row>
    <row r="61" spans="1:16" s="110" customFormat="1" ht="14.45" customHeight="1" x14ac:dyDescent="0.2">
      <c r="A61" s="118"/>
      <c r="B61" s="121" t="s">
        <v>110</v>
      </c>
      <c r="C61" s="113">
        <v>22.437945441140329</v>
      </c>
      <c r="D61" s="115">
        <v>1826</v>
      </c>
      <c r="E61" s="114">
        <v>1832</v>
      </c>
      <c r="F61" s="114">
        <v>1886</v>
      </c>
      <c r="G61" s="114">
        <v>1851</v>
      </c>
      <c r="H61" s="140">
        <v>1851</v>
      </c>
      <c r="I61" s="115">
        <v>-25</v>
      </c>
      <c r="J61" s="116">
        <v>-1.3506212857914641</v>
      </c>
    </row>
    <row r="62" spans="1:16" s="110" customFormat="1" ht="14.45" customHeight="1" x14ac:dyDescent="0.2">
      <c r="A62" s="120"/>
      <c r="B62" s="121" t="s">
        <v>111</v>
      </c>
      <c r="C62" s="113">
        <v>19.525681985745884</v>
      </c>
      <c r="D62" s="115">
        <v>1589</v>
      </c>
      <c r="E62" s="114">
        <v>1601</v>
      </c>
      <c r="F62" s="114">
        <v>1619</v>
      </c>
      <c r="G62" s="114">
        <v>1612</v>
      </c>
      <c r="H62" s="140">
        <v>1591</v>
      </c>
      <c r="I62" s="115">
        <v>-2</v>
      </c>
      <c r="J62" s="116">
        <v>-0.12570710245128849</v>
      </c>
    </row>
    <row r="63" spans="1:16" s="110" customFormat="1" ht="14.45" customHeight="1" x14ac:dyDescent="0.2">
      <c r="A63" s="120"/>
      <c r="B63" s="121" t="s">
        <v>112</v>
      </c>
      <c r="C63" s="113">
        <v>1.8800688129761611</v>
      </c>
      <c r="D63" s="115">
        <v>153</v>
      </c>
      <c r="E63" s="114">
        <v>144</v>
      </c>
      <c r="F63" s="114">
        <v>141</v>
      </c>
      <c r="G63" s="114">
        <v>136</v>
      </c>
      <c r="H63" s="140">
        <v>138</v>
      </c>
      <c r="I63" s="115">
        <v>15</v>
      </c>
      <c r="J63" s="116">
        <v>10.869565217391305</v>
      </c>
    </row>
    <row r="64" spans="1:16" s="110" customFormat="1" ht="14.45" customHeight="1" x14ac:dyDescent="0.2">
      <c r="A64" s="120" t="s">
        <v>113</v>
      </c>
      <c r="B64" s="119" t="s">
        <v>116</v>
      </c>
      <c r="C64" s="113">
        <v>93.794544114032931</v>
      </c>
      <c r="D64" s="115">
        <v>7633</v>
      </c>
      <c r="E64" s="114">
        <v>7807</v>
      </c>
      <c r="F64" s="114">
        <v>7979</v>
      </c>
      <c r="G64" s="114">
        <v>7990</v>
      </c>
      <c r="H64" s="140">
        <v>7951</v>
      </c>
      <c r="I64" s="115">
        <v>-318</v>
      </c>
      <c r="J64" s="116">
        <v>-3.9994969186265878</v>
      </c>
    </row>
    <row r="65" spans="1:10" s="110" customFormat="1" ht="14.45" customHeight="1" x14ac:dyDescent="0.2">
      <c r="A65" s="123"/>
      <c r="B65" s="124" t="s">
        <v>117</v>
      </c>
      <c r="C65" s="125">
        <v>6.0825755713934626</v>
      </c>
      <c r="D65" s="143">
        <v>495</v>
      </c>
      <c r="E65" s="144">
        <v>505</v>
      </c>
      <c r="F65" s="144">
        <v>503</v>
      </c>
      <c r="G65" s="144">
        <v>510</v>
      </c>
      <c r="H65" s="145">
        <v>449</v>
      </c>
      <c r="I65" s="143">
        <v>46</v>
      </c>
      <c r="J65" s="146">
        <v>10.244988864142538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7178</v>
      </c>
      <c r="G11" s="114">
        <v>7310</v>
      </c>
      <c r="H11" s="114">
        <v>7412</v>
      </c>
      <c r="I11" s="114">
        <v>7512</v>
      </c>
      <c r="J11" s="140">
        <v>7445</v>
      </c>
      <c r="K11" s="114">
        <v>-267</v>
      </c>
      <c r="L11" s="116">
        <v>-3.5862995298858293</v>
      </c>
    </row>
    <row r="12" spans="1:17" s="110" customFormat="1" ht="24" customHeight="1" x14ac:dyDescent="0.2">
      <c r="A12" s="604" t="s">
        <v>185</v>
      </c>
      <c r="B12" s="605"/>
      <c r="C12" s="605"/>
      <c r="D12" s="606"/>
      <c r="E12" s="113">
        <v>38.673725271663415</v>
      </c>
      <c r="F12" s="115">
        <v>2776</v>
      </c>
      <c r="G12" s="114">
        <v>2840</v>
      </c>
      <c r="H12" s="114">
        <v>2860</v>
      </c>
      <c r="I12" s="114">
        <v>2880</v>
      </c>
      <c r="J12" s="140">
        <v>2864</v>
      </c>
      <c r="K12" s="114">
        <v>-88</v>
      </c>
      <c r="L12" s="116">
        <v>-3.0726256983240225</v>
      </c>
    </row>
    <row r="13" spans="1:17" s="110" customFormat="1" ht="15" customHeight="1" x14ac:dyDescent="0.2">
      <c r="A13" s="120"/>
      <c r="B13" s="612" t="s">
        <v>107</v>
      </c>
      <c r="C13" s="612"/>
      <c r="E13" s="113">
        <v>61.326274728336585</v>
      </c>
      <c r="F13" s="115">
        <v>4402</v>
      </c>
      <c r="G13" s="114">
        <v>4470</v>
      </c>
      <c r="H13" s="114">
        <v>4552</v>
      </c>
      <c r="I13" s="114">
        <v>4632</v>
      </c>
      <c r="J13" s="140">
        <v>4581</v>
      </c>
      <c r="K13" s="114">
        <v>-179</v>
      </c>
      <c r="L13" s="116">
        <v>-3.9074437895655971</v>
      </c>
    </row>
    <row r="14" spans="1:17" s="110" customFormat="1" ht="22.5" customHeight="1" x14ac:dyDescent="0.2">
      <c r="A14" s="604" t="s">
        <v>186</v>
      </c>
      <c r="B14" s="605"/>
      <c r="C14" s="605"/>
      <c r="D14" s="606"/>
      <c r="E14" s="113">
        <v>13.137364168292004</v>
      </c>
      <c r="F14" s="115">
        <v>943</v>
      </c>
      <c r="G14" s="114">
        <v>991</v>
      </c>
      <c r="H14" s="114">
        <v>982</v>
      </c>
      <c r="I14" s="114">
        <v>1011</v>
      </c>
      <c r="J14" s="140">
        <v>963</v>
      </c>
      <c r="K14" s="114">
        <v>-20</v>
      </c>
      <c r="L14" s="116">
        <v>-2.0768431983385254</v>
      </c>
    </row>
    <row r="15" spans="1:17" s="110" customFormat="1" ht="15" customHeight="1" x14ac:dyDescent="0.2">
      <c r="A15" s="120"/>
      <c r="B15" s="119"/>
      <c r="C15" s="258" t="s">
        <v>106</v>
      </c>
      <c r="E15" s="113">
        <v>42.417815482502654</v>
      </c>
      <c r="F15" s="115">
        <v>400</v>
      </c>
      <c r="G15" s="114">
        <v>422</v>
      </c>
      <c r="H15" s="114">
        <v>416</v>
      </c>
      <c r="I15" s="114">
        <v>425</v>
      </c>
      <c r="J15" s="140">
        <v>419</v>
      </c>
      <c r="K15" s="114">
        <v>-19</v>
      </c>
      <c r="L15" s="116">
        <v>-4.5346062052505971</v>
      </c>
    </row>
    <row r="16" spans="1:17" s="110" customFormat="1" ht="15" customHeight="1" x14ac:dyDescent="0.2">
      <c r="A16" s="120"/>
      <c r="B16" s="119"/>
      <c r="C16" s="258" t="s">
        <v>107</v>
      </c>
      <c r="E16" s="113">
        <v>57.582184517497346</v>
      </c>
      <c r="F16" s="115">
        <v>543</v>
      </c>
      <c r="G16" s="114">
        <v>569</v>
      </c>
      <c r="H16" s="114">
        <v>566</v>
      </c>
      <c r="I16" s="114">
        <v>586</v>
      </c>
      <c r="J16" s="140">
        <v>544</v>
      </c>
      <c r="K16" s="114">
        <v>-1</v>
      </c>
      <c r="L16" s="116">
        <v>-0.18382352941176472</v>
      </c>
    </row>
    <row r="17" spans="1:12" s="110" customFormat="1" ht="15" customHeight="1" x14ac:dyDescent="0.2">
      <c r="A17" s="120"/>
      <c r="B17" s="121" t="s">
        <v>109</v>
      </c>
      <c r="C17" s="258"/>
      <c r="E17" s="113">
        <v>43.925884647534133</v>
      </c>
      <c r="F17" s="115">
        <v>3153</v>
      </c>
      <c r="G17" s="114">
        <v>3239</v>
      </c>
      <c r="H17" s="114">
        <v>3279</v>
      </c>
      <c r="I17" s="114">
        <v>3340</v>
      </c>
      <c r="J17" s="140">
        <v>3377</v>
      </c>
      <c r="K17" s="114">
        <v>-224</v>
      </c>
      <c r="L17" s="116">
        <v>-6.6331063073734082</v>
      </c>
    </row>
    <row r="18" spans="1:12" s="110" customFormat="1" ht="15" customHeight="1" x14ac:dyDescent="0.2">
      <c r="A18" s="120"/>
      <c r="B18" s="119"/>
      <c r="C18" s="258" t="s">
        <v>106</v>
      </c>
      <c r="E18" s="113">
        <v>32.572153504598795</v>
      </c>
      <c r="F18" s="115">
        <v>1027</v>
      </c>
      <c r="G18" s="114">
        <v>1078</v>
      </c>
      <c r="H18" s="114">
        <v>1069</v>
      </c>
      <c r="I18" s="114">
        <v>1073</v>
      </c>
      <c r="J18" s="140">
        <v>1094</v>
      </c>
      <c r="K18" s="114">
        <v>-67</v>
      </c>
      <c r="L18" s="116">
        <v>-6.124314442413163</v>
      </c>
    </row>
    <row r="19" spans="1:12" s="110" customFormat="1" ht="15" customHeight="1" x14ac:dyDescent="0.2">
      <c r="A19" s="120"/>
      <c r="B19" s="119"/>
      <c r="C19" s="258" t="s">
        <v>107</v>
      </c>
      <c r="E19" s="113">
        <v>67.427846495401212</v>
      </c>
      <c r="F19" s="115">
        <v>2126</v>
      </c>
      <c r="G19" s="114">
        <v>2161</v>
      </c>
      <c r="H19" s="114">
        <v>2210</v>
      </c>
      <c r="I19" s="114">
        <v>2267</v>
      </c>
      <c r="J19" s="140">
        <v>2283</v>
      </c>
      <c r="K19" s="114">
        <v>-157</v>
      </c>
      <c r="L19" s="116">
        <v>-6.8769163381515552</v>
      </c>
    </row>
    <row r="20" spans="1:12" s="110" customFormat="1" ht="15" customHeight="1" x14ac:dyDescent="0.2">
      <c r="A20" s="120"/>
      <c r="B20" s="121" t="s">
        <v>110</v>
      </c>
      <c r="C20" s="258"/>
      <c r="E20" s="113">
        <v>22.805795486207856</v>
      </c>
      <c r="F20" s="115">
        <v>1637</v>
      </c>
      <c r="G20" s="114">
        <v>1622</v>
      </c>
      <c r="H20" s="114">
        <v>1672</v>
      </c>
      <c r="I20" s="114">
        <v>1670</v>
      </c>
      <c r="J20" s="140">
        <v>1649</v>
      </c>
      <c r="K20" s="114">
        <v>-12</v>
      </c>
      <c r="L20" s="116">
        <v>-0.7277137659187386</v>
      </c>
    </row>
    <row r="21" spans="1:12" s="110" customFormat="1" ht="15" customHeight="1" x14ac:dyDescent="0.2">
      <c r="A21" s="120"/>
      <c r="B21" s="119"/>
      <c r="C21" s="258" t="s">
        <v>106</v>
      </c>
      <c r="E21" s="113">
        <v>33.65913255956017</v>
      </c>
      <c r="F21" s="115">
        <v>551</v>
      </c>
      <c r="G21" s="114">
        <v>538</v>
      </c>
      <c r="H21" s="114">
        <v>565</v>
      </c>
      <c r="I21" s="114">
        <v>567</v>
      </c>
      <c r="J21" s="140">
        <v>558</v>
      </c>
      <c r="K21" s="114">
        <v>-7</v>
      </c>
      <c r="L21" s="116">
        <v>-1.2544802867383513</v>
      </c>
    </row>
    <row r="22" spans="1:12" s="110" customFormat="1" ht="15" customHeight="1" x14ac:dyDescent="0.2">
      <c r="A22" s="120"/>
      <c r="B22" s="119"/>
      <c r="C22" s="258" t="s">
        <v>107</v>
      </c>
      <c r="E22" s="113">
        <v>66.340867440439823</v>
      </c>
      <c r="F22" s="115">
        <v>1086</v>
      </c>
      <c r="G22" s="114">
        <v>1084</v>
      </c>
      <c r="H22" s="114">
        <v>1107</v>
      </c>
      <c r="I22" s="114">
        <v>1103</v>
      </c>
      <c r="J22" s="140">
        <v>1091</v>
      </c>
      <c r="K22" s="114">
        <v>-5</v>
      </c>
      <c r="L22" s="116">
        <v>-0.45829514207149402</v>
      </c>
    </row>
    <row r="23" spans="1:12" s="110" customFormat="1" ht="15" customHeight="1" x14ac:dyDescent="0.2">
      <c r="A23" s="120"/>
      <c r="B23" s="121" t="s">
        <v>111</v>
      </c>
      <c r="C23" s="258"/>
      <c r="E23" s="113">
        <v>20.130955697966009</v>
      </c>
      <c r="F23" s="115">
        <v>1445</v>
      </c>
      <c r="G23" s="114">
        <v>1458</v>
      </c>
      <c r="H23" s="114">
        <v>1479</v>
      </c>
      <c r="I23" s="114">
        <v>1491</v>
      </c>
      <c r="J23" s="140">
        <v>1456</v>
      </c>
      <c r="K23" s="114">
        <v>-11</v>
      </c>
      <c r="L23" s="116">
        <v>-0.75549450549450547</v>
      </c>
    </row>
    <row r="24" spans="1:12" s="110" customFormat="1" ht="15" customHeight="1" x14ac:dyDescent="0.2">
      <c r="A24" s="120"/>
      <c r="B24" s="119"/>
      <c r="C24" s="258" t="s">
        <v>106</v>
      </c>
      <c r="E24" s="113">
        <v>55.224913494809691</v>
      </c>
      <c r="F24" s="115">
        <v>798</v>
      </c>
      <c r="G24" s="114">
        <v>802</v>
      </c>
      <c r="H24" s="114">
        <v>810</v>
      </c>
      <c r="I24" s="114">
        <v>815</v>
      </c>
      <c r="J24" s="140">
        <v>793</v>
      </c>
      <c r="K24" s="114">
        <v>5</v>
      </c>
      <c r="L24" s="116">
        <v>0.63051702395964693</v>
      </c>
    </row>
    <row r="25" spans="1:12" s="110" customFormat="1" ht="15" customHeight="1" x14ac:dyDescent="0.2">
      <c r="A25" s="120"/>
      <c r="B25" s="119"/>
      <c r="C25" s="258" t="s">
        <v>107</v>
      </c>
      <c r="E25" s="113">
        <v>44.775086505190309</v>
      </c>
      <c r="F25" s="115">
        <v>647</v>
      </c>
      <c r="G25" s="114">
        <v>656</v>
      </c>
      <c r="H25" s="114">
        <v>669</v>
      </c>
      <c r="I25" s="114">
        <v>676</v>
      </c>
      <c r="J25" s="140">
        <v>663</v>
      </c>
      <c r="K25" s="114">
        <v>-16</v>
      </c>
      <c r="L25" s="116">
        <v>-2.4132730015082955</v>
      </c>
    </row>
    <row r="26" spans="1:12" s="110" customFormat="1" ht="15" customHeight="1" x14ac:dyDescent="0.2">
      <c r="A26" s="120"/>
      <c r="C26" s="121" t="s">
        <v>187</v>
      </c>
      <c r="D26" s="110" t="s">
        <v>188</v>
      </c>
      <c r="E26" s="113">
        <v>1.9364725550292561</v>
      </c>
      <c r="F26" s="115">
        <v>139</v>
      </c>
      <c r="G26" s="114">
        <v>122</v>
      </c>
      <c r="H26" s="114">
        <v>132</v>
      </c>
      <c r="I26" s="114">
        <v>132</v>
      </c>
      <c r="J26" s="140">
        <v>137</v>
      </c>
      <c r="K26" s="114">
        <v>2</v>
      </c>
      <c r="L26" s="116">
        <v>1.4598540145985401</v>
      </c>
    </row>
    <row r="27" spans="1:12" s="110" customFormat="1" ht="15" customHeight="1" x14ac:dyDescent="0.2">
      <c r="A27" s="120"/>
      <c r="B27" s="119"/>
      <c r="D27" s="259" t="s">
        <v>106</v>
      </c>
      <c r="E27" s="113">
        <v>47.482014388489212</v>
      </c>
      <c r="F27" s="115">
        <v>66</v>
      </c>
      <c r="G27" s="114">
        <v>59</v>
      </c>
      <c r="H27" s="114">
        <v>64</v>
      </c>
      <c r="I27" s="114">
        <v>67</v>
      </c>
      <c r="J27" s="140">
        <v>69</v>
      </c>
      <c r="K27" s="114">
        <v>-3</v>
      </c>
      <c r="L27" s="116">
        <v>-4.3478260869565215</v>
      </c>
    </row>
    <row r="28" spans="1:12" s="110" customFormat="1" ht="15" customHeight="1" x14ac:dyDescent="0.2">
      <c r="A28" s="120"/>
      <c r="B28" s="119"/>
      <c r="D28" s="259" t="s">
        <v>107</v>
      </c>
      <c r="E28" s="113">
        <v>52.517985611510788</v>
      </c>
      <c r="F28" s="115">
        <v>73</v>
      </c>
      <c r="G28" s="114">
        <v>63</v>
      </c>
      <c r="H28" s="114">
        <v>68</v>
      </c>
      <c r="I28" s="114">
        <v>65</v>
      </c>
      <c r="J28" s="140">
        <v>68</v>
      </c>
      <c r="K28" s="114">
        <v>5</v>
      </c>
      <c r="L28" s="116">
        <v>7.3529411764705879</v>
      </c>
    </row>
    <row r="29" spans="1:12" s="110" customFormat="1" ht="24" customHeight="1" x14ac:dyDescent="0.2">
      <c r="A29" s="604" t="s">
        <v>189</v>
      </c>
      <c r="B29" s="605"/>
      <c r="C29" s="605"/>
      <c r="D29" s="606"/>
      <c r="E29" s="113">
        <v>94.051267762607964</v>
      </c>
      <c r="F29" s="115">
        <v>6751</v>
      </c>
      <c r="G29" s="114">
        <v>6874</v>
      </c>
      <c r="H29" s="114">
        <v>6991</v>
      </c>
      <c r="I29" s="114">
        <v>7057</v>
      </c>
      <c r="J29" s="140">
        <v>7018</v>
      </c>
      <c r="K29" s="114">
        <v>-267</v>
      </c>
      <c r="L29" s="116">
        <v>-3.8045027073240241</v>
      </c>
    </row>
    <row r="30" spans="1:12" s="110" customFormat="1" ht="15" customHeight="1" x14ac:dyDescent="0.2">
      <c r="A30" s="120"/>
      <c r="B30" s="119"/>
      <c r="C30" s="258" t="s">
        <v>106</v>
      </c>
      <c r="E30" s="113">
        <v>38.838690564360839</v>
      </c>
      <c r="F30" s="115">
        <v>2622</v>
      </c>
      <c r="G30" s="114">
        <v>2679</v>
      </c>
      <c r="H30" s="114">
        <v>2709</v>
      </c>
      <c r="I30" s="114">
        <v>2722</v>
      </c>
      <c r="J30" s="140">
        <v>2715</v>
      </c>
      <c r="K30" s="114">
        <v>-93</v>
      </c>
      <c r="L30" s="116">
        <v>-3.4254143646408841</v>
      </c>
    </row>
    <row r="31" spans="1:12" s="110" customFormat="1" ht="15" customHeight="1" x14ac:dyDescent="0.2">
      <c r="A31" s="120"/>
      <c r="B31" s="119"/>
      <c r="C31" s="258" t="s">
        <v>107</v>
      </c>
      <c r="E31" s="113">
        <v>61.161309435639161</v>
      </c>
      <c r="F31" s="115">
        <v>4129</v>
      </c>
      <c r="G31" s="114">
        <v>4195</v>
      </c>
      <c r="H31" s="114">
        <v>4282</v>
      </c>
      <c r="I31" s="114">
        <v>4335</v>
      </c>
      <c r="J31" s="140">
        <v>4303</v>
      </c>
      <c r="K31" s="114">
        <v>-174</v>
      </c>
      <c r="L31" s="116">
        <v>-4.0436904485242851</v>
      </c>
    </row>
    <row r="32" spans="1:12" s="110" customFormat="1" ht="15" customHeight="1" x14ac:dyDescent="0.2">
      <c r="A32" s="120"/>
      <c r="B32" s="119" t="s">
        <v>117</v>
      </c>
      <c r="C32" s="258"/>
      <c r="E32" s="113">
        <v>5.8094176650877678</v>
      </c>
      <c r="F32" s="114">
        <v>417</v>
      </c>
      <c r="G32" s="114">
        <v>428</v>
      </c>
      <c r="H32" s="114">
        <v>415</v>
      </c>
      <c r="I32" s="114">
        <v>448</v>
      </c>
      <c r="J32" s="140">
        <v>420</v>
      </c>
      <c r="K32" s="114">
        <v>-3</v>
      </c>
      <c r="L32" s="116">
        <v>-0.7142857142857143</v>
      </c>
    </row>
    <row r="33" spans="1:12" s="110" customFormat="1" ht="15" customHeight="1" x14ac:dyDescent="0.2">
      <c r="A33" s="120"/>
      <c r="B33" s="119"/>
      <c r="C33" s="258" t="s">
        <v>106</v>
      </c>
      <c r="E33" s="113">
        <v>36.690647482014391</v>
      </c>
      <c r="F33" s="114">
        <v>153</v>
      </c>
      <c r="G33" s="114">
        <v>160</v>
      </c>
      <c r="H33" s="114">
        <v>151</v>
      </c>
      <c r="I33" s="114">
        <v>158</v>
      </c>
      <c r="J33" s="140">
        <v>149</v>
      </c>
      <c r="K33" s="114">
        <v>4</v>
      </c>
      <c r="L33" s="116">
        <v>2.6845637583892619</v>
      </c>
    </row>
    <row r="34" spans="1:12" s="110" customFormat="1" ht="15" customHeight="1" x14ac:dyDescent="0.2">
      <c r="A34" s="120"/>
      <c r="B34" s="119"/>
      <c r="C34" s="258" t="s">
        <v>107</v>
      </c>
      <c r="E34" s="113">
        <v>63.309352517985609</v>
      </c>
      <c r="F34" s="114">
        <v>264</v>
      </c>
      <c r="G34" s="114">
        <v>268</v>
      </c>
      <c r="H34" s="114">
        <v>264</v>
      </c>
      <c r="I34" s="114">
        <v>290</v>
      </c>
      <c r="J34" s="140">
        <v>271</v>
      </c>
      <c r="K34" s="114">
        <v>-7</v>
      </c>
      <c r="L34" s="116">
        <v>-2.5830258302583027</v>
      </c>
    </row>
    <row r="35" spans="1:12" s="110" customFormat="1" ht="24" customHeight="1" x14ac:dyDescent="0.2">
      <c r="A35" s="604" t="s">
        <v>192</v>
      </c>
      <c r="B35" s="605"/>
      <c r="C35" s="605"/>
      <c r="D35" s="606"/>
      <c r="E35" s="113">
        <v>19.183616606297019</v>
      </c>
      <c r="F35" s="114">
        <v>1377</v>
      </c>
      <c r="G35" s="114">
        <v>1428</v>
      </c>
      <c r="H35" s="114">
        <v>1437</v>
      </c>
      <c r="I35" s="114">
        <v>1487</v>
      </c>
      <c r="J35" s="114">
        <v>1446</v>
      </c>
      <c r="K35" s="318">
        <v>-69</v>
      </c>
      <c r="L35" s="319">
        <v>-4.7717842323651452</v>
      </c>
    </row>
    <row r="36" spans="1:12" s="110" customFormat="1" ht="15" customHeight="1" x14ac:dyDescent="0.2">
      <c r="A36" s="120"/>
      <c r="B36" s="119"/>
      <c r="C36" s="258" t="s">
        <v>106</v>
      </c>
      <c r="E36" s="113">
        <v>32.316630355846044</v>
      </c>
      <c r="F36" s="114">
        <v>445</v>
      </c>
      <c r="G36" s="114">
        <v>481</v>
      </c>
      <c r="H36" s="114">
        <v>475</v>
      </c>
      <c r="I36" s="114">
        <v>488</v>
      </c>
      <c r="J36" s="114">
        <v>487</v>
      </c>
      <c r="K36" s="318">
        <v>-42</v>
      </c>
      <c r="L36" s="116">
        <v>-8.6242299794661186</v>
      </c>
    </row>
    <row r="37" spans="1:12" s="110" customFormat="1" ht="15" customHeight="1" x14ac:dyDescent="0.2">
      <c r="A37" s="120"/>
      <c r="B37" s="119"/>
      <c r="C37" s="258" t="s">
        <v>107</v>
      </c>
      <c r="E37" s="113">
        <v>67.683369644153956</v>
      </c>
      <c r="F37" s="114">
        <v>932</v>
      </c>
      <c r="G37" s="114">
        <v>947</v>
      </c>
      <c r="H37" s="114">
        <v>962</v>
      </c>
      <c r="I37" s="114">
        <v>999</v>
      </c>
      <c r="J37" s="140">
        <v>959</v>
      </c>
      <c r="K37" s="114">
        <v>-27</v>
      </c>
      <c r="L37" s="116">
        <v>-2.8154327424400418</v>
      </c>
    </row>
    <row r="38" spans="1:12" s="110" customFormat="1" ht="15" customHeight="1" x14ac:dyDescent="0.2">
      <c r="A38" s="120"/>
      <c r="B38" s="119" t="s">
        <v>328</v>
      </c>
      <c r="C38" s="258"/>
      <c r="E38" s="113">
        <v>61.18696015603232</v>
      </c>
      <c r="F38" s="114">
        <v>4392</v>
      </c>
      <c r="G38" s="114">
        <v>4448</v>
      </c>
      <c r="H38" s="114">
        <v>4515</v>
      </c>
      <c r="I38" s="114">
        <v>4571</v>
      </c>
      <c r="J38" s="140">
        <v>4544</v>
      </c>
      <c r="K38" s="114">
        <v>-152</v>
      </c>
      <c r="L38" s="116">
        <v>-3.3450704225352115</v>
      </c>
    </row>
    <row r="39" spans="1:12" s="110" customFormat="1" ht="15" customHeight="1" x14ac:dyDescent="0.2">
      <c r="A39" s="120"/>
      <c r="B39" s="119"/>
      <c r="C39" s="258" t="s">
        <v>106</v>
      </c>
      <c r="E39" s="113">
        <v>41.848816029143897</v>
      </c>
      <c r="F39" s="115">
        <v>1838</v>
      </c>
      <c r="G39" s="114">
        <v>1874</v>
      </c>
      <c r="H39" s="114">
        <v>1895</v>
      </c>
      <c r="I39" s="114">
        <v>1916</v>
      </c>
      <c r="J39" s="140">
        <v>1887</v>
      </c>
      <c r="K39" s="114">
        <v>-49</v>
      </c>
      <c r="L39" s="116">
        <v>-2.5967143614202439</v>
      </c>
    </row>
    <row r="40" spans="1:12" s="110" customFormat="1" ht="15" customHeight="1" x14ac:dyDescent="0.2">
      <c r="A40" s="120"/>
      <c r="B40" s="119"/>
      <c r="C40" s="258" t="s">
        <v>107</v>
      </c>
      <c r="E40" s="113">
        <v>58.151183970856103</v>
      </c>
      <c r="F40" s="115">
        <v>2554</v>
      </c>
      <c r="G40" s="114">
        <v>2574</v>
      </c>
      <c r="H40" s="114">
        <v>2620</v>
      </c>
      <c r="I40" s="114">
        <v>2655</v>
      </c>
      <c r="J40" s="140">
        <v>2657</v>
      </c>
      <c r="K40" s="114">
        <v>-103</v>
      </c>
      <c r="L40" s="116">
        <v>-3.8765525028227326</v>
      </c>
    </row>
    <row r="41" spans="1:12" s="110" customFormat="1" ht="15" customHeight="1" x14ac:dyDescent="0.2">
      <c r="A41" s="120"/>
      <c r="B41" s="320" t="s">
        <v>516</v>
      </c>
      <c r="C41" s="258"/>
      <c r="E41" s="113">
        <v>5.5029256060183895</v>
      </c>
      <c r="F41" s="115">
        <v>395</v>
      </c>
      <c r="G41" s="114">
        <v>381</v>
      </c>
      <c r="H41" s="114">
        <v>369</v>
      </c>
      <c r="I41" s="114">
        <v>351</v>
      </c>
      <c r="J41" s="140">
        <v>363</v>
      </c>
      <c r="K41" s="114">
        <v>32</v>
      </c>
      <c r="L41" s="116">
        <v>8.8154269972451793</v>
      </c>
    </row>
    <row r="42" spans="1:12" s="110" customFormat="1" ht="15" customHeight="1" x14ac:dyDescent="0.2">
      <c r="A42" s="120"/>
      <c r="B42" s="119"/>
      <c r="C42" s="268" t="s">
        <v>106</v>
      </c>
      <c r="D42" s="182"/>
      <c r="E42" s="113">
        <v>45.822784810126585</v>
      </c>
      <c r="F42" s="115">
        <v>181</v>
      </c>
      <c r="G42" s="114">
        <v>170</v>
      </c>
      <c r="H42" s="114">
        <v>169</v>
      </c>
      <c r="I42" s="114">
        <v>154</v>
      </c>
      <c r="J42" s="140">
        <v>170</v>
      </c>
      <c r="K42" s="114">
        <v>11</v>
      </c>
      <c r="L42" s="116">
        <v>6.4705882352941178</v>
      </c>
    </row>
    <row r="43" spans="1:12" s="110" customFormat="1" ht="15" customHeight="1" x14ac:dyDescent="0.2">
      <c r="A43" s="120"/>
      <c r="B43" s="119"/>
      <c r="C43" s="268" t="s">
        <v>107</v>
      </c>
      <c r="D43" s="182"/>
      <c r="E43" s="113">
        <v>54.177215189873415</v>
      </c>
      <c r="F43" s="115">
        <v>214</v>
      </c>
      <c r="G43" s="114">
        <v>211</v>
      </c>
      <c r="H43" s="114">
        <v>200</v>
      </c>
      <c r="I43" s="114">
        <v>197</v>
      </c>
      <c r="J43" s="140">
        <v>193</v>
      </c>
      <c r="K43" s="114">
        <v>21</v>
      </c>
      <c r="L43" s="116">
        <v>10.880829015544041</v>
      </c>
    </row>
    <row r="44" spans="1:12" s="110" customFormat="1" ht="15" customHeight="1" x14ac:dyDescent="0.2">
      <c r="A44" s="120"/>
      <c r="B44" s="119" t="s">
        <v>205</v>
      </c>
      <c r="C44" s="268"/>
      <c r="D44" s="182"/>
      <c r="E44" s="113">
        <v>14.126497631652271</v>
      </c>
      <c r="F44" s="115">
        <v>1014</v>
      </c>
      <c r="G44" s="114">
        <v>1053</v>
      </c>
      <c r="H44" s="114">
        <v>1091</v>
      </c>
      <c r="I44" s="114">
        <v>1103</v>
      </c>
      <c r="J44" s="140">
        <v>1092</v>
      </c>
      <c r="K44" s="114">
        <v>-78</v>
      </c>
      <c r="L44" s="116">
        <v>-7.1428571428571432</v>
      </c>
    </row>
    <row r="45" spans="1:12" s="110" customFormat="1" ht="15" customHeight="1" x14ac:dyDescent="0.2">
      <c r="A45" s="120"/>
      <c r="B45" s="119"/>
      <c r="C45" s="268" t="s">
        <v>106</v>
      </c>
      <c r="D45" s="182"/>
      <c r="E45" s="113">
        <v>30.76923076923077</v>
      </c>
      <c r="F45" s="115">
        <v>312</v>
      </c>
      <c r="G45" s="114">
        <v>315</v>
      </c>
      <c r="H45" s="114">
        <v>321</v>
      </c>
      <c r="I45" s="114">
        <v>322</v>
      </c>
      <c r="J45" s="140">
        <v>320</v>
      </c>
      <c r="K45" s="114">
        <v>-8</v>
      </c>
      <c r="L45" s="116">
        <v>-2.5</v>
      </c>
    </row>
    <row r="46" spans="1:12" s="110" customFormat="1" ht="15" customHeight="1" x14ac:dyDescent="0.2">
      <c r="A46" s="123"/>
      <c r="B46" s="124"/>
      <c r="C46" s="260" t="s">
        <v>107</v>
      </c>
      <c r="D46" s="261"/>
      <c r="E46" s="125">
        <v>69.230769230769226</v>
      </c>
      <c r="F46" s="143">
        <v>702</v>
      </c>
      <c r="G46" s="144">
        <v>738</v>
      </c>
      <c r="H46" s="144">
        <v>770</v>
      </c>
      <c r="I46" s="144">
        <v>781</v>
      </c>
      <c r="J46" s="145">
        <v>772</v>
      </c>
      <c r="K46" s="144">
        <v>-70</v>
      </c>
      <c r="L46" s="146">
        <v>-9.0673575129533681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7178</v>
      </c>
      <c r="E11" s="114">
        <v>7310</v>
      </c>
      <c r="F11" s="114">
        <v>7412</v>
      </c>
      <c r="G11" s="114">
        <v>7512</v>
      </c>
      <c r="H11" s="140">
        <v>7445</v>
      </c>
      <c r="I11" s="115">
        <v>-267</v>
      </c>
      <c r="J11" s="116">
        <v>-3.5862995298858293</v>
      </c>
    </row>
    <row r="12" spans="1:15" s="110" customFormat="1" ht="24.95" customHeight="1" x14ac:dyDescent="0.2">
      <c r="A12" s="193" t="s">
        <v>132</v>
      </c>
      <c r="B12" s="194" t="s">
        <v>133</v>
      </c>
      <c r="C12" s="113">
        <v>0.96127054889941488</v>
      </c>
      <c r="D12" s="115">
        <v>69</v>
      </c>
      <c r="E12" s="114">
        <v>64</v>
      </c>
      <c r="F12" s="114">
        <v>72</v>
      </c>
      <c r="G12" s="114">
        <v>74</v>
      </c>
      <c r="H12" s="140">
        <v>72</v>
      </c>
      <c r="I12" s="115">
        <v>-3</v>
      </c>
      <c r="J12" s="116">
        <v>-4.166666666666667</v>
      </c>
    </row>
    <row r="13" spans="1:15" s="110" customFormat="1" ht="24.95" customHeight="1" x14ac:dyDescent="0.2">
      <c r="A13" s="193" t="s">
        <v>134</v>
      </c>
      <c r="B13" s="199" t="s">
        <v>214</v>
      </c>
      <c r="C13" s="113">
        <v>1.3234884368904987</v>
      </c>
      <c r="D13" s="115">
        <v>95</v>
      </c>
      <c r="E13" s="114">
        <v>99</v>
      </c>
      <c r="F13" s="114">
        <v>101</v>
      </c>
      <c r="G13" s="114">
        <v>95</v>
      </c>
      <c r="H13" s="140">
        <v>91</v>
      </c>
      <c r="I13" s="115">
        <v>4</v>
      </c>
      <c r="J13" s="116">
        <v>4.395604395604396</v>
      </c>
    </row>
    <row r="14" spans="1:15" s="287" customFormat="1" ht="24.95" customHeight="1" x14ac:dyDescent="0.2">
      <c r="A14" s="193" t="s">
        <v>215</v>
      </c>
      <c r="B14" s="199" t="s">
        <v>137</v>
      </c>
      <c r="C14" s="113">
        <v>12.691557536918362</v>
      </c>
      <c r="D14" s="115">
        <v>911</v>
      </c>
      <c r="E14" s="114">
        <v>975</v>
      </c>
      <c r="F14" s="114">
        <v>1002</v>
      </c>
      <c r="G14" s="114">
        <v>1067</v>
      </c>
      <c r="H14" s="140">
        <v>1082</v>
      </c>
      <c r="I14" s="115">
        <v>-171</v>
      </c>
      <c r="J14" s="116">
        <v>-15.804066543438077</v>
      </c>
      <c r="K14" s="110"/>
      <c r="L14" s="110"/>
      <c r="M14" s="110"/>
      <c r="N14" s="110"/>
      <c r="O14" s="110"/>
    </row>
    <row r="15" spans="1:15" s="110" customFormat="1" ht="24.95" customHeight="1" x14ac:dyDescent="0.2">
      <c r="A15" s="193" t="s">
        <v>216</v>
      </c>
      <c r="B15" s="199" t="s">
        <v>217</v>
      </c>
      <c r="C15" s="113">
        <v>2.3822791864028976</v>
      </c>
      <c r="D15" s="115">
        <v>171</v>
      </c>
      <c r="E15" s="114">
        <v>180</v>
      </c>
      <c r="F15" s="114">
        <v>179</v>
      </c>
      <c r="G15" s="114">
        <v>233</v>
      </c>
      <c r="H15" s="140">
        <v>241</v>
      </c>
      <c r="I15" s="115">
        <v>-70</v>
      </c>
      <c r="J15" s="116">
        <v>-29.045643153526971</v>
      </c>
    </row>
    <row r="16" spans="1:15" s="287" customFormat="1" ht="24.95" customHeight="1" x14ac:dyDescent="0.2">
      <c r="A16" s="193" t="s">
        <v>218</v>
      </c>
      <c r="B16" s="199" t="s">
        <v>141</v>
      </c>
      <c r="C16" s="113">
        <v>9.3619392588464745</v>
      </c>
      <c r="D16" s="115">
        <v>672</v>
      </c>
      <c r="E16" s="114">
        <v>722</v>
      </c>
      <c r="F16" s="114">
        <v>744</v>
      </c>
      <c r="G16" s="114">
        <v>757</v>
      </c>
      <c r="H16" s="140">
        <v>765</v>
      </c>
      <c r="I16" s="115">
        <v>-93</v>
      </c>
      <c r="J16" s="116">
        <v>-12.156862745098039</v>
      </c>
      <c r="K16" s="110"/>
      <c r="L16" s="110"/>
      <c r="M16" s="110"/>
      <c r="N16" s="110"/>
      <c r="O16" s="110"/>
    </row>
    <row r="17" spans="1:15" s="110" customFormat="1" ht="24.95" customHeight="1" x14ac:dyDescent="0.2">
      <c r="A17" s="193" t="s">
        <v>142</v>
      </c>
      <c r="B17" s="199" t="s">
        <v>220</v>
      </c>
      <c r="C17" s="113">
        <v>0.94733909166898855</v>
      </c>
      <c r="D17" s="115">
        <v>68</v>
      </c>
      <c r="E17" s="114">
        <v>73</v>
      </c>
      <c r="F17" s="114">
        <v>79</v>
      </c>
      <c r="G17" s="114">
        <v>77</v>
      </c>
      <c r="H17" s="140">
        <v>76</v>
      </c>
      <c r="I17" s="115">
        <v>-8</v>
      </c>
      <c r="J17" s="116">
        <v>-10.526315789473685</v>
      </c>
    </row>
    <row r="18" spans="1:15" s="287" customFormat="1" ht="24.95" customHeight="1" x14ac:dyDescent="0.2">
      <c r="A18" s="201" t="s">
        <v>144</v>
      </c>
      <c r="B18" s="202" t="s">
        <v>145</v>
      </c>
      <c r="C18" s="113">
        <v>6.0044580663137364</v>
      </c>
      <c r="D18" s="115">
        <v>431</v>
      </c>
      <c r="E18" s="114">
        <v>417</v>
      </c>
      <c r="F18" s="114">
        <v>417</v>
      </c>
      <c r="G18" s="114">
        <v>398</v>
      </c>
      <c r="H18" s="140">
        <v>401</v>
      </c>
      <c r="I18" s="115">
        <v>30</v>
      </c>
      <c r="J18" s="116">
        <v>7.4812967581047385</v>
      </c>
      <c r="K18" s="110"/>
      <c r="L18" s="110"/>
      <c r="M18" s="110"/>
      <c r="N18" s="110"/>
      <c r="O18" s="110"/>
    </row>
    <row r="19" spans="1:15" s="110" customFormat="1" ht="24.95" customHeight="1" x14ac:dyDescent="0.2">
      <c r="A19" s="193" t="s">
        <v>146</v>
      </c>
      <c r="B19" s="199" t="s">
        <v>147</v>
      </c>
      <c r="C19" s="113">
        <v>15.241014210086375</v>
      </c>
      <c r="D19" s="115">
        <v>1094</v>
      </c>
      <c r="E19" s="114">
        <v>1072</v>
      </c>
      <c r="F19" s="114">
        <v>1072</v>
      </c>
      <c r="G19" s="114">
        <v>1106</v>
      </c>
      <c r="H19" s="140">
        <v>1111</v>
      </c>
      <c r="I19" s="115">
        <v>-17</v>
      </c>
      <c r="J19" s="116">
        <v>-1.5301530153015301</v>
      </c>
    </row>
    <row r="20" spans="1:15" s="287" customFormat="1" ht="24.95" customHeight="1" x14ac:dyDescent="0.2">
      <c r="A20" s="193" t="s">
        <v>148</v>
      </c>
      <c r="B20" s="199" t="s">
        <v>149</v>
      </c>
      <c r="C20" s="113">
        <v>2.0061298411813877</v>
      </c>
      <c r="D20" s="115">
        <v>144</v>
      </c>
      <c r="E20" s="114">
        <v>175</v>
      </c>
      <c r="F20" s="114">
        <v>195</v>
      </c>
      <c r="G20" s="114">
        <v>202</v>
      </c>
      <c r="H20" s="140">
        <v>179</v>
      </c>
      <c r="I20" s="115">
        <v>-35</v>
      </c>
      <c r="J20" s="116">
        <v>-19.553072625698324</v>
      </c>
      <c r="K20" s="110"/>
      <c r="L20" s="110"/>
      <c r="M20" s="110"/>
      <c r="N20" s="110"/>
      <c r="O20" s="110"/>
    </row>
    <row r="21" spans="1:15" s="110" customFormat="1" ht="24.95" customHeight="1" x14ac:dyDescent="0.2">
      <c r="A21" s="201" t="s">
        <v>150</v>
      </c>
      <c r="B21" s="202" t="s">
        <v>151</v>
      </c>
      <c r="C21" s="113">
        <v>14.572304263025913</v>
      </c>
      <c r="D21" s="115">
        <v>1046</v>
      </c>
      <c r="E21" s="114">
        <v>1107</v>
      </c>
      <c r="F21" s="114">
        <v>1107</v>
      </c>
      <c r="G21" s="114">
        <v>1098</v>
      </c>
      <c r="H21" s="140">
        <v>1071</v>
      </c>
      <c r="I21" s="115">
        <v>-25</v>
      </c>
      <c r="J21" s="116">
        <v>-2.3342670401493932</v>
      </c>
    </row>
    <row r="22" spans="1:15" s="110" customFormat="1" ht="24.95" customHeight="1" x14ac:dyDescent="0.2">
      <c r="A22" s="201" t="s">
        <v>152</v>
      </c>
      <c r="B22" s="199" t="s">
        <v>153</v>
      </c>
      <c r="C22" s="113">
        <v>1.1284480356645306</v>
      </c>
      <c r="D22" s="115">
        <v>81</v>
      </c>
      <c r="E22" s="114">
        <v>81</v>
      </c>
      <c r="F22" s="114">
        <v>79</v>
      </c>
      <c r="G22" s="114">
        <v>81</v>
      </c>
      <c r="H22" s="140">
        <v>82</v>
      </c>
      <c r="I22" s="115">
        <v>-1</v>
      </c>
      <c r="J22" s="116">
        <v>-1.2195121951219512</v>
      </c>
    </row>
    <row r="23" spans="1:15" s="110" customFormat="1" ht="24.95" customHeight="1" x14ac:dyDescent="0.2">
      <c r="A23" s="193" t="s">
        <v>154</v>
      </c>
      <c r="B23" s="199" t="s">
        <v>155</v>
      </c>
      <c r="C23" s="113">
        <v>1.0448592922819726</v>
      </c>
      <c r="D23" s="115">
        <v>75</v>
      </c>
      <c r="E23" s="114">
        <v>77</v>
      </c>
      <c r="F23" s="114">
        <v>75</v>
      </c>
      <c r="G23" s="114">
        <v>78</v>
      </c>
      <c r="H23" s="140">
        <v>77</v>
      </c>
      <c r="I23" s="115">
        <v>-2</v>
      </c>
      <c r="J23" s="116">
        <v>-2.5974025974025974</v>
      </c>
    </row>
    <row r="24" spans="1:15" s="110" customFormat="1" ht="24.95" customHeight="1" x14ac:dyDescent="0.2">
      <c r="A24" s="193" t="s">
        <v>156</v>
      </c>
      <c r="B24" s="199" t="s">
        <v>221</v>
      </c>
      <c r="C24" s="113">
        <v>7.3697408748955144</v>
      </c>
      <c r="D24" s="115">
        <v>529</v>
      </c>
      <c r="E24" s="114">
        <v>536</v>
      </c>
      <c r="F24" s="114">
        <v>536</v>
      </c>
      <c r="G24" s="114">
        <v>531</v>
      </c>
      <c r="H24" s="140">
        <v>527</v>
      </c>
      <c r="I24" s="115">
        <v>2</v>
      </c>
      <c r="J24" s="116">
        <v>0.37950664136622392</v>
      </c>
    </row>
    <row r="25" spans="1:15" s="110" customFormat="1" ht="24.95" customHeight="1" x14ac:dyDescent="0.2">
      <c r="A25" s="193" t="s">
        <v>222</v>
      </c>
      <c r="B25" s="204" t="s">
        <v>159</v>
      </c>
      <c r="C25" s="113">
        <v>5.0710504318751743</v>
      </c>
      <c r="D25" s="115">
        <v>364</v>
      </c>
      <c r="E25" s="114">
        <v>368</v>
      </c>
      <c r="F25" s="114">
        <v>390</v>
      </c>
      <c r="G25" s="114">
        <v>393</v>
      </c>
      <c r="H25" s="140">
        <v>394</v>
      </c>
      <c r="I25" s="115">
        <v>-30</v>
      </c>
      <c r="J25" s="116">
        <v>-7.6142131979695433</v>
      </c>
    </row>
    <row r="26" spans="1:15" s="110" customFormat="1" ht="24.95" customHeight="1" x14ac:dyDescent="0.2">
      <c r="A26" s="201">
        <v>782.78300000000002</v>
      </c>
      <c r="B26" s="203" t="s">
        <v>160</v>
      </c>
      <c r="C26" s="113">
        <v>0.41794371691278909</v>
      </c>
      <c r="D26" s="115">
        <v>30</v>
      </c>
      <c r="E26" s="114">
        <v>39</v>
      </c>
      <c r="F26" s="114">
        <v>47</v>
      </c>
      <c r="G26" s="114">
        <v>53</v>
      </c>
      <c r="H26" s="140">
        <v>63</v>
      </c>
      <c r="I26" s="115">
        <v>-33</v>
      </c>
      <c r="J26" s="116">
        <v>-52.38095238095238</v>
      </c>
    </row>
    <row r="27" spans="1:15" s="110" customFormat="1" ht="24.95" customHeight="1" x14ac:dyDescent="0.2">
      <c r="A27" s="193" t="s">
        <v>161</v>
      </c>
      <c r="B27" s="199" t="s">
        <v>162</v>
      </c>
      <c r="C27" s="113">
        <v>4.2490944552800221</v>
      </c>
      <c r="D27" s="115">
        <v>305</v>
      </c>
      <c r="E27" s="114">
        <v>297</v>
      </c>
      <c r="F27" s="114">
        <v>329</v>
      </c>
      <c r="G27" s="114">
        <v>323</v>
      </c>
      <c r="H27" s="140">
        <v>304</v>
      </c>
      <c r="I27" s="115">
        <v>1</v>
      </c>
      <c r="J27" s="116">
        <v>0.32894736842105265</v>
      </c>
    </row>
    <row r="28" spans="1:15" s="110" customFormat="1" ht="24.95" customHeight="1" x14ac:dyDescent="0.2">
      <c r="A28" s="193" t="s">
        <v>163</v>
      </c>
      <c r="B28" s="199" t="s">
        <v>164</v>
      </c>
      <c r="C28" s="113">
        <v>1.9504040122596824</v>
      </c>
      <c r="D28" s="115">
        <v>140</v>
      </c>
      <c r="E28" s="114">
        <v>167</v>
      </c>
      <c r="F28" s="114">
        <v>133</v>
      </c>
      <c r="G28" s="114">
        <v>139</v>
      </c>
      <c r="H28" s="140">
        <v>134</v>
      </c>
      <c r="I28" s="115">
        <v>6</v>
      </c>
      <c r="J28" s="116">
        <v>4.4776119402985071</v>
      </c>
    </row>
    <row r="29" spans="1:15" s="110" customFormat="1" ht="24.95" customHeight="1" x14ac:dyDescent="0.2">
      <c r="A29" s="193">
        <v>86</v>
      </c>
      <c r="B29" s="199" t="s">
        <v>165</v>
      </c>
      <c r="C29" s="113">
        <v>7.6205071050431874</v>
      </c>
      <c r="D29" s="115">
        <v>547</v>
      </c>
      <c r="E29" s="114">
        <v>555</v>
      </c>
      <c r="F29" s="114">
        <v>549</v>
      </c>
      <c r="G29" s="114">
        <v>545</v>
      </c>
      <c r="H29" s="140">
        <v>537</v>
      </c>
      <c r="I29" s="115">
        <v>10</v>
      </c>
      <c r="J29" s="116">
        <v>1.8621973929236499</v>
      </c>
    </row>
    <row r="30" spans="1:15" s="110" customFormat="1" ht="24.95" customHeight="1" x14ac:dyDescent="0.2">
      <c r="A30" s="193">
        <v>87.88</v>
      </c>
      <c r="B30" s="204" t="s">
        <v>166</v>
      </c>
      <c r="C30" s="113">
        <v>3.7057676232933967</v>
      </c>
      <c r="D30" s="115">
        <v>266</v>
      </c>
      <c r="E30" s="114">
        <v>250</v>
      </c>
      <c r="F30" s="114">
        <v>255</v>
      </c>
      <c r="G30" s="114">
        <v>250</v>
      </c>
      <c r="H30" s="140">
        <v>253</v>
      </c>
      <c r="I30" s="115">
        <v>13</v>
      </c>
      <c r="J30" s="116">
        <v>5.1383399209486162</v>
      </c>
    </row>
    <row r="31" spans="1:15" s="110" customFormat="1" ht="24.95" customHeight="1" x14ac:dyDescent="0.2">
      <c r="A31" s="193" t="s">
        <v>167</v>
      </c>
      <c r="B31" s="199" t="s">
        <v>168</v>
      </c>
      <c r="C31" s="113">
        <v>14.600167177486766</v>
      </c>
      <c r="D31" s="115">
        <v>1048</v>
      </c>
      <c r="E31" s="114">
        <v>1031</v>
      </c>
      <c r="F31" s="114">
        <v>1053</v>
      </c>
      <c r="G31" s="114">
        <v>1079</v>
      </c>
      <c r="H31" s="140">
        <v>1067</v>
      </c>
      <c r="I31" s="115">
        <v>-19</v>
      </c>
      <c r="J31" s="116">
        <v>-1.7806935332708529</v>
      </c>
    </row>
    <row r="32" spans="1:15" s="110" customFormat="1" ht="24.95" customHeight="1" x14ac:dyDescent="0.2">
      <c r="A32" s="193"/>
      <c r="B32" s="204" t="s">
        <v>169</v>
      </c>
      <c r="C32" s="113">
        <v>4.1794371691278906E-2</v>
      </c>
      <c r="D32" s="115">
        <v>3</v>
      </c>
      <c r="E32" s="114">
        <v>0</v>
      </c>
      <c r="F32" s="114">
        <v>0</v>
      </c>
      <c r="G32" s="114">
        <v>0</v>
      </c>
      <c r="H32" s="140">
        <v>0</v>
      </c>
      <c r="I32" s="115">
        <v>3</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0.96127054889941488</v>
      </c>
      <c r="D34" s="115">
        <v>69</v>
      </c>
      <c r="E34" s="114">
        <v>64</v>
      </c>
      <c r="F34" s="114">
        <v>72</v>
      </c>
      <c r="G34" s="114">
        <v>74</v>
      </c>
      <c r="H34" s="140">
        <v>72</v>
      </c>
      <c r="I34" s="115">
        <v>-3</v>
      </c>
      <c r="J34" s="116">
        <v>-4.166666666666667</v>
      </c>
    </row>
    <row r="35" spans="1:10" s="110" customFormat="1" ht="24.95" customHeight="1" x14ac:dyDescent="0.2">
      <c r="A35" s="292" t="s">
        <v>171</v>
      </c>
      <c r="B35" s="293" t="s">
        <v>172</v>
      </c>
      <c r="C35" s="113">
        <v>20.019504040122598</v>
      </c>
      <c r="D35" s="115">
        <v>1437</v>
      </c>
      <c r="E35" s="114">
        <v>1491</v>
      </c>
      <c r="F35" s="114">
        <v>1520</v>
      </c>
      <c r="G35" s="114">
        <v>1560</v>
      </c>
      <c r="H35" s="140">
        <v>1574</v>
      </c>
      <c r="I35" s="115">
        <v>-137</v>
      </c>
      <c r="J35" s="116">
        <v>-8.7039390088945368</v>
      </c>
    </row>
    <row r="36" spans="1:10" s="110" customFormat="1" ht="24.95" customHeight="1" x14ac:dyDescent="0.2">
      <c r="A36" s="294" t="s">
        <v>173</v>
      </c>
      <c r="B36" s="295" t="s">
        <v>174</v>
      </c>
      <c r="C36" s="125">
        <v>78.977431039286714</v>
      </c>
      <c r="D36" s="143">
        <v>5669</v>
      </c>
      <c r="E36" s="144">
        <v>5755</v>
      </c>
      <c r="F36" s="144">
        <v>5820</v>
      </c>
      <c r="G36" s="144">
        <v>5878</v>
      </c>
      <c r="H36" s="145">
        <v>5799</v>
      </c>
      <c r="I36" s="143">
        <v>-130</v>
      </c>
      <c r="J36" s="146">
        <v>-2.2417658216933956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7178</v>
      </c>
      <c r="F11" s="264">
        <v>7310</v>
      </c>
      <c r="G11" s="264">
        <v>7412</v>
      </c>
      <c r="H11" s="264">
        <v>7512</v>
      </c>
      <c r="I11" s="265">
        <v>7445</v>
      </c>
      <c r="J11" s="263">
        <v>-267</v>
      </c>
      <c r="K11" s="266">
        <v>-3.5862995298858293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40.401225968236275</v>
      </c>
      <c r="E13" s="115">
        <v>2900</v>
      </c>
      <c r="F13" s="114">
        <v>2958</v>
      </c>
      <c r="G13" s="114">
        <v>2993</v>
      </c>
      <c r="H13" s="114">
        <v>3001</v>
      </c>
      <c r="I13" s="140">
        <v>2988</v>
      </c>
      <c r="J13" s="115">
        <v>-88</v>
      </c>
      <c r="K13" s="116">
        <v>-2.9451137884872827</v>
      </c>
    </row>
    <row r="14" spans="1:15" ht="15.95" customHeight="1" x14ac:dyDescent="0.2">
      <c r="A14" s="306" t="s">
        <v>230</v>
      </c>
      <c r="B14" s="307"/>
      <c r="C14" s="308"/>
      <c r="D14" s="113">
        <v>45.764837001950404</v>
      </c>
      <c r="E14" s="115">
        <v>3285</v>
      </c>
      <c r="F14" s="114">
        <v>3317</v>
      </c>
      <c r="G14" s="114">
        <v>3364</v>
      </c>
      <c r="H14" s="114">
        <v>3424</v>
      </c>
      <c r="I14" s="140">
        <v>3375</v>
      </c>
      <c r="J14" s="115">
        <v>-90</v>
      </c>
      <c r="K14" s="116">
        <v>-2.6666666666666665</v>
      </c>
    </row>
    <row r="15" spans="1:15" ht="15.95" customHeight="1" x14ac:dyDescent="0.2">
      <c r="A15" s="306" t="s">
        <v>231</v>
      </c>
      <c r="B15" s="307"/>
      <c r="C15" s="308"/>
      <c r="D15" s="113">
        <v>4.9595987740317637</v>
      </c>
      <c r="E15" s="115">
        <v>356</v>
      </c>
      <c r="F15" s="114">
        <v>390</v>
      </c>
      <c r="G15" s="114">
        <v>413</v>
      </c>
      <c r="H15" s="114">
        <v>432</v>
      </c>
      <c r="I15" s="140">
        <v>450</v>
      </c>
      <c r="J15" s="115">
        <v>-94</v>
      </c>
      <c r="K15" s="116">
        <v>-20.888888888888889</v>
      </c>
    </row>
    <row r="16" spans="1:15" ht="15.95" customHeight="1" x14ac:dyDescent="0.2">
      <c r="A16" s="306" t="s">
        <v>232</v>
      </c>
      <c r="B16" s="307"/>
      <c r="C16" s="308"/>
      <c r="D16" s="113">
        <v>3.9147394817497911</v>
      </c>
      <c r="E16" s="115">
        <v>281</v>
      </c>
      <c r="F16" s="114">
        <v>289</v>
      </c>
      <c r="G16" s="114">
        <v>260</v>
      </c>
      <c r="H16" s="114">
        <v>258</v>
      </c>
      <c r="I16" s="140">
        <v>248</v>
      </c>
      <c r="J16" s="115">
        <v>33</v>
      </c>
      <c r="K16" s="116">
        <v>13.306451612903226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1.0587907495123989</v>
      </c>
      <c r="E18" s="115">
        <v>76</v>
      </c>
      <c r="F18" s="114">
        <v>71</v>
      </c>
      <c r="G18" s="114">
        <v>78</v>
      </c>
      <c r="H18" s="114">
        <v>79</v>
      </c>
      <c r="I18" s="140">
        <v>81</v>
      </c>
      <c r="J18" s="115">
        <v>-5</v>
      </c>
      <c r="K18" s="116">
        <v>-6.1728395061728394</v>
      </c>
    </row>
    <row r="19" spans="1:11" ht="14.1" customHeight="1" x14ac:dyDescent="0.2">
      <c r="A19" s="306" t="s">
        <v>235</v>
      </c>
      <c r="B19" s="307" t="s">
        <v>236</v>
      </c>
      <c r="C19" s="308"/>
      <c r="D19" s="113">
        <v>0.52939537475619947</v>
      </c>
      <c r="E19" s="115">
        <v>38</v>
      </c>
      <c r="F19" s="114">
        <v>32</v>
      </c>
      <c r="G19" s="114">
        <v>41</v>
      </c>
      <c r="H19" s="114">
        <v>39</v>
      </c>
      <c r="I19" s="140">
        <v>40</v>
      </c>
      <c r="J19" s="115">
        <v>-2</v>
      </c>
      <c r="K19" s="116">
        <v>-5</v>
      </c>
    </row>
    <row r="20" spans="1:11" ht="14.1" customHeight="1" x14ac:dyDescent="0.2">
      <c r="A20" s="306">
        <v>12</v>
      </c>
      <c r="B20" s="307" t="s">
        <v>237</v>
      </c>
      <c r="C20" s="308"/>
      <c r="D20" s="113">
        <v>1.2259682362775146</v>
      </c>
      <c r="E20" s="115">
        <v>88</v>
      </c>
      <c r="F20" s="114">
        <v>91</v>
      </c>
      <c r="G20" s="114">
        <v>91</v>
      </c>
      <c r="H20" s="114">
        <v>94</v>
      </c>
      <c r="I20" s="140">
        <v>85</v>
      </c>
      <c r="J20" s="115">
        <v>3</v>
      </c>
      <c r="K20" s="116">
        <v>3.5294117647058822</v>
      </c>
    </row>
    <row r="21" spans="1:11" ht="14.1" customHeight="1" x14ac:dyDescent="0.2">
      <c r="A21" s="306">
        <v>21</v>
      </c>
      <c r="B21" s="307" t="s">
        <v>238</v>
      </c>
      <c r="C21" s="308"/>
      <c r="D21" s="113">
        <v>0.57118974644747844</v>
      </c>
      <c r="E21" s="115">
        <v>41</v>
      </c>
      <c r="F21" s="114">
        <v>43</v>
      </c>
      <c r="G21" s="114">
        <v>45</v>
      </c>
      <c r="H21" s="114">
        <v>44</v>
      </c>
      <c r="I21" s="140">
        <v>46</v>
      </c>
      <c r="J21" s="115">
        <v>-5</v>
      </c>
      <c r="K21" s="116">
        <v>-10.869565217391305</v>
      </c>
    </row>
    <row r="22" spans="1:11" ht="14.1" customHeight="1" x14ac:dyDescent="0.2">
      <c r="A22" s="306">
        <v>22</v>
      </c>
      <c r="B22" s="307" t="s">
        <v>239</v>
      </c>
      <c r="C22" s="308"/>
      <c r="D22" s="113">
        <v>0.71050431875174147</v>
      </c>
      <c r="E22" s="115">
        <v>51</v>
      </c>
      <c r="F22" s="114">
        <v>47</v>
      </c>
      <c r="G22" s="114">
        <v>49</v>
      </c>
      <c r="H22" s="114">
        <v>51</v>
      </c>
      <c r="I22" s="140">
        <v>55</v>
      </c>
      <c r="J22" s="115">
        <v>-4</v>
      </c>
      <c r="K22" s="116">
        <v>-7.2727272727272725</v>
      </c>
    </row>
    <row r="23" spans="1:11" ht="14.1" customHeight="1" x14ac:dyDescent="0.2">
      <c r="A23" s="306">
        <v>23</v>
      </c>
      <c r="B23" s="307" t="s">
        <v>240</v>
      </c>
      <c r="C23" s="308"/>
      <c r="D23" s="113">
        <v>0.29256060183895233</v>
      </c>
      <c r="E23" s="115">
        <v>21</v>
      </c>
      <c r="F23" s="114">
        <v>25</v>
      </c>
      <c r="G23" s="114">
        <v>25</v>
      </c>
      <c r="H23" s="114">
        <v>28</v>
      </c>
      <c r="I23" s="140">
        <v>24</v>
      </c>
      <c r="J23" s="115">
        <v>-3</v>
      </c>
      <c r="K23" s="116">
        <v>-12.5</v>
      </c>
    </row>
    <row r="24" spans="1:11" ht="14.1" customHeight="1" x14ac:dyDescent="0.2">
      <c r="A24" s="306">
        <v>24</v>
      </c>
      <c r="B24" s="307" t="s">
        <v>241</v>
      </c>
      <c r="C24" s="308"/>
      <c r="D24" s="113">
        <v>2.8420172750069659</v>
      </c>
      <c r="E24" s="115">
        <v>204</v>
      </c>
      <c r="F24" s="114">
        <v>224</v>
      </c>
      <c r="G24" s="114">
        <v>237</v>
      </c>
      <c r="H24" s="114">
        <v>248</v>
      </c>
      <c r="I24" s="140">
        <v>256</v>
      </c>
      <c r="J24" s="115">
        <v>-52</v>
      </c>
      <c r="K24" s="116">
        <v>-20.3125</v>
      </c>
    </row>
    <row r="25" spans="1:11" ht="14.1" customHeight="1" x14ac:dyDescent="0.2">
      <c r="A25" s="306">
        <v>25</v>
      </c>
      <c r="B25" s="307" t="s">
        <v>242</v>
      </c>
      <c r="C25" s="308"/>
      <c r="D25" s="113">
        <v>1.3234884368904987</v>
      </c>
      <c r="E25" s="115">
        <v>95</v>
      </c>
      <c r="F25" s="114">
        <v>112</v>
      </c>
      <c r="G25" s="114">
        <v>111</v>
      </c>
      <c r="H25" s="114">
        <v>102</v>
      </c>
      <c r="I25" s="140">
        <v>103</v>
      </c>
      <c r="J25" s="115">
        <v>-8</v>
      </c>
      <c r="K25" s="116">
        <v>-7.766990291262136</v>
      </c>
    </row>
    <row r="26" spans="1:11" ht="14.1" customHeight="1" x14ac:dyDescent="0.2">
      <c r="A26" s="306">
        <v>26</v>
      </c>
      <c r="B26" s="307" t="s">
        <v>243</v>
      </c>
      <c r="C26" s="308"/>
      <c r="D26" s="113">
        <v>0.6687099470604625</v>
      </c>
      <c r="E26" s="115">
        <v>48</v>
      </c>
      <c r="F26" s="114">
        <v>50</v>
      </c>
      <c r="G26" s="114">
        <v>46</v>
      </c>
      <c r="H26" s="114">
        <v>49</v>
      </c>
      <c r="I26" s="140">
        <v>50</v>
      </c>
      <c r="J26" s="115">
        <v>-2</v>
      </c>
      <c r="K26" s="116">
        <v>-4</v>
      </c>
    </row>
    <row r="27" spans="1:11" ht="14.1" customHeight="1" x14ac:dyDescent="0.2">
      <c r="A27" s="306">
        <v>27</v>
      </c>
      <c r="B27" s="307" t="s">
        <v>244</v>
      </c>
      <c r="C27" s="308"/>
      <c r="D27" s="113">
        <v>0.32042351629980498</v>
      </c>
      <c r="E27" s="115">
        <v>23</v>
      </c>
      <c r="F27" s="114">
        <v>21</v>
      </c>
      <c r="G27" s="114">
        <v>24</v>
      </c>
      <c r="H27" s="114">
        <v>24</v>
      </c>
      <c r="I27" s="140">
        <v>25</v>
      </c>
      <c r="J27" s="115">
        <v>-2</v>
      </c>
      <c r="K27" s="116">
        <v>-8</v>
      </c>
    </row>
    <row r="28" spans="1:11" ht="14.1" customHeight="1" x14ac:dyDescent="0.2">
      <c r="A28" s="306">
        <v>28</v>
      </c>
      <c r="B28" s="307" t="s">
        <v>245</v>
      </c>
      <c r="C28" s="308"/>
      <c r="D28" s="113">
        <v>0.19504040122596825</v>
      </c>
      <c r="E28" s="115">
        <v>14</v>
      </c>
      <c r="F28" s="114">
        <v>15</v>
      </c>
      <c r="G28" s="114">
        <v>15</v>
      </c>
      <c r="H28" s="114">
        <v>16</v>
      </c>
      <c r="I28" s="140">
        <v>17</v>
      </c>
      <c r="J28" s="115">
        <v>-3</v>
      </c>
      <c r="K28" s="116">
        <v>-17.647058823529413</v>
      </c>
    </row>
    <row r="29" spans="1:11" ht="14.1" customHeight="1" x14ac:dyDescent="0.2">
      <c r="A29" s="306">
        <v>29</v>
      </c>
      <c r="B29" s="307" t="s">
        <v>246</v>
      </c>
      <c r="C29" s="308"/>
      <c r="D29" s="113">
        <v>3.399275564224018</v>
      </c>
      <c r="E29" s="115">
        <v>244</v>
      </c>
      <c r="F29" s="114">
        <v>266</v>
      </c>
      <c r="G29" s="114">
        <v>254</v>
      </c>
      <c r="H29" s="114">
        <v>262</v>
      </c>
      <c r="I29" s="140">
        <v>248</v>
      </c>
      <c r="J29" s="115">
        <v>-4</v>
      </c>
      <c r="K29" s="116">
        <v>-1.6129032258064515</v>
      </c>
    </row>
    <row r="30" spans="1:11" ht="14.1" customHeight="1" x14ac:dyDescent="0.2">
      <c r="A30" s="306" t="s">
        <v>247</v>
      </c>
      <c r="B30" s="307" t="s">
        <v>248</v>
      </c>
      <c r="C30" s="308"/>
      <c r="D30" s="113">
        <v>0.6687099470604625</v>
      </c>
      <c r="E30" s="115">
        <v>48</v>
      </c>
      <c r="F30" s="114">
        <v>47</v>
      </c>
      <c r="G30" s="114">
        <v>49</v>
      </c>
      <c r="H30" s="114">
        <v>55</v>
      </c>
      <c r="I30" s="140">
        <v>55</v>
      </c>
      <c r="J30" s="115">
        <v>-7</v>
      </c>
      <c r="K30" s="116">
        <v>-12.727272727272727</v>
      </c>
    </row>
    <row r="31" spans="1:11" ht="14.1" customHeight="1" x14ac:dyDescent="0.2">
      <c r="A31" s="306" t="s">
        <v>249</v>
      </c>
      <c r="B31" s="307" t="s">
        <v>250</v>
      </c>
      <c r="C31" s="308"/>
      <c r="D31" s="113">
        <v>2.7305656171635553</v>
      </c>
      <c r="E31" s="115">
        <v>196</v>
      </c>
      <c r="F31" s="114">
        <v>219</v>
      </c>
      <c r="G31" s="114">
        <v>205</v>
      </c>
      <c r="H31" s="114">
        <v>207</v>
      </c>
      <c r="I31" s="140">
        <v>193</v>
      </c>
      <c r="J31" s="115">
        <v>3</v>
      </c>
      <c r="K31" s="116">
        <v>1.5544041450777202</v>
      </c>
    </row>
    <row r="32" spans="1:11" ht="14.1" customHeight="1" x14ac:dyDescent="0.2">
      <c r="A32" s="306">
        <v>31</v>
      </c>
      <c r="B32" s="307" t="s">
        <v>251</v>
      </c>
      <c r="C32" s="308"/>
      <c r="D32" s="113">
        <v>0.12538311507383673</v>
      </c>
      <c r="E32" s="115">
        <v>9</v>
      </c>
      <c r="F32" s="114">
        <v>9</v>
      </c>
      <c r="G32" s="114">
        <v>8</v>
      </c>
      <c r="H32" s="114">
        <v>9</v>
      </c>
      <c r="I32" s="140">
        <v>11</v>
      </c>
      <c r="J32" s="115">
        <v>-2</v>
      </c>
      <c r="K32" s="116">
        <v>-18.181818181818183</v>
      </c>
    </row>
    <row r="33" spans="1:11" ht="14.1" customHeight="1" x14ac:dyDescent="0.2">
      <c r="A33" s="306">
        <v>32</v>
      </c>
      <c r="B33" s="307" t="s">
        <v>252</v>
      </c>
      <c r="C33" s="308"/>
      <c r="D33" s="113">
        <v>1.5742546670381723</v>
      </c>
      <c r="E33" s="115">
        <v>113</v>
      </c>
      <c r="F33" s="114">
        <v>116</v>
      </c>
      <c r="G33" s="114">
        <v>123</v>
      </c>
      <c r="H33" s="114">
        <v>128</v>
      </c>
      <c r="I33" s="140">
        <v>126</v>
      </c>
      <c r="J33" s="115">
        <v>-13</v>
      </c>
      <c r="K33" s="116">
        <v>-10.317460317460318</v>
      </c>
    </row>
    <row r="34" spans="1:11" ht="14.1" customHeight="1" x14ac:dyDescent="0.2">
      <c r="A34" s="306">
        <v>33</v>
      </c>
      <c r="B34" s="307" t="s">
        <v>253</v>
      </c>
      <c r="C34" s="308"/>
      <c r="D34" s="113">
        <v>0.54332683198662579</v>
      </c>
      <c r="E34" s="115">
        <v>39</v>
      </c>
      <c r="F34" s="114">
        <v>43</v>
      </c>
      <c r="G34" s="114">
        <v>43</v>
      </c>
      <c r="H34" s="114">
        <v>43</v>
      </c>
      <c r="I34" s="140">
        <v>42</v>
      </c>
      <c r="J34" s="115">
        <v>-3</v>
      </c>
      <c r="K34" s="116">
        <v>-7.1428571428571432</v>
      </c>
    </row>
    <row r="35" spans="1:11" ht="14.1" customHeight="1" x14ac:dyDescent="0.2">
      <c r="A35" s="306">
        <v>34</v>
      </c>
      <c r="B35" s="307" t="s">
        <v>254</v>
      </c>
      <c r="C35" s="308"/>
      <c r="D35" s="113">
        <v>5.7815547506269152</v>
      </c>
      <c r="E35" s="115">
        <v>415</v>
      </c>
      <c r="F35" s="114">
        <v>411</v>
      </c>
      <c r="G35" s="114">
        <v>413</v>
      </c>
      <c r="H35" s="114">
        <v>419</v>
      </c>
      <c r="I35" s="140">
        <v>412</v>
      </c>
      <c r="J35" s="115">
        <v>3</v>
      </c>
      <c r="K35" s="116">
        <v>0.72815533980582525</v>
      </c>
    </row>
    <row r="36" spans="1:11" ht="14.1" customHeight="1" x14ac:dyDescent="0.2">
      <c r="A36" s="306">
        <v>41</v>
      </c>
      <c r="B36" s="307" t="s">
        <v>255</v>
      </c>
      <c r="C36" s="308"/>
      <c r="D36" s="113" t="s">
        <v>513</v>
      </c>
      <c r="E36" s="115" t="s">
        <v>513</v>
      </c>
      <c r="F36" s="114">
        <v>4</v>
      </c>
      <c r="G36" s="114">
        <v>3</v>
      </c>
      <c r="H36" s="114" t="s">
        <v>513</v>
      </c>
      <c r="I36" s="140" t="s">
        <v>513</v>
      </c>
      <c r="J36" s="115" t="s">
        <v>513</v>
      </c>
      <c r="K36" s="116" t="s">
        <v>513</v>
      </c>
    </row>
    <row r="37" spans="1:11" ht="14.1" customHeight="1" x14ac:dyDescent="0.2">
      <c r="A37" s="306">
        <v>42</v>
      </c>
      <c r="B37" s="307" t="s">
        <v>256</v>
      </c>
      <c r="C37" s="308"/>
      <c r="D37" s="113">
        <v>4.1794371691278906E-2</v>
      </c>
      <c r="E37" s="115">
        <v>3</v>
      </c>
      <c r="F37" s="114">
        <v>3</v>
      </c>
      <c r="G37" s="114">
        <v>4</v>
      </c>
      <c r="H37" s="114">
        <v>5</v>
      </c>
      <c r="I37" s="140">
        <v>5</v>
      </c>
      <c r="J37" s="115">
        <v>-2</v>
      </c>
      <c r="K37" s="116">
        <v>-40</v>
      </c>
    </row>
    <row r="38" spans="1:11" ht="14.1" customHeight="1" x14ac:dyDescent="0.2">
      <c r="A38" s="306">
        <v>43</v>
      </c>
      <c r="B38" s="307" t="s">
        <v>257</v>
      </c>
      <c r="C38" s="308"/>
      <c r="D38" s="113">
        <v>0.32042351629980498</v>
      </c>
      <c r="E38" s="115">
        <v>23</v>
      </c>
      <c r="F38" s="114">
        <v>22</v>
      </c>
      <c r="G38" s="114">
        <v>25</v>
      </c>
      <c r="H38" s="114">
        <v>25</v>
      </c>
      <c r="I38" s="140">
        <v>26</v>
      </c>
      <c r="J38" s="115">
        <v>-3</v>
      </c>
      <c r="K38" s="116">
        <v>-11.538461538461538</v>
      </c>
    </row>
    <row r="39" spans="1:11" ht="14.1" customHeight="1" x14ac:dyDescent="0.2">
      <c r="A39" s="306">
        <v>51</v>
      </c>
      <c r="B39" s="307" t="s">
        <v>258</v>
      </c>
      <c r="C39" s="308"/>
      <c r="D39" s="113">
        <v>4.6670381721928118</v>
      </c>
      <c r="E39" s="115">
        <v>335</v>
      </c>
      <c r="F39" s="114">
        <v>347</v>
      </c>
      <c r="G39" s="114">
        <v>362</v>
      </c>
      <c r="H39" s="114">
        <v>360</v>
      </c>
      <c r="I39" s="140">
        <v>362</v>
      </c>
      <c r="J39" s="115">
        <v>-27</v>
      </c>
      <c r="K39" s="116">
        <v>-7.458563535911602</v>
      </c>
    </row>
    <row r="40" spans="1:11" ht="14.1" customHeight="1" x14ac:dyDescent="0.2">
      <c r="A40" s="306" t="s">
        <v>259</v>
      </c>
      <c r="B40" s="307" t="s">
        <v>260</v>
      </c>
      <c r="C40" s="308"/>
      <c r="D40" s="113">
        <v>4.5416550571189749</v>
      </c>
      <c r="E40" s="115">
        <v>326</v>
      </c>
      <c r="F40" s="114">
        <v>338</v>
      </c>
      <c r="G40" s="114">
        <v>353</v>
      </c>
      <c r="H40" s="114">
        <v>351</v>
      </c>
      <c r="I40" s="140">
        <v>353</v>
      </c>
      <c r="J40" s="115">
        <v>-27</v>
      </c>
      <c r="K40" s="116">
        <v>-7.6487252124645888</v>
      </c>
    </row>
    <row r="41" spans="1:11" ht="14.1" customHeight="1" x14ac:dyDescent="0.2">
      <c r="A41" s="306"/>
      <c r="B41" s="307" t="s">
        <v>261</v>
      </c>
      <c r="C41" s="308"/>
      <c r="D41" s="113">
        <v>4.0540540540540544</v>
      </c>
      <c r="E41" s="115">
        <v>291</v>
      </c>
      <c r="F41" s="114">
        <v>303</v>
      </c>
      <c r="G41" s="114">
        <v>317</v>
      </c>
      <c r="H41" s="114">
        <v>313</v>
      </c>
      <c r="I41" s="140">
        <v>315</v>
      </c>
      <c r="J41" s="115">
        <v>-24</v>
      </c>
      <c r="K41" s="116">
        <v>-7.6190476190476186</v>
      </c>
    </row>
    <row r="42" spans="1:11" ht="14.1" customHeight="1" x14ac:dyDescent="0.2">
      <c r="A42" s="306">
        <v>52</v>
      </c>
      <c r="B42" s="307" t="s">
        <v>262</v>
      </c>
      <c r="C42" s="308"/>
      <c r="D42" s="113">
        <v>5.057118974644748</v>
      </c>
      <c r="E42" s="115">
        <v>363</v>
      </c>
      <c r="F42" s="114">
        <v>379</v>
      </c>
      <c r="G42" s="114">
        <v>387</v>
      </c>
      <c r="H42" s="114">
        <v>406</v>
      </c>
      <c r="I42" s="140">
        <v>381</v>
      </c>
      <c r="J42" s="115">
        <v>-18</v>
      </c>
      <c r="K42" s="116">
        <v>-4.7244094488188972</v>
      </c>
    </row>
    <row r="43" spans="1:11" ht="14.1" customHeight="1" x14ac:dyDescent="0.2">
      <c r="A43" s="306" t="s">
        <v>263</v>
      </c>
      <c r="B43" s="307" t="s">
        <v>264</v>
      </c>
      <c r="C43" s="308"/>
      <c r="D43" s="113">
        <v>4.9456673168013374</v>
      </c>
      <c r="E43" s="115">
        <v>355</v>
      </c>
      <c r="F43" s="114">
        <v>371</v>
      </c>
      <c r="G43" s="114">
        <v>379</v>
      </c>
      <c r="H43" s="114">
        <v>397</v>
      </c>
      <c r="I43" s="140">
        <v>372</v>
      </c>
      <c r="J43" s="115">
        <v>-17</v>
      </c>
      <c r="K43" s="116">
        <v>-4.56989247311828</v>
      </c>
    </row>
    <row r="44" spans="1:11" ht="14.1" customHeight="1" x14ac:dyDescent="0.2">
      <c r="A44" s="306">
        <v>53</v>
      </c>
      <c r="B44" s="307" t="s">
        <v>265</v>
      </c>
      <c r="C44" s="308"/>
      <c r="D44" s="113">
        <v>1.1423794928949569</v>
      </c>
      <c r="E44" s="115">
        <v>82</v>
      </c>
      <c r="F44" s="114">
        <v>87</v>
      </c>
      <c r="G44" s="114">
        <v>90</v>
      </c>
      <c r="H44" s="114">
        <v>94</v>
      </c>
      <c r="I44" s="140">
        <v>89</v>
      </c>
      <c r="J44" s="115">
        <v>-7</v>
      </c>
      <c r="K44" s="116">
        <v>-7.8651685393258424</v>
      </c>
    </row>
    <row r="45" spans="1:11" ht="14.1" customHeight="1" x14ac:dyDescent="0.2">
      <c r="A45" s="306" t="s">
        <v>266</v>
      </c>
      <c r="B45" s="307" t="s">
        <v>267</v>
      </c>
      <c r="C45" s="308"/>
      <c r="D45" s="113">
        <v>1.1284480356645306</v>
      </c>
      <c r="E45" s="115">
        <v>81</v>
      </c>
      <c r="F45" s="114">
        <v>86</v>
      </c>
      <c r="G45" s="114">
        <v>89</v>
      </c>
      <c r="H45" s="114">
        <v>93</v>
      </c>
      <c r="I45" s="140">
        <v>88</v>
      </c>
      <c r="J45" s="115">
        <v>-7</v>
      </c>
      <c r="K45" s="116">
        <v>-7.9545454545454541</v>
      </c>
    </row>
    <row r="46" spans="1:11" ht="14.1" customHeight="1" x14ac:dyDescent="0.2">
      <c r="A46" s="306">
        <v>54</v>
      </c>
      <c r="B46" s="307" t="s">
        <v>268</v>
      </c>
      <c r="C46" s="308"/>
      <c r="D46" s="113">
        <v>13.973251602117582</v>
      </c>
      <c r="E46" s="115">
        <v>1003</v>
      </c>
      <c r="F46" s="114">
        <v>981</v>
      </c>
      <c r="G46" s="114">
        <v>1004</v>
      </c>
      <c r="H46" s="114">
        <v>999</v>
      </c>
      <c r="I46" s="140">
        <v>1012</v>
      </c>
      <c r="J46" s="115">
        <v>-9</v>
      </c>
      <c r="K46" s="116">
        <v>-0.88932806324110669</v>
      </c>
    </row>
    <row r="47" spans="1:11" ht="14.1" customHeight="1" x14ac:dyDescent="0.2">
      <c r="A47" s="306">
        <v>61</v>
      </c>
      <c r="B47" s="307" t="s">
        <v>269</v>
      </c>
      <c r="C47" s="308"/>
      <c r="D47" s="113">
        <v>0.73836723321259401</v>
      </c>
      <c r="E47" s="115">
        <v>53</v>
      </c>
      <c r="F47" s="114">
        <v>59</v>
      </c>
      <c r="G47" s="114">
        <v>60</v>
      </c>
      <c r="H47" s="114">
        <v>65</v>
      </c>
      <c r="I47" s="140">
        <v>63</v>
      </c>
      <c r="J47" s="115">
        <v>-10</v>
      </c>
      <c r="K47" s="116">
        <v>-15.873015873015873</v>
      </c>
    </row>
    <row r="48" spans="1:11" ht="14.1" customHeight="1" x14ac:dyDescent="0.2">
      <c r="A48" s="306">
        <v>62</v>
      </c>
      <c r="B48" s="307" t="s">
        <v>270</v>
      </c>
      <c r="C48" s="308"/>
      <c r="D48" s="113">
        <v>9.4176650877681798</v>
      </c>
      <c r="E48" s="115">
        <v>676</v>
      </c>
      <c r="F48" s="114">
        <v>660</v>
      </c>
      <c r="G48" s="114">
        <v>660</v>
      </c>
      <c r="H48" s="114">
        <v>706</v>
      </c>
      <c r="I48" s="140">
        <v>682</v>
      </c>
      <c r="J48" s="115">
        <v>-6</v>
      </c>
      <c r="K48" s="116">
        <v>-0.87976539589442815</v>
      </c>
    </row>
    <row r="49" spans="1:11" ht="14.1" customHeight="1" x14ac:dyDescent="0.2">
      <c r="A49" s="306">
        <v>63</v>
      </c>
      <c r="B49" s="307" t="s">
        <v>271</v>
      </c>
      <c r="C49" s="308"/>
      <c r="D49" s="113">
        <v>11.11730286988019</v>
      </c>
      <c r="E49" s="115">
        <v>798</v>
      </c>
      <c r="F49" s="114">
        <v>859</v>
      </c>
      <c r="G49" s="114">
        <v>890</v>
      </c>
      <c r="H49" s="114">
        <v>877</v>
      </c>
      <c r="I49" s="140">
        <v>858</v>
      </c>
      <c r="J49" s="115">
        <v>-60</v>
      </c>
      <c r="K49" s="116">
        <v>-6.9930069930069934</v>
      </c>
    </row>
    <row r="50" spans="1:11" ht="14.1" customHeight="1" x14ac:dyDescent="0.2">
      <c r="A50" s="306" t="s">
        <v>272</v>
      </c>
      <c r="B50" s="307" t="s">
        <v>273</v>
      </c>
      <c r="C50" s="308"/>
      <c r="D50" s="113">
        <v>2.8002229033156869</v>
      </c>
      <c r="E50" s="115">
        <v>201</v>
      </c>
      <c r="F50" s="114">
        <v>207</v>
      </c>
      <c r="G50" s="114">
        <v>211</v>
      </c>
      <c r="H50" s="114">
        <v>204</v>
      </c>
      <c r="I50" s="140">
        <v>204</v>
      </c>
      <c r="J50" s="115">
        <v>-3</v>
      </c>
      <c r="K50" s="116">
        <v>-1.4705882352941178</v>
      </c>
    </row>
    <row r="51" spans="1:11" ht="14.1" customHeight="1" x14ac:dyDescent="0.2">
      <c r="A51" s="306" t="s">
        <v>274</v>
      </c>
      <c r="B51" s="307" t="s">
        <v>275</v>
      </c>
      <c r="C51" s="308"/>
      <c r="D51" s="113">
        <v>7.6623014767344664</v>
      </c>
      <c r="E51" s="115">
        <v>550</v>
      </c>
      <c r="F51" s="114">
        <v>612</v>
      </c>
      <c r="G51" s="114">
        <v>634</v>
      </c>
      <c r="H51" s="114">
        <v>627</v>
      </c>
      <c r="I51" s="140">
        <v>606</v>
      </c>
      <c r="J51" s="115">
        <v>-56</v>
      </c>
      <c r="K51" s="116">
        <v>-9.2409240924092408</v>
      </c>
    </row>
    <row r="52" spans="1:11" ht="14.1" customHeight="1" x14ac:dyDescent="0.2">
      <c r="A52" s="306">
        <v>71</v>
      </c>
      <c r="B52" s="307" t="s">
        <v>276</v>
      </c>
      <c r="C52" s="308"/>
      <c r="D52" s="113">
        <v>12.956255224296461</v>
      </c>
      <c r="E52" s="115">
        <v>930</v>
      </c>
      <c r="F52" s="114">
        <v>934</v>
      </c>
      <c r="G52" s="114">
        <v>925</v>
      </c>
      <c r="H52" s="114">
        <v>902</v>
      </c>
      <c r="I52" s="140">
        <v>901</v>
      </c>
      <c r="J52" s="115">
        <v>29</v>
      </c>
      <c r="K52" s="116">
        <v>3.2186459489456158</v>
      </c>
    </row>
    <row r="53" spans="1:11" ht="14.1" customHeight="1" x14ac:dyDescent="0.2">
      <c r="A53" s="306" t="s">
        <v>277</v>
      </c>
      <c r="B53" s="307" t="s">
        <v>278</v>
      </c>
      <c r="C53" s="308"/>
      <c r="D53" s="113">
        <v>1.0448592922819726</v>
      </c>
      <c r="E53" s="115">
        <v>75</v>
      </c>
      <c r="F53" s="114">
        <v>76</v>
      </c>
      <c r="G53" s="114">
        <v>73</v>
      </c>
      <c r="H53" s="114">
        <v>73</v>
      </c>
      <c r="I53" s="140">
        <v>67</v>
      </c>
      <c r="J53" s="115">
        <v>8</v>
      </c>
      <c r="K53" s="116">
        <v>11.940298507462687</v>
      </c>
    </row>
    <row r="54" spans="1:11" ht="14.1" customHeight="1" x14ac:dyDescent="0.2">
      <c r="A54" s="306" t="s">
        <v>279</v>
      </c>
      <c r="B54" s="307" t="s">
        <v>280</v>
      </c>
      <c r="C54" s="308"/>
      <c r="D54" s="113">
        <v>10.560044580663137</v>
      </c>
      <c r="E54" s="115">
        <v>758</v>
      </c>
      <c r="F54" s="114">
        <v>770</v>
      </c>
      <c r="G54" s="114">
        <v>760</v>
      </c>
      <c r="H54" s="114">
        <v>740</v>
      </c>
      <c r="I54" s="140">
        <v>746</v>
      </c>
      <c r="J54" s="115">
        <v>12</v>
      </c>
      <c r="K54" s="116">
        <v>1.6085790884718498</v>
      </c>
    </row>
    <row r="55" spans="1:11" ht="14.1" customHeight="1" x14ac:dyDescent="0.2">
      <c r="A55" s="306">
        <v>72</v>
      </c>
      <c r="B55" s="307" t="s">
        <v>281</v>
      </c>
      <c r="C55" s="308"/>
      <c r="D55" s="113">
        <v>1.8528838116466984</v>
      </c>
      <c r="E55" s="115">
        <v>133</v>
      </c>
      <c r="F55" s="114">
        <v>128</v>
      </c>
      <c r="G55" s="114">
        <v>128</v>
      </c>
      <c r="H55" s="114">
        <v>130</v>
      </c>
      <c r="I55" s="140">
        <v>133</v>
      </c>
      <c r="J55" s="115">
        <v>0</v>
      </c>
      <c r="K55" s="116">
        <v>0</v>
      </c>
    </row>
    <row r="56" spans="1:11" ht="14.1" customHeight="1" x14ac:dyDescent="0.2">
      <c r="A56" s="306" t="s">
        <v>282</v>
      </c>
      <c r="B56" s="307" t="s">
        <v>283</v>
      </c>
      <c r="C56" s="308"/>
      <c r="D56" s="113">
        <v>0.37614934522151017</v>
      </c>
      <c r="E56" s="115">
        <v>27</v>
      </c>
      <c r="F56" s="114">
        <v>24</v>
      </c>
      <c r="G56" s="114">
        <v>23</v>
      </c>
      <c r="H56" s="114">
        <v>24</v>
      </c>
      <c r="I56" s="140">
        <v>25</v>
      </c>
      <c r="J56" s="115">
        <v>2</v>
      </c>
      <c r="K56" s="116">
        <v>8</v>
      </c>
    </row>
    <row r="57" spans="1:11" ht="14.1" customHeight="1" x14ac:dyDescent="0.2">
      <c r="A57" s="306" t="s">
        <v>284</v>
      </c>
      <c r="B57" s="307" t="s">
        <v>285</v>
      </c>
      <c r="C57" s="308"/>
      <c r="D57" s="113">
        <v>1.2398996935079409</v>
      </c>
      <c r="E57" s="115">
        <v>89</v>
      </c>
      <c r="F57" s="114">
        <v>88</v>
      </c>
      <c r="G57" s="114">
        <v>89</v>
      </c>
      <c r="H57" s="114">
        <v>90</v>
      </c>
      <c r="I57" s="140">
        <v>93</v>
      </c>
      <c r="J57" s="115">
        <v>-4</v>
      </c>
      <c r="K57" s="116">
        <v>-4.301075268817204</v>
      </c>
    </row>
    <row r="58" spans="1:11" ht="14.1" customHeight="1" x14ac:dyDescent="0.2">
      <c r="A58" s="306">
        <v>73</v>
      </c>
      <c r="B58" s="307" t="s">
        <v>286</v>
      </c>
      <c r="C58" s="308"/>
      <c r="D58" s="113">
        <v>0.8498188910560045</v>
      </c>
      <c r="E58" s="115">
        <v>61</v>
      </c>
      <c r="F58" s="114">
        <v>61</v>
      </c>
      <c r="G58" s="114">
        <v>62</v>
      </c>
      <c r="H58" s="114">
        <v>66</v>
      </c>
      <c r="I58" s="140">
        <v>66</v>
      </c>
      <c r="J58" s="115">
        <v>-5</v>
      </c>
      <c r="K58" s="116">
        <v>-7.5757575757575761</v>
      </c>
    </row>
    <row r="59" spans="1:11" ht="14.1" customHeight="1" x14ac:dyDescent="0.2">
      <c r="A59" s="306" t="s">
        <v>287</v>
      </c>
      <c r="B59" s="307" t="s">
        <v>288</v>
      </c>
      <c r="C59" s="308"/>
      <c r="D59" s="113">
        <v>0.69657286152131515</v>
      </c>
      <c r="E59" s="115">
        <v>50</v>
      </c>
      <c r="F59" s="114">
        <v>52</v>
      </c>
      <c r="G59" s="114">
        <v>52</v>
      </c>
      <c r="H59" s="114">
        <v>54</v>
      </c>
      <c r="I59" s="140">
        <v>54</v>
      </c>
      <c r="J59" s="115">
        <v>-4</v>
      </c>
      <c r="K59" s="116">
        <v>-7.4074074074074074</v>
      </c>
    </row>
    <row r="60" spans="1:11" ht="14.1" customHeight="1" x14ac:dyDescent="0.2">
      <c r="A60" s="306">
        <v>81</v>
      </c>
      <c r="B60" s="307" t="s">
        <v>289</v>
      </c>
      <c r="C60" s="308"/>
      <c r="D60" s="113">
        <v>3.1067149623850656</v>
      </c>
      <c r="E60" s="115">
        <v>223</v>
      </c>
      <c r="F60" s="114">
        <v>206</v>
      </c>
      <c r="G60" s="114">
        <v>207</v>
      </c>
      <c r="H60" s="114">
        <v>214</v>
      </c>
      <c r="I60" s="140">
        <v>224</v>
      </c>
      <c r="J60" s="115">
        <v>-1</v>
      </c>
      <c r="K60" s="116">
        <v>-0.44642857142857145</v>
      </c>
    </row>
    <row r="61" spans="1:11" ht="14.1" customHeight="1" x14ac:dyDescent="0.2">
      <c r="A61" s="306" t="s">
        <v>290</v>
      </c>
      <c r="B61" s="307" t="s">
        <v>291</v>
      </c>
      <c r="C61" s="308"/>
      <c r="D61" s="113">
        <v>1.0866536639732516</v>
      </c>
      <c r="E61" s="115">
        <v>78</v>
      </c>
      <c r="F61" s="114">
        <v>74</v>
      </c>
      <c r="G61" s="114">
        <v>76</v>
      </c>
      <c r="H61" s="114">
        <v>82</v>
      </c>
      <c r="I61" s="140">
        <v>83</v>
      </c>
      <c r="J61" s="115">
        <v>-5</v>
      </c>
      <c r="K61" s="116">
        <v>-6.024096385542169</v>
      </c>
    </row>
    <row r="62" spans="1:11" ht="14.1" customHeight="1" x14ac:dyDescent="0.2">
      <c r="A62" s="306" t="s">
        <v>292</v>
      </c>
      <c r="B62" s="307" t="s">
        <v>293</v>
      </c>
      <c r="C62" s="308"/>
      <c r="D62" s="113">
        <v>0.93340763443856223</v>
      </c>
      <c r="E62" s="115">
        <v>67</v>
      </c>
      <c r="F62" s="114">
        <v>58</v>
      </c>
      <c r="G62" s="114">
        <v>56</v>
      </c>
      <c r="H62" s="114">
        <v>53</v>
      </c>
      <c r="I62" s="140">
        <v>64</v>
      </c>
      <c r="J62" s="115">
        <v>3</v>
      </c>
      <c r="K62" s="116">
        <v>4.6875</v>
      </c>
    </row>
    <row r="63" spans="1:11" ht="14.1" customHeight="1" x14ac:dyDescent="0.2">
      <c r="A63" s="306"/>
      <c r="B63" s="307" t="s">
        <v>294</v>
      </c>
      <c r="C63" s="308"/>
      <c r="D63" s="113">
        <v>0.86375034828643071</v>
      </c>
      <c r="E63" s="115">
        <v>62</v>
      </c>
      <c r="F63" s="114">
        <v>53</v>
      </c>
      <c r="G63" s="114">
        <v>53</v>
      </c>
      <c r="H63" s="114">
        <v>49</v>
      </c>
      <c r="I63" s="140">
        <v>60</v>
      </c>
      <c r="J63" s="115">
        <v>2</v>
      </c>
      <c r="K63" s="116">
        <v>3.3333333333333335</v>
      </c>
    </row>
    <row r="64" spans="1:11" ht="14.1" customHeight="1" x14ac:dyDescent="0.2">
      <c r="A64" s="306" t="s">
        <v>295</v>
      </c>
      <c r="B64" s="307" t="s">
        <v>296</v>
      </c>
      <c r="C64" s="308"/>
      <c r="D64" s="113">
        <v>6.9657286152131515E-2</v>
      </c>
      <c r="E64" s="115">
        <v>5</v>
      </c>
      <c r="F64" s="114">
        <v>6</v>
      </c>
      <c r="G64" s="114">
        <v>6</v>
      </c>
      <c r="H64" s="114">
        <v>4</v>
      </c>
      <c r="I64" s="140">
        <v>5</v>
      </c>
      <c r="J64" s="115">
        <v>0</v>
      </c>
      <c r="K64" s="116">
        <v>0</v>
      </c>
    </row>
    <row r="65" spans="1:11" ht="14.1" customHeight="1" x14ac:dyDescent="0.2">
      <c r="A65" s="306" t="s">
        <v>297</v>
      </c>
      <c r="B65" s="307" t="s">
        <v>298</v>
      </c>
      <c r="C65" s="308"/>
      <c r="D65" s="113">
        <v>0.58512120367790466</v>
      </c>
      <c r="E65" s="115">
        <v>42</v>
      </c>
      <c r="F65" s="114">
        <v>38</v>
      </c>
      <c r="G65" s="114">
        <v>39</v>
      </c>
      <c r="H65" s="114">
        <v>42</v>
      </c>
      <c r="I65" s="140">
        <v>43</v>
      </c>
      <c r="J65" s="115">
        <v>-1</v>
      </c>
      <c r="K65" s="116">
        <v>-2.3255813953488373</v>
      </c>
    </row>
    <row r="66" spans="1:11" ht="14.1" customHeight="1" x14ac:dyDescent="0.2">
      <c r="A66" s="306">
        <v>82</v>
      </c>
      <c r="B66" s="307" t="s">
        <v>299</v>
      </c>
      <c r="C66" s="308"/>
      <c r="D66" s="113">
        <v>1.7832265254945667</v>
      </c>
      <c r="E66" s="115">
        <v>128</v>
      </c>
      <c r="F66" s="114">
        <v>126</v>
      </c>
      <c r="G66" s="114">
        <v>126</v>
      </c>
      <c r="H66" s="114">
        <v>122</v>
      </c>
      <c r="I66" s="140">
        <v>119</v>
      </c>
      <c r="J66" s="115">
        <v>9</v>
      </c>
      <c r="K66" s="116">
        <v>7.5630252100840334</v>
      </c>
    </row>
    <row r="67" spans="1:11" ht="14.1" customHeight="1" x14ac:dyDescent="0.2">
      <c r="A67" s="306" t="s">
        <v>300</v>
      </c>
      <c r="B67" s="307" t="s">
        <v>301</v>
      </c>
      <c r="C67" s="308"/>
      <c r="D67" s="113">
        <v>0.68264140429088882</v>
      </c>
      <c r="E67" s="115">
        <v>49</v>
      </c>
      <c r="F67" s="114">
        <v>45</v>
      </c>
      <c r="G67" s="114">
        <v>45</v>
      </c>
      <c r="H67" s="114">
        <v>42</v>
      </c>
      <c r="I67" s="140">
        <v>39</v>
      </c>
      <c r="J67" s="115">
        <v>10</v>
      </c>
      <c r="K67" s="116">
        <v>25.641025641025642</v>
      </c>
    </row>
    <row r="68" spans="1:11" ht="14.1" customHeight="1" x14ac:dyDescent="0.2">
      <c r="A68" s="306" t="s">
        <v>302</v>
      </c>
      <c r="B68" s="307" t="s">
        <v>303</v>
      </c>
      <c r="C68" s="308"/>
      <c r="D68" s="113">
        <v>0.73836723321259401</v>
      </c>
      <c r="E68" s="115">
        <v>53</v>
      </c>
      <c r="F68" s="114">
        <v>55</v>
      </c>
      <c r="G68" s="114">
        <v>54</v>
      </c>
      <c r="H68" s="114">
        <v>57</v>
      </c>
      <c r="I68" s="140">
        <v>55</v>
      </c>
      <c r="J68" s="115">
        <v>-2</v>
      </c>
      <c r="K68" s="116">
        <v>-3.6363636363636362</v>
      </c>
    </row>
    <row r="69" spans="1:11" ht="14.1" customHeight="1" x14ac:dyDescent="0.2">
      <c r="A69" s="306">
        <v>83</v>
      </c>
      <c r="B69" s="307" t="s">
        <v>304</v>
      </c>
      <c r="C69" s="308"/>
      <c r="D69" s="113">
        <v>3.6361103371412651</v>
      </c>
      <c r="E69" s="115">
        <v>261</v>
      </c>
      <c r="F69" s="114">
        <v>240</v>
      </c>
      <c r="G69" s="114">
        <v>247</v>
      </c>
      <c r="H69" s="114">
        <v>259</v>
      </c>
      <c r="I69" s="140">
        <v>258</v>
      </c>
      <c r="J69" s="115">
        <v>3</v>
      </c>
      <c r="K69" s="116">
        <v>1.1627906976744187</v>
      </c>
    </row>
    <row r="70" spans="1:11" ht="14.1" customHeight="1" x14ac:dyDescent="0.2">
      <c r="A70" s="306" t="s">
        <v>305</v>
      </c>
      <c r="B70" s="307" t="s">
        <v>306</v>
      </c>
      <c r="C70" s="308"/>
      <c r="D70" s="113">
        <v>1.5881861242685984</v>
      </c>
      <c r="E70" s="115">
        <v>114</v>
      </c>
      <c r="F70" s="114">
        <v>110</v>
      </c>
      <c r="G70" s="114">
        <v>116</v>
      </c>
      <c r="H70" s="114">
        <v>122</v>
      </c>
      <c r="I70" s="140">
        <v>118</v>
      </c>
      <c r="J70" s="115">
        <v>-4</v>
      </c>
      <c r="K70" s="116">
        <v>-3.3898305084745761</v>
      </c>
    </row>
    <row r="71" spans="1:11" ht="14.1" customHeight="1" x14ac:dyDescent="0.2">
      <c r="A71" s="306"/>
      <c r="B71" s="307" t="s">
        <v>307</v>
      </c>
      <c r="C71" s="308"/>
      <c r="D71" s="113">
        <v>0.93340763443856223</v>
      </c>
      <c r="E71" s="115">
        <v>67</v>
      </c>
      <c r="F71" s="114">
        <v>68</v>
      </c>
      <c r="G71" s="114">
        <v>67</v>
      </c>
      <c r="H71" s="114">
        <v>70</v>
      </c>
      <c r="I71" s="140">
        <v>70</v>
      </c>
      <c r="J71" s="115">
        <v>-3</v>
      </c>
      <c r="K71" s="116">
        <v>-4.2857142857142856</v>
      </c>
    </row>
    <row r="72" spans="1:11" ht="14.1" customHeight="1" x14ac:dyDescent="0.2">
      <c r="A72" s="306">
        <v>84</v>
      </c>
      <c r="B72" s="307" t="s">
        <v>308</v>
      </c>
      <c r="C72" s="308"/>
      <c r="D72" s="113">
        <v>2.0479242128726667</v>
      </c>
      <c r="E72" s="115">
        <v>147</v>
      </c>
      <c r="F72" s="114">
        <v>176</v>
      </c>
      <c r="G72" s="114">
        <v>141</v>
      </c>
      <c r="H72" s="114">
        <v>136</v>
      </c>
      <c r="I72" s="140">
        <v>131</v>
      </c>
      <c r="J72" s="115">
        <v>16</v>
      </c>
      <c r="K72" s="116">
        <v>12.213740458015268</v>
      </c>
    </row>
    <row r="73" spans="1:11" ht="14.1" customHeight="1" x14ac:dyDescent="0.2">
      <c r="A73" s="306" t="s">
        <v>309</v>
      </c>
      <c r="B73" s="307" t="s">
        <v>310</v>
      </c>
      <c r="C73" s="308"/>
      <c r="D73" s="113">
        <v>0.22290331568682084</v>
      </c>
      <c r="E73" s="115">
        <v>16</v>
      </c>
      <c r="F73" s="114">
        <v>16</v>
      </c>
      <c r="G73" s="114">
        <v>12</v>
      </c>
      <c r="H73" s="114">
        <v>13</v>
      </c>
      <c r="I73" s="140">
        <v>17</v>
      </c>
      <c r="J73" s="115">
        <v>-1</v>
      </c>
      <c r="K73" s="116">
        <v>-5.882352941176471</v>
      </c>
    </row>
    <row r="74" spans="1:11" ht="14.1" customHeight="1" x14ac:dyDescent="0.2">
      <c r="A74" s="306" t="s">
        <v>311</v>
      </c>
      <c r="B74" s="307" t="s">
        <v>312</v>
      </c>
      <c r="C74" s="308"/>
      <c r="D74" s="113">
        <v>6.9657286152131515E-2</v>
      </c>
      <c r="E74" s="115">
        <v>5</v>
      </c>
      <c r="F74" s="114">
        <v>4</v>
      </c>
      <c r="G74" s="114">
        <v>4</v>
      </c>
      <c r="H74" s="114" t="s">
        <v>513</v>
      </c>
      <c r="I74" s="140" t="s">
        <v>513</v>
      </c>
      <c r="J74" s="115" t="s">
        <v>513</v>
      </c>
      <c r="K74" s="116" t="s">
        <v>513</v>
      </c>
    </row>
    <row r="75" spans="1:11" ht="14.1" customHeight="1" x14ac:dyDescent="0.2">
      <c r="A75" s="306" t="s">
        <v>313</v>
      </c>
      <c r="B75" s="307" t="s">
        <v>314</v>
      </c>
      <c r="C75" s="308"/>
      <c r="D75" s="113">
        <v>0.55725828921705212</v>
      </c>
      <c r="E75" s="115">
        <v>40</v>
      </c>
      <c r="F75" s="114">
        <v>66</v>
      </c>
      <c r="G75" s="114">
        <v>37</v>
      </c>
      <c r="H75" s="114">
        <v>37</v>
      </c>
      <c r="I75" s="140">
        <v>27</v>
      </c>
      <c r="J75" s="115">
        <v>13</v>
      </c>
      <c r="K75" s="116">
        <v>48.148148148148145</v>
      </c>
    </row>
    <row r="76" spans="1:11" ht="14.1" customHeight="1" x14ac:dyDescent="0.2">
      <c r="A76" s="306">
        <v>91</v>
      </c>
      <c r="B76" s="307" t="s">
        <v>315</v>
      </c>
      <c r="C76" s="308"/>
      <c r="D76" s="113" t="s">
        <v>513</v>
      </c>
      <c r="E76" s="115" t="s">
        <v>513</v>
      </c>
      <c r="F76" s="114">
        <v>4</v>
      </c>
      <c r="G76" s="114">
        <v>3</v>
      </c>
      <c r="H76" s="114" t="s">
        <v>513</v>
      </c>
      <c r="I76" s="140" t="s">
        <v>513</v>
      </c>
      <c r="J76" s="115" t="s">
        <v>513</v>
      </c>
      <c r="K76" s="116" t="s">
        <v>513</v>
      </c>
    </row>
    <row r="77" spans="1:11" ht="14.1" customHeight="1" x14ac:dyDescent="0.2">
      <c r="A77" s="306">
        <v>92</v>
      </c>
      <c r="B77" s="307" t="s">
        <v>316</v>
      </c>
      <c r="C77" s="308"/>
      <c r="D77" s="113">
        <v>9.7520200612984123E-2</v>
      </c>
      <c r="E77" s="115">
        <v>7</v>
      </c>
      <c r="F77" s="114">
        <v>7</v>
      </c>
      <c r="G77" s="114">
        <v>12</v>
      </c>
      <c r="H77" s="114">
        <v>19</v>
      </c>
      <c r="I77" s="140">
        <v>30</v>
      </c>
      <c r="J77" s="115">
        <v>-23</v>
      </c>
      <c r="K77" s="116">
        <v>-76.666666666666671</v>
      </c>
    </row>
    <row r="78" spans="1:11" ht="14.1" customHeight="1" x14ac:dyDescent="0.2">
      <c r="A78" s="306">
        <v>93</v>
      </c>
      <c r="B78" s="307" t="s">
        <v>317</v>
      </c>
      <c r="C78" s="308"/>
      <c r="D78" s="113">
        <v>1.0030649205906939</v>
      </c>
      <c r="E78" s="115">
        <v>72</v>
      </c>
      <c r="F78" s="114">
        <v>73</v>
      </c>
      <c r="G78" s="114">
        <v>78</v>
      </c>
      <c r="H78" s="114">
        <v>79</v>
      </c>
      <c r="I78" s="140">
        <v>77</v>
      </c>
      <c r="J78" s="115">
        <v>-5</v>
      </c>
      <c r="K78" s="116">
        <v>-6.4935064935064934</v>
      </c>
    </row>
    <row r="79" spans="1:11" ht="14.1" customHeight="1" x14ac:dyDescent="0.2">
      <c r="A79" s="306">
        <v>94</v>
      </c>
      <c r="B79" s="307" t="s">
        <v>318</v>
      </c>
      <c r="C79" s="308"/>
      <c r="D79" s="113">
        <v>0.54332683198662579</v>
      </c>
      <c r="E79" s="115">
        <v>39</v>
      </c>
      <c r="F79" s="114">
        <v>54</v>
      </c>
      <c r="G79" s="114">
        <v>54</v>
      </c>
      <c r="H79" s="114">
        <v>50</v>
      </c>
      <c r="I79" s="140">
        <v>58</v>
      </c>
      <c r="J79" s="115">
        <v>-19</v>
      </c>
      <c r="K79" s="116">
        <v>-32.758620689655174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4.9595987740317637</v>
      </c>
      <c r="E81" s="143">
        <v>356</v>
      </c>
      <c r="F81" s="144">
        <v>356</v>
      </c>
      <c r="G81" s="144">
        <v>382</v>
      </c>
      <c r="H81" s="144">
        <v>397</v>
      </c>
      <c r="I81" s="145">
        <v>384</v>
      </c>
      <c r="J81" s="143">
        <v>-28</v>
      </c>
      <c r="K81" s="146">
        <v>-7.291666666666667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1834</v>
      </c>
      <c r="G12" s="536">
        <v>1795</v>
      </c>
      <c r="H12" s="536">
        <v>2558</v>
      </c>
      <c r="I12" s="536">
        <v>1720</v>
      </c>
      <c r="J12" s="537">
        <v>2223</v>
      </c>
      <c r="K12" s="538">
        <v>-389</v>
      </c>
      <c r="L12" s="349">
        <v>-17.498875393612234</v>
      </c>
    </row>
    <row r="13" spans="1:17" s="110" customFormat="1" ht="15" customHeight="1" x14ac:dyDescent="0.2">
      <c r="A13" s="350" t="s">
        <v>344</v>
      </c>
      <c r="B13" s="351" t="s">
        <v>345</v>
      </c>
      <c r="C13" s="347"/>
      <c r="D13" s="347"/>
      <c r="E13" s="348"/>
      <c r="F13" s="536">
        <v>1017</v>
      </c>
      <c r="G13" s="536">
        <v>997</v>
      </c>
      <c r="H13" s="536">
        <v>1438</v>
      </c>
      <c r="I13" s="536">
        <v>959</v>
      </c>
      <c r="J13" s="537">
        <v>1351</v>
      </c>
      <c r="K13" s="538">
        <v>-334</v>
      </c>
      <c r="L13" s="349">
        <v>-24.722427831236121</v>
      </c>
    </row>
    <row r="14" spans="1:17" s="110" customFormat="1" ht="22.5" customHeight="1" x14ac:dyDescent="0.2">
      <c r="A14" s="350"/>
      <c r="B14" s="351" t="s">
        <v>346</v>
      </c>
      <c r="C14" s="347"/>
      <c r="D14" s="347"/>
      <c r="E14" s="348"/>
      <c r="F14" s="536">
        <v>817</v>
      </c>
      <c r="G14" s="536">
        <v>798</v>
      </c>
      <c r="H14" s="536">
        <v>1120</v>
      </c>
      <c r="I14" s="536">
        <v>761</v>
      </c>
      <c r="J14" s="537">
        <v>872</v>
      </c>
      <c r="K14" s="538">
        <v>-55</v>
      </c>
      <c r="L14" s="349">
        <v>-6.307339449541284</v>
      </c>
    </row>
    <row r="15" spans="1:17" s="110" customFormat="1" ht="15" customHeight="1" x14ac:dyDescent="0.2">
      <c r="A15" s="350" t="s">
        <v>347</v>
      </c>
      <c r="B15" s="351" t="s">
        <v>108</v>
      </c>
      <c r="C15" s="347"/>
      <c r="D15" s="347"/>
      <c r="E15" s="348"/>
      <c r="F15" s="536">
        <v>364</v>
      </c>
      <c r="G15" s="536">
        <v>408</v>
      </c>
      <c r="H15" s="536">
        <v>998</v>
      </c>
      <c r="I15" s="536">
        <v>414</v>
      </c>
      <c r="J15" s="537">
        <v>457</v>
      </c>
      <c r="K15" s="538">
        <v>-93</v>
      </c>
      <c r="L15" s="349">
        <v>-20.35010940919037</v>
      </c>
    </row>
    <row r="16" spans="1:17" s="110" customFormat="1" ht="15" customHeight="1" x14ac:dyDescent="0.2">
      <c r="A16" s="350"/>
      <c r="B16" s="351" t="s">
        <v>109</v>
      </c>
      <c r="C16" s="347"/>
      <c r="D16" s="347"/>
      <c r="E16" s="348"/>
      <c r="F16" s="536">
        <v>1223</v>
      </c>
      <c r="G16" s="536">
        <v>1127</v>
      </c>
      <c r="H16" s="536">
        <v>1318</v>
      </c>
      <c r="I16" s="536">
        <v>1127</v>
      </c>
      <c r="J16" s="537">
        <v>1466</v>
      </c>
      <c r="K16" s="538">
        <v>-243</v>
      </c>
      <c r="L16" s="349">
        <v>-16.575716234652116</v>
      </c>
    </row>
    <row r="17" spans="1:12" s="110" customFormat="1" ht="15" customHeight="1" x14ac:dyDescent="0.2">
      <c r="A17" s="350"/>
      <c r="B17" s="351" t="s">
        <v>110</v>
      </c>
      <c r="C17" s="347"/>
      <c r="D17" s="347"/>
      <c r="E17" s="348"/>
      <c r="F17" s="536">
        <v>224</v>
      </c>
      <c r="G17" s="536">
        <v>227</v>
      </c>
      <c r="H17" s="536">
        <v>212</v>
      </c>
      <c r="I17" s="536">
        <v>155</v>
      </c>
      <c r="J17" s="537">
        <v>277</v>
      </c>
      <c r="K17" s="538">
        <v>-53</v>
      </c>
      <c r="L17" s="349">
        <v>-19.133574007220215</v>
      </c>
    </row>
    <row r="18" spans="1:12" s="110" customFormat="1" ht="15" customHeight="1" x14ac:dyDescent="0.2">
      <c r="A18" s="350"/>
      <c r="B18" s="351" t="s">
        <v>111</v>
      </c>
      <c r="C18" s="347"/>
      <c r="D18" s="347"/>
      <c r="E18" s="348"/>
      <c r="F18" s="536">
        <v>23</v>
      </c>
      <c r="G18" s="536">
        <v>33</v>
      </c>
      <c r="H18" s="536">
        <v>30</v>
      </c>
      <c r="I18" s="536">
        <v>24</v>
      </c>
      <c r="J18" s="537">
        <v>23</v>
      </c>
      <c r="K18" s="538">
        <v>0</v>
      </c>
      <c r="L18" s="349">
        <v>0</v>
      </c>
    </row>
    <row r="19" spans="1:12" s="110" customFormat="1" ht="15" customHeight="1" x14ac:dyDescent="0.2">
      <c r="A19" s="118" t="s">
        <v>113</v>
      </c>
      <c r="B19" s="119" t="s">
        <v>181</v>
      </c>
      <c r="C19" s="347"/>
      <c r="D19" s="347"/>
      <c r="E19" s="348"/>
      <c r="F19" s="536">
        <v>1224</v>
      </c>
      <c r="G19" s="536">
        <v>1263</v>
      </c>
      <c r="H19" s="536">
        <v>1943</v>
      </c>
      <c r="I19" s="536">
        <v>1150</v>
      </c>
      <c r="J19" s="537">
        <v>1651</v>
      </c>
      <c r="K19" s="538">
        <v>-427</v>
      </c>
      <c r="L19" s="349">
        <v>-25.863113264688067</v>
      </c>
    </row>
    <row r="20" spans="1:12" s="110" customFormat="1" ht="15" customHeight="1" x14ac:dyDescent="0.2">
      <c r="A20" s="118"/>
      <c r="B20" s="119" t="s">
        <v>182</v>
      </c>
      <c r="C20" s="347"/>
      <c r="D20" s="347"/>
      <c r="E20" s="348"/>
      <c r="F20" s="536">
        <v>610</v>
      </c>
      <c r="G20" s="536">
        <v>532</v>
      </c>
      <c r="H20" s="536">
        <v>615</v>
      </c>
      <c r="I20" s="536">
        <v>570</v>
      </c>
      <c r="J20" s="537">
        <v>572</v>
      </c>
      <c r="K20" s="538">
        <v>38</v>
      </c>
      <c r="L20" s="349">
        <v>6.6433566433566433</v>
      </c>
    </row>
    <row r="21" spans="1:12" s="110" customFormat="1" ht="15" customHeight="1" x14ac:dyDescent="0.2">
      <c r="A21" s="118" t="s">
        <v>113</v>
      </c>
      <c r="B21" s="119" t="s">
        <v>116</v>
      </c>
      <c r="C21" s="347"/>
      <c r="D21" s="347"/>
      <c r="E21" s="348"/>
      <c r="F21" s="536">
        <v>1504</v>
      </c>
      <c r="G21" s="536">
        <v>1527</v>
      </c>
      <c r="H21" s="536">
        <v>2230</v>
      </c>
      <c r="I21" s="536">
        <v>1465</v>
      </c>
      <c r="J21" s="537">
        <v>1910</v>
      </c>
      <c r="K21" s="538">
        <v>-406</v>
      </c>
      <c r="L21" s="349">
        <v>-21.2565445026178</v>
      </c>
    </row>
    <row r="22" spans="1:12" s="110" customFormat="1" ht="15" customHeight="1" x14ac:dyDescent="0.2">
      <c r="A22" s="118"/>
      <c r="B22" s="119" t="s">
        <v>117</v>
      </c>
      <c r="C22" s="347"/>
      <c r="D22" s="347"/>
      <c r="E22" s="348"/>
      <c r="F22" s="536">
        <v>329</v>
      </c>
      <c r="G22" s="536">
        <v>267</v>
      </c>
      <c r="H22" s="536">
        <v>325</v>
      </c>
      <c r="I22" s="536">
        <v>255</v>
      </c>
      <c r="J22" s="537">
        <v>311</v>
      </c>
      <c r="K22" s="538">
        <v>18</v>
      </c>
      <c r="L22" s="349">
        <v>5.787781350482315</v>
      </c>
    </row>
    <row r="23" spans="1:12" s="110" customFormat="1" ht="15" customHeight="1" x14ac:dyDescent="0.2">
      <c r="A23" s="352" t="s">
        <v>347</v>
      </c>
      <c r="B23" s="353" t="s">
        <v>193</v>
      </c>
      <c r="C23" s="354"/>
      <c r="D23" s="354"/>
      <c r="E23" s="355"/>
      <c r="F23" s="539">
        <v>46</v>
      </c>
      <c r="G23" s="539">
        <v>141</v>
      </c>
      <c r="H23" s="539">
        <v>588</v>
      </c>
      <c r="I23" s="539">
        <v>33</v>
      </c>
      <c r="J23" s="540">
        <v>73</v>
      </c>
      <c r="K23" s="541">
        <v>-27</v>
      </c>
      <c r="L23" s="356">
        <v>-36.986301369863014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35.9</v>
      </c>
      <c r="G25" s="542">
        <v>39</v>
      </c>
      <c r="H25" s="542">
        <v>41.4</v>
      </c>
      <c r="I25" s="542">
        <v>43.8</v>
      </c>
      <c r="J25" s="542">
        <v>34.799999999999997</v>
      </c>
      <c r="K25" s="543" t="s">
        <v>349</v>
      </c>
      <c r="L25" s="364">
        <v>1.1000000000000014</v>
      </c>
    </row>
    <row r="26" spans="1:12" s="110" customFormat="1" ht="15" customHeight="1" x14ac:dyDescent="0.2">
      <c r="A26" s="365" t="s">
        <v>105</v>
      </c>
      <c r="B26" s="366" t="s">
        <v>345</v>
      </c>
      <c r="C26" s="362"/>
      <c r="D26" s="362"/>
      <c r="E26" s="363"/>
      <c r="F26" s="542">
        <v>33.4</v>
      </c>
      <c r="G26" s="542">
        <v>34</v>
      </c>
      <c r="H26" s="542">
        <v>33.4</v>
      </c>
      <c r="I26" s="542">
        <v>41</v>
      </c>
      <c r="J26" s="544">
        <v>30.4</v>
      </c>
      <c r="K26" s="543" t="s">
        <v>349</v>
      </c>
      <c r="L26" s="364">
        <v>3</v>
      </c>
    </row>
    <row r="27" spans="1:12" s="110" customFormat="1" ht="15" customHeight="1" x14ac:dyDescent="0.2">
      <c r="A27" s="365"/>
      <c r="B27" s="366" t="s">
        <v>346</v>
      </c>
      <c r="C27" s="362"/>
      <c r="D27" s="362"/>
      <c r="E27" s="363"/>
      <c r="F27" s="542">
        <v>39</v>
      </c>
      <c r="G27" s="542">
        <v>45.3</v>
      </c>
      <c r="H27" s="542">
        <v>50.9</v>
      </c>
      <c r="I27" s="542">
        <v>47.3</v>
      </c>
      <c r="J27" s="542">
        <v>41.6</v>
      </c>
      <c r="K27" s="543" t="s">
        <v>349</v>
      </c>
      <c r="L27" s="364">
        <v>-2.6000000000000014</v>
      </c>
    </row>
    <row r="28" spans="1:12" s="110" customFormat="1" ht="15" customHeight="1" x14ac:dyDescent="0.2">
      <c r="A28" s="365" t="s">
        <v>113</v>
      </c>
      <c r="B28" s="366" t="s">
        <v>108</v>
      </c>
      <c r="C28" s="362"/>
      <c r="D28" s="362"/>
      <c r="E28" s="363"/>
      <c r="F28" s="542">
        <v>49.8</v>
      </c>
      <c r="G28" s="542">
        <v>52.7</v>
      </c>
      <c r="H28" s="542">
        <v>53.4</v>
      </c>
      <c r="I28" s="542">
        <v>55.1</v>
      </c>
      <c r="J28" s="542">
        <v>44.6</v>
      </c>
      <c r="K28" s="543" t="s">
        <v>349</v>
      </c>
      <c r="L28" s="364">
        <v>5.1999999999999957</v>
      </c>
    </row>
    <row r="29" spans="1:12" s="110" customFormat="1" ht="11.25" x14ac:dyDescent="0.2">
      <c r="A29" s="365"/>
      <c r="B29" s="366" t="s">
        <v>109</v>
      </c>
      <c r="C29" s="362"/>
      <c r="D29" s="362"/>
      <c r="E29" s="363"/>
      <c r="F29" s="542">
        <v>34.799999999999997</v>
      </c>
      <c r="G29" s="542">
        <v>38</v>
      </c>
      <c r="H29" s="542">
        <v>39.5</v>
      </c>
      <c r="I29" s="542">
        <v>40.6</v>
      </c>
      <c r="J29" s="544">
        <v>34.299999999999997</v>
      </c>
      <c r="K29" s="543" t="s">
        <v>349</v>
      </c>
      <c r="L29" s="364">
        <v>0.5</v>
      </c>
    </row>
    <row r="30" spans="1:12" s="110" customFormat="1" ht="15" customHeight="1" x14ac:dyDescent="0.2">
      <c r="A30" s="365"/>
      <c r="B30" s="366" t="s">
        <v>110</v>
      </c>
      <c r="C30" s="362"/>
      <c r="D30" s="362"/>
      <c r="E30" s="363"/>
      <c r="F30" s="542">
        <v>21.4</v>
      </c>
      <c r="G30" s="542">
        <v>25.6</v>
      </c>
      <c r="H30" s="542">
        <v>27.1</v>
      </c>
      <c r="I30" s="542">
        <v>38.1</v>
      </c>
      <c r="J30" s="542">
        <v>23.5</v>
      </c>
      <c r="K30" s="543" t="s">
        <v>349</v>
      </c>
      <c r="L30" s="364">
        <v>-2.1000000000000014</v>
      </c>
    </row>
    <row r="31" spans="1:12" s="110" customFormat="1" ht="15" customHeight="1" x14ac:dyDescent="0.2">
      <c r="A31" s="365"/>
      <c r="B31" s="366" t="s">
        <v>111</v>
      </c>
      <c r="C31" s="362"/>
      <c r="D31" s="362"/>
      <c r="E31" s="363"/>
      <c r="F31" s="542">
        <v>39.1</v>
      </c>
      <c r="G31" s="542">
        <v>48.5</v>
      </c>
      <c r="H31" s="542">
        <v>43.3</v>
      </c>
      <c r="I31" s="542">
        <v>50</v>
      </c>
      <c r="J31" s="542">
        <v>43.5</v>
      </c>
      <c r="K31" s="543" t="s">
        <v>349</v>
      </c>
      <c r="L31" s="364">
        <v>-4.3999999999999986</v>
      </c>
    </row>
    <row r="32" spans="1:12" s="110" customFormat="1" ht="15" customHeight="1" x14ac:dyDescent="0.2">
      <c r="A32" s="367" t="s">
        <v>113</v>
      </c>
      <c r="B32" s="368" t="s">
        <v>181</v>
      </c>
      <c r="C32" s="362"/>
      <c r="D32" s="362"/>
      <c r="E32" s="363"/>
      <c r="F32" s="542">
        <v>32.700000000000003</v>
      </c>
      <c r="G32" s="542">
        <v>33</v>
      </c>
      <c r="H32" s="542">
        <v>36.4</v>
      </c>
      <c r="I32" s="542">
        <v>42.5</v>
      </c>
      <c r="J32" s="544">
        <v>32</v>
      </c>
      <c r="K32" s="543" t="s">
        <v>349</v>
      </c>
      <c r="L32" s="364">
        <v>0.70000000000000284</v>
      </c>
    </row>
    <row r="33" spans="1:12" s="110" customFormat="1" ht="15" customHeight="1" x14ac:dyDescent="0.2">
      <c r="A33" s="367"/>
      <c r="B33" s="368" t="s">
        <v>182</v>
      </c>
      <c r="C33" s="362"/>
      <c r="D33" s="362"/>
      <c r="E33" s="363"/>
      <c r="F33" s="542">
        <v>42.1</v>
      </c>
      <c r="G33" s="542">
        <v>51.5</v>
      </c>
      <c r="H33" s="542">
        <v>52.2</v>
      </c>
      <c r="I33" s="542">
        <v>46.3</v>
      </c>
      <c r="J33" s="542">
        <v>42.8</v>
      </c>
      <c r="K33" s="543" t="s">
        <v>349</v>
      </c>
      <c r="L33" s="364">
        <v>-0.69999999999999574</v>
      </c>
    </row>
    <row r="34" spans="1:12" s="369" customFormat="1" ht="15" customHeight="1" x14ac:dyDescent="0.2">
      <c r="A34" s="367" t="s">
        <v>113</v>
      </c>
      <c r="B34" s="368" t="s">
        <v>116</v>
      </c>
      <c r="C34" s="362"/>
      <c r="D34" s="362"/>
      <c r="E34" s="363"/>
      <c r="F34" s="542">
        <v>33.5</v>
      </c>
      <c r="G34" s="542">
        <v>36.4</v>
      </c>
      <c r="H34" s="542">
        <v>40.700000000000003</v>
      </c>
      <c r="I34" s="542">
        <v>43.1</v>
      </c>
      <c r="J34" s="542">
        <v>34.799999999999997</v>
      </c>
      <c r="K34" s="543" t="s">
        <v>349</v>
      </c>
      <c r="L34" s="364">
        <v>-1.2999999999999972</v>
      </c>
    </row>
    <row r="35" spans="1:12" s="369" customFormat="1" ht="11.25" x14ac:dyDescent="0.2">
      <c r="A35" s="370"/>
      <c r="B35" s="371" t="s">
        <v>117</v>
      </c>
      <c r="C35" s="372"/>
      <c r="D35" s="372"/>
      <c r="E35" s="373"/>
      <c r="F35" s="545">
        <v>46.9</v>
      </c>
      <c r="G35" s="545">
        <v>53.4</v>
      </c>
      <c r="H35" s="545">
        <v>46</v>
      </c>
      <c r="I35" s="545">
        <v>47.4</v>
      </c>
      <c r="J35" s="546">
        <v>35.1</v>
      </c>
      <c r="K35" s="547" t="s">
        <v>349</v>
      </c>
      <c r="L35" s="374">
        <v>11.799999999999997</v>
      </c>
    </row>
    <row r="36" spans="1:12" s="369" customFormat="1" ht="15.95" customHeight="1" x14ac:dyDescent="0.2">
      <c r="A36" s="375" t="s">
        <v>350</v>
      </c>
      <c r="B36" s="376"/>
      <c r="C36" s="377"/>
      <c r="D36" s="376"/>
      <c r="E36" s="378"/>
      <c r="F36" s="548">
        <v>1783</v>
      </c>
      <c r="G36" s="548">
        <v>1640</v>
      </c>
      <c r="H36" s="548">
        <v>1926</v>
      </c>
      <c r="I36" s="548">
        <v>1672</v>
      </c>
      <c r="J36" s="548">
        <v>2144</v>
      </c>
      <c r="K36" s="549">
        <v>-361</v>
      </c>
      <c r="L36" s="380">
        <v>-16.83768656716418</v>
      </c>
    </row>
    <row r="37" spans="1:12" s="369" customFormat="1" ht="15.95" customHeight="1" x14ac:dyDescent="0.2">
      <c r="A37" s="381"/>
      <c r="B37" s="382" t="s">
        <v>113</v>
      </c>
      <c r="C37" s="382" t="s">
        <v>351</v>
      </c>
      <c r="D37" s="382"/>
      <c r="E37" s="383"/>
      <c r="F37" s="548">
        <v>640</v>
      </c>
      <c r="G37" s="548">
        <v>639</v>
      </c>
      <c r="H37" s="548">
        <v>797</v>
      </c>
      <c r="I37" s="548">
        <v>732</v>
      </c>
      <c r="J37" s="548">
        <v>747</v>
      </c>
      <c r="K37" s="549">
        <v>-107</v>
      </c>
      <c r="L37" s="380">
        <v>-14.323962516733602</v>
      </c>
    </row>
    <row r="38" spans="1:12" s="369" customFormat="1" ht="15.95" customHeight="1" x14ac:dyDescent="0.2">
      <c r="A38" s="381"/>
      <c r="B38" s="384" t="s">
        <v>105</v>
      </c>
      <c r="C38" s="384" t="s">
        <v>106</v>
      </c>
      <c r="D38" s="385"/>
      <c r="E38" s="383"/>
      <c r="F38" s="548">
        <v>985</v>
      </c>
      <c r="G38" s="548">
        <v>920</v>
      </c>
      <c r="H38" s="548">
        <v>1046</v>
      </c>
      <c r="I38" s="548">
        <v>941</v>
      </c>
      <c r="J38" s="550">
        <v>1298</v>
      </c>
      <c r="K38" s="549">
        <v>-313</v>
      </c>
      <c r="L38" s="380">
        <v>-24.114021571648689</v>
      </c>
    </row>
    <row r="39" spans="1:12" s="369" customFormat="1" ht="15.95" customHeight="1" x14ac:dyDescent="0.2">
      <c r="A39" s="381"/>
      <c r="B39" s="385"/>
      <c r="C39" s="382" t="s">
        <v>352</v>
      </c>
      <c r="D39" s="385"/>
      <c r="E39" s="383"/>
      <c r="F39" s="548">
        <v>329</v>
      </c>
      <c r="G39" s="548">
        <v>313</v>
      </c>
      <c r="H39" s="548">
        <v>349</v>
      </c>
      <c r="I39" s="548">
        <v>386</v>
      </c>
      <c r="J39" s="548">
        <v>395</v>
      </c>
      <c r="K39" s="549">
        <v>-66</v>
      </c>
      <c r="L39" s="380">
        <v>-16.708860759493671</v>
      </c>
    </row>
    <row r="40" spans="1:12" s="369" customFormat="1" ht="15.95" customHeight="1" x14ac:dyDescent="0.2">
      <c r="A40" s="381"/>
      <c r="B40" s="384"/>
      <c r="C40" s="384" t="s">
        <v>107</v>
      </c>
      <c r="D40" s="385"/>
      <c r="E40" s="383"/>
      <c r="F40" s="548">
        <v>798</v>
      </c>
      <c r="G40" s="548">
        <v>720</v>
      </c>
      <c r="H40" s="548">
        <v>880</v>
      </c>
      <c r="I40" s="548">
        <v>731</v>
      </c>
      <c r="J40" s="548">
        <v>846</v>
      </c>
      <c r="K40" s="549">
        <v>-48</v>
      </c>
      <c r="L40" s="380">
        <v>-5.6737588652482271</v>
      </c>
    </row>
    <row r="41" spans="1:12" s="369" customFormat="1" ht="24" customHeight="1" x14ac:dyDescent="0.2">
      <c r="A41" s="381"/>
      <c r="B41" s="385"/>
      <c r="C41" s="382" t="s">
        <v>352</v>
      </c>
      <c r="D41" s="385"/>
      <c r="E41" s="383"/>
      <c r="F41" s="548">
        <v>311</v>
      </c>
      <c r="G41" s="548">
        <v>326</v>
      </c>
      <c r="H41" s="548">
        <v>448</v>
      </c>
      <c r="I41" s="548">
        <v>346</v>
      </c>
      <c r="J41" s="550">
        <v>352</v>
      </c>
      <c r="K41" s="549">
        <v>-41</v>
      </c>
      <c r="L41" s="380">
        <v>-11.647727272727273</v>
      </c>
    </row>
    <row r="42" spans="1:12" s="110" customFormat="1" ht="15" customHeight="1" x14ac:dyDescent="0.2">
      <c r="A42" s="381"/>
      <c r="B42" s="384" t="s">
        <v>113</v>
      </c>
      <c r="C42" s="384" t="s">
        <v>353</v>
      </c>
      <c r="D42" s="385"/>
      <c r="E42" s="383"/>
      <c r="F42" s="548">
        <v>325</v>
      </c>
      <c r="G42" s="548">
        <v>275</v>
      </c>
      <c r="H42" s="548">
        <v>436</v>
      </c>
      <c r="I42" s="548">
        <v>376</v>
      </c>
      <c r="J42" s="548">
        <v>388</v>
      </c>
      <c r="K42" s="549">
        <v>-63</v>
      </c>
      <c r="L42" s="380">
        <v>-16.237113402061855</v>
      </c>
    </row>
    <row r="43" spans="1:12" s="110" customFormat="1" ht="15" customHeight="1" x14ac:dyDescent="0.2">
      <c r="A43" s="381"/>
      <c r="B43" s="385"/>
      <c r="C43" s="382" t="s">
        <v>352</v>
      </c>
      <c r="D43" s="385"/>
      <c r="E43" s="383"/>
      <c r="F43" s="548">
        <v>162</v>
      </c>
      <c r="G43" s="548">
        <v>145</v>
      </c>
      <c r="H43" s="548">
        <v>233</v>
      </c>
      <c r="I43" s="548">
        <v>207</v>
      </c>
      <c r="J43" s="548">
        <v>173</v>
      </c>
      <c r="K43" s="549">
        <v>-11</v>
      </c>
      <c r="L43" s="380">
        <v>-6.3583815028901736</v>
      </c>
    </row>
    <row r="44" spans="1:12" s="110" customFormat="1" ht="15" customHeight="1" x14ac:dyDescent="0.2">
      <c r="A44" s="381"/>
      <c r="B44" s="384"/>
      <c r="C44" s="366" t="s">
        <v>109</v>
      </c>
      <c r="D44" s="385"/>
      <c r="E44" s="383"/>
      <c r="F44" s="548">
        <v>1211</v>
      </c>
      <c r="G44" s="548">
        <v>1105</v>
      </c>
      <c r="H44" s="548">
        <v>1250</v>
      </c>
      <c r="I44" s="548">
        <v>1117</v>
      </c>
      <c r="J44" s="550">
        <v>1456</v>
      </c>
      <c r="K44" s="549">
        <v>-245</v>
      </c>
      <c r="L44" s="380">
        <v>-16.826923076923077</v>
      </c>
    </row>
    <row r="45" spans="1:12" s="110" customFormat="1" ht="15" customHeight="1" x14ac:dyDescent="0.2">
      <c r="A45" s="381"/>
      <c r="B45" s="385"/>
      <c r="C45" s="382" t="s">
        <v>352</v>
      </c>
      <c r="D45" s="385"/>
      <c r="E45" s="383"/>
      <c r="F45" s="548">
        <v>421</v>
      </c>
      <c r="G45" s="548">
        <v>420</v>
      </c>
      <c r="H45" s="548">
        <v>494</v>
      </c>
      <c r="I45" s="548">
        <v>454</v>
      </c>
      <c r="J45" s="548">
        <v>499</v>
      </c>
      <c r="K45" s="549">
        <v>-78</v>
      </c>
      <c r="L45" s="380">
        <v>-15.631262525050101</v>
      </c>
    </row>
    <row r="46" spans="1:12" s="110" customFormat="1" ht="15" customHeight="1" x14ac:dyDescent="0.2">
      <c r="A46" s="381"/>
      <c r="B46" s="384"/>
      <c r="C46" s="366" t="s">
        <v>110</v>
      </c>
      <c r="D46" s="385"/>
      <c r="E46" s="383"/>
      <c r="F46" s="548">
        <v>224</v>
      </c>
      <c r="G46" s="548">
        <v>227</v>
      </c>
      <c r="H46" s="548">
        <v>210</v>
      </c>
      <c r="I46" s="548">
        <v>155</v>
      </c>
      <c r="J46" s="548">
        <v>277</v>
      </c>
      <c r="K46" s="549">
        <v>-53</v>
      </c>
      <c r="L46" s="380">
        <v>-19.133574007220215</v>
      </c>
    </row>
    <row r="47" spans="1:12" s="110" customFormat="1" ht="15" customHeight="1" x14ac:dyDescent="0.2">
      <c r="A47" s="381"/>
      <c r="B47" s="385"/>
      <c r="C47" s="382" t="s">
        <v>352</v>
      </c>
      <c r="D47" s="385"/>
      <c r="E47" s="383"/>
      <c r="F47" s="548">
        <v>48</v>
      </c>
      <c r="G47" s="548">
        <v>58</v>
      </c>
      <c r="H47" s="548">
        <v>57</v>
      </c>
      <c r="I47" s="548">
        <v>59</v>
      </c>
      <c r="J47" s="550">
        <v>65</v>
      </c>
      <c r="K47" s="549">
        <v>-17</v>
      </c>
      <c r="L47" s="380">
        <v>-26.153846153846153</v>
      </c>
    </row>
    <row r="48" spans="1:12" s="110" customFormat="1" ht="15" customHeight="1" x14ac:dyDescent="0.2">
      <c r="A48" s="381"/>
      <c r="B48" s="385"/>
      <c r="C48" s="366" t="s">
        <v>111</v>
      </c>
      <c r="D48" s="386"/>
      <c r="E48" s="387"/>
      <c r="F48" s="548">
        <v>23</v>
      </c>
      <c r="G48" s="548">
        <v>33</v>
      </c>
      <c r="H48" s="548">
        <v>30</v>
      </c>
      <c r="I48" s="548">
        <v>24</v>
      </c>
      <c r="J48" s="548">
        <v>23</v>
      </c>
      <c r="K48" s="549">
        <v>0</v>
      </c>
      <c r="L48" s="380">
        <v>0</v>
      </c>
    </row>
    <row r="49" spans="1:12" s="110" customFormat="1" ht="15" customHeight="1" x14ac:dyDescent="0.2">
      <c r="A49" s="381"/>
      <c r="B49" s="385"/>
      <c r="C49" s="382" t="s">
        <v>352</v>
      </c>
      <c r="D49" s="385"/>
      <c r="E49" s="383"/>
      <c r="F49" s="548">
        <v>9</v>
      </c>
      <c r="G49" s="548">
        <v>16</v>
      </c>
      <c r="H49" s="548">
        <v>13</v>
      </c>
      <c r="I49" s="548">
        <v>12</v>
      </c>
      <c r="J49" s="548">
        <v>10</v>
      </c>
      <c r="K49" s="549">
        <v>-1</v>
      </c>
      <c r="L49" s="380">
        <v>-10</v>
      </c>
    </row>
    <row r="50" spans="1:12" s="110" customFormat="1" ht="15" customHeight="1" x14ac:dyDescent="0.2">
      <c r="A50" s="381"/>
      <c r="B50" s="384" t="s">
        <v>113</v>
      </c>
      <c r="C50" s="382" t="s">
        <v>181</v>
      </c>
      <c r="D50" s="385"/>
      <c r="E50" s="383"/>
      <c r="F50" s="548">
        <v>1175</v>
      </c>
      <c r="G50" s="548">
        <v>1114</v>
      </c>
      <c r="H50" s="548">
        <v>1321</v>
      </c>
      <c r="I50" s="548">
        <v>1110</v>
      </c>
      <c r="J50" s="550">
        <v>1574</v>
      </c>
      <c r="K50" s="549">
        <v>-399</v>
      </c>
      <c r="L50" s="380">
        <v>-25.349428208386279</v>
      </c>
    </row>
    <row r="51" spans="1:12" s="110" customFormat="1" ht="15" customHeight="1" x14ac:dyDescent="0.2">
      <c r="A51" s="381"/>
      <c r="B51" s="385"/>
      <c r="C51" s="382" t="s">
        <v>352</v>
      </c>
      <c r="D51" s="385"/>
      <c r="E51" s="383"/>
      <c r="F51" s="548">
        <v>384</v>
      </c>
      <c r="G51" s="548">
        <v>368</v>
      </c>
      <c r="H51" s="548">
        <v>481</v>
      </c>
      <c r="I51" s="548">
        <v>472</v>
      </c>
      <c r="J51" s="548">
        <v>503</v>
      </c>
      <c r="K51" s="549">
        <v>-119</v>
      </c>
      <c r="L51" s="380">
        <v>-23.658051689860834</v>
      </c>
    </row>
    <row r="52" spans="1:12" s="110" customFormat="1" ht="15" customHeight="1" x14ac:dyDescent="0.2">
      <c r="A52" s="381"/>
      <c r="B52" s="384"/>
      <c r="C52" s="382" t="s">
        <v>182</v>
      </c>
      <c r="D52" s="385"/>
      <c r="E52" s="383"/>
      <c r="F52" s="548">
        <v>608</v>
      </c>
      <c r="G52" s="548">
        <v>526</v>
      </c>
      <c r="H52" s="548">
        <v>605</v>
      </c>
      <c r="I52" s="548">
        <v>562</v>
      </c>
      <c r="J52" s="548">
        <v>570</v>
      </c>
      <c r="K52" s="549">
        <v>38</v>
      </c>
      <c r="L52" s="380">
        <v>6.666666666666667</v>
      </c>
    </row>
    <row r="53" spans="1:12" s="269" customFormat="1" ht="11.25" customHeight="1" x14ac:dyDescent="0.2">
      <c r="A53" s="381"/>
      <c r="B53" s="385"/>
      <c r="C53" s="382" t="s">
        <v>352</v>
      </c>
      <c r="D53" s="385"/>
      <c r="E53" s="383"/>
      <c r="F53" s="548">
        <v>256</v>
      </c>
      <c r="G53" s="548">
        <v>271</v>
      </c>
      <c r="H53" s="548">
        <v>316</v>
      </c>
      <c r="I53" s="548">
        <v>260</v>
      </c>
      <c r="J53" s="550">
        <v>244</v>
      </c>
      <c r="K53" s="549">
        <v>12</v>
      </c>
      <c r="L53" s="380">
        <v>4.918032786885246</v>
      </c>
    </row>
    <row r="54" spans="1:12" s="151" customFormat="1" ht="12.75" customHeight="1" x14ac:dyDescent="0.2">
      <c r="A54" s="381"/>
      <c r="B54" s="384" t="s">
        <v>113</v>
      </c>
      <c r="C54" s="384" t="s">
        <v>116</v>
      </c>
      <c r="D54" s="385"/>
      <c r="E54" s="383"/>
      <c r="F54" s="548">
        <v>1460</v>
      </c>
      <c r="G54" s="548">
        <v>1392</v>
      </c>
      <c r="H54" s="548">
        <v>1660</v>
      </c>
      <c r="I54" s="548">
        <v>1419</v>
      </c>
      <c r="J54" s="548">
        <v>1843</v>
      </c>
      <c r="K54" s="549">
        <v>-383</v>
      </c>
      <c r="L54" s="380">
        <v>-20.781334780249594</v>
      </c>
    </row>
    <row r="55" spans="1:12" ht="11.25" x14ac:dyDescent="0.2">
      <c r="A55" s="381"/>
      <c r="B55" s="385"/>
      <c r="C55" s="382" t="s">
        <v>352</v>
      </c>
      <c r="D55" s="385"/>
      <c r="E55" s="383"/>
      <c r="F55" s="548">
        <v>489</v>
      </c>
      <c r="G55" s="548">
        <v>506</v>
      </c>
      <c r="H55" s="548">
        <v>675</v>
      </c>
      <c r="I55" s="548">
        <v>612</v>
      </c>
      <c r="J55" s="548">
        <v>641</v>
      </c>
      <c r="K55" s="549">
        <v>-152</v>
      </c>
      <c r="L55" s="380">
        <v>-23.712948517940717</v>
      </c>
    </row>
    <row r="56" spans="1:12" ht="14.25" customHeight="1" x14ac:dyDescent="0.2">
      <c r="A56" s="381"/>
      <c r="B56" s="385"/>
      <c r="C56" s="384" t="s">
        <v>117</v>
      </c>
      <c r="D56" s="385"/>
      <c r="E56" s="383"/>
      <c r="F56" s="548">
        <v>322</v>
      </c>
      <c r="G56" s="548">
        <v>247</v>
      </c>
      <c r="H56" s="548">
        <v>265</v>
      </c>
      <c r="I56" s="548">
        <v>253</v>
      </c>
      <c r="J56" s="548">
        <v>299</v>
      </c>
      <c r="K56" s="549">
        <v>23</v>
      </c>
      <c r="L56" s="380">
        <v>7.6923076923076925</v>
      </c>
    </row>
    <row r="57" spans="1:12" ht="18.75" customHeight="1" x14ac:dyDescent="0.2">
      <c r="A57" s="388"/>
      <c r="B57" s="389"/>
      <c r="C57" s="390" t="s">
        <v>352</v>
      </c>
      <c r="D57" s="389"/>
      <c r="E57" s="391"/>
      <c r="F57" s="551">
        <v>151</v>
      </c>
      <c r="G57" s="552">
        <v>132</v>
      </c>
      <c r="H57" s="552">
        <v>122</v>
      </c>
      <c r="I57" s="552">
        <v>120</v>
      </c>
      <c r="J57" s="552">
        <v>105</v>
      </c>
      <c r="K57" s="553">
        <f t="shared" ref="K57" si="0">IF(OR(F57=".",J57=".")=TRUE,".",IF(OR(F57="*",J57="*")=TRUE,"*",IF(AND(F57="-",J57="-")=TRUE,"-",IF(AND(ISNUMBER(J57),ISNUMBER(F57))=TRUE,IF(F57-J57=0,0,F57-J57),IF(ISNUMBER(F57)=TRUE,F57,-J57)))))</f>
        <v>46</v>
      </c>
      <c r="L57" s="392">
        <f t="shared" ref="L57" si="1">IF(K57 =".",".",IF(K57 ="*","*",IF(K57="-","-",IF(K57=0,0,IF(OR(J57="-",J57=".",F57="-",F57=".")=TRUE,"X",IF(J57=0,"0,0",IF(ABS(K57*100/J57)&gt;250,".X",(K57*100/J57))))))))</f>
        <v>43.80952380952381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1834</v>
      </c>
      <c r="E11" s="114">
        <v>1795</v>
      </c>
      <c r="F11" s="114">
        <v>2558</v>
      </c>
      <c r="G11" s="114">
        <v>1720</v>
      </c>
      <c r="H11" s="140">
        <v>2223</v>
      </c>
      <c r="I11" s="115">
        <v>-389</v>
      </c>
      <c r="J11" s="116">
        <v>-17.498875393612234</v>
      </c>
    </row>
    <row r="12" spans="1:15" s="110" customFormat="1" ht="24.95" customHeight="1" x14ac:dyDescent="0.2">
      <c r="A12" s="193" t="s">
        <v>132</v>
      </c>
      <c r="B12" s="194" t="s">
        <v>133</v>
      </c>
      <c r="C12" s="113">
        <v>1.4176663031624863</v>
      </c>
      <c r="D12" s="115">
        <v>26</v>
      </c>
      <c r="E12" s="114">
        <v>22</v>
      </c>
      <c r="F12" s="114">
        <v>31</v>
      </c>
      <c r="G12" s="114">
        <v>23</v>
      </c>
      <c r="H12" s="140">
        <v>31</v>
      </c>
      <c r="I12" s="115">
        <v>-5</v>
      </c>
      <c r="J12" s="116">
        <v>-16.129032258064516</v>
      </c>
    </row>
    <row r="13" spans="1:15" s="110" customFormat="1" ht="24.95" customHeight="1" x14ac:dyDescent="0.2">
      <c r="A13" s="193" t="s">
        <v>134</v>
      </c>
      <c r="B13" s="199" t="s">
        <v>214</v>
      </c>
      <c r="C13" s="113">
        <v>2.3991275899672848</v>
      </c>
      <c r="D13" s="115">
        <v>44</v>
      </c>
      <c r="E13" s="114">
        <v>184</v>
      </c>
      <c r="F13" s="114">
        <v>200</v>
      </c>
      <c r="G13" s="114">
        <v>30</v>
      </c>
      <c r="H13" s="140">
        <v>38</v>
      </c>
      <c r="I13" s="115">
        <v>6</v>
      </c>
      <c r="J13" s="116">
        <v>15.789473684210526</v>
      </c>
    </row>
    <row r="14" spans="1:15" s="287" customFormat="1" ht="24.95" customHeight="1" x14ac:dyDescent="0.2">
      <c r="A14" s="193" t="s">
        <v>215</v>
      </c>
      <c r="B14" s="199" t="s">
        <v>137</v>
      </c>
      <c r="C14" s="113">
        <v>14.776444929116686</v>
      </c>
      <c r="D14" s="115">
        <v>271</v>
      </c>
      <c r="E14" s="114">
        <v>522</v>
      </c>
      <c r="F14" s="114">
        <v>511</v>
      </c>
      <c r="G14" s="114">
        <v>254</v>
      </c>
      <c r="H14" s="140">
        <v>778</v>
      </c>
      <c r="I14" s="115">
        <v>-507</v>
      </c>
      <c r="J14" s="116">
        <v>-65.167095115681235</v>
      </c>
      <c r="K14" s="110"/>
      <c r="L14" s="110"/>
      <c r="M14" s="110"/>
      <c r="N14" s="110"/>
      <c r="O14" s="110"/>
    </row>
    <row r="15" spans="1:15" s="110" customFormat="1" ht="24.95" customHeight="1" x14ac:dyDescent="0.2">
      <c r="A15" s="193" t="s">
        <v>216</v>
      </c>
      <c r="B15" s="199" t="s">
        <v>217</v>
      </c>
      <c r="C15" s="113">
        <v>2.4536532170119956</v>
      </c>
      <c r="D15" s="115">
        <v>45</v>
      </c>
      <c r="E15" s="114">
        <v>39</v>
      </c>
      <c r="F15" s="114">
        <v>82</v>
      </c>
      <c r="G15" s="114">
        <v>45</v>
      </c>
      <c r="H15" s="140">
        <v>51</v>
      </c>
      <c r="I15" s="115">
        <v>-6</v>
      </c>
      <c r="J15" s="116">
        <v>-11.764705882352942</v>
      </c>
    </row>
    <row r="16" spans="1:15" s="287" customFormat="1" ht="24.95" customHeight="1" x14ac:dyDescent="0.2">
      <c r="A16" s="193" t="s">
        <v>218</v>
      </c>
      <c r="B16" s="199" t="s">
        <v>141</v>
      </c>
      <c r="C16" s="113">
        <v>10.905125408942203</v>
      </c>
      <c r="D16" s="115">
        <v>200</v>
      </c>
      <c r="E16" s="114">
        <v>130</v>
      </c>
      <c r="F16" s="114">
        <v>301</v>
      </c>
      <c r="G16" s="114">
        <v>162</v>
      </c>
      <c r="H16" s="140">
        <v>217</v>
      </c>
      <c r="I16" s="115">
        <v>-17</v>
      </c>
      <c r="J16" s="116">
        <v>-7.8341013824884795</v>
      </c>
      <c r="K16" s="110"/>
      <c r="L16" s="110"/>
      <c r="M16" s="110"/>
      <c r="N16" s="110"/>
      <c r="O16" s="110"/>
    </row>
    <row r="17" spans="1:15" s="110" customFormat="1" ht="24.95" customHeight="1" x14ac:dyDescent="0.2">
      <c r="A17" s="193" t="s">
        <v>142</v>
      </c>
      <c r="B17" s="199" t="s">
        <v>220</v>
      </c>
      <c r="C17" s="113">
        <v>1.4176663031624863</v>
      </c>
      <c r="D17" s="115">
        <v>26</v>
      </c>
      <c r="E17" s="114">
        <v>353</v>
      </c>
      <c r="F17" s="114">
        <v>128</v>
      </c>
      <c r="G17" s="114">
        <v>47</v>
      </c>
      <c r="H17" s="140">
        <v>510</v>
      </c>
      <c r="I17" s="115">
        <v>-484</v>
      </c>
      <c r="J17" s="116">
        <v>-94.901960784313729</v>
      </c>
    </row>
    <row r="18" spans="1:15" s="287" customFormat="1" ht="24.95" customHeight="1" x14ac:dyDescent="0.2">
      <c r="A18" s="201" t="s">
        <v>144</v>
      </c>
      <c r="B18" s="202" t="s">
        <v>145</v>
      </c>
      <c r="C18" s="113">
        <v>11.341330425299891</v>
      </c>
      <c r="D18" s="115">
        <v>208</v>
      </c>
      <c r="E18" s="114">
        <v>96</v>
      </c>
      <c r="F18" s="114">
        <v>238</v>
      </c>
      <c r="G18" s="114">
        <v>182</v>
      </c>
      <c r="H18" s="140">
        <v>194</v>
      </c>
      <c r="I18" s="115">
        <v>14</v>
      </c>
      <c r="J18" s="116">
        <v>7.2164948453608249</v>
      </c>
      <c r="K18" s="110"/>
      <c r="L18" s="110"/>
      <c r="M18" s="110"/>
      <c r="N18" s="110"/>
      <c r="O18" s="110"/>
    </row>
    <row r="19" spans="1:15" s="110" customFormat="1" ht="24.95" customHeight="1" x14ac:dyDescent="0.2">
      <c r="A19" s="193" t="s">
        <v>146</v>
      </c>
      <c r="B19" s="199" t="s">
        <v>147</v>
      </c>
      <c r="C19" s="113">
        <v>13.249727371864777</v>
      </c>
      <c r="D19" s="115">
        <v>243</v>
      </c>
      <c r="E19" s="114">
        <v>197</v>
      </c>
      <c r="F19" s="114">
        <v>393</v>
      </c>
      <c r="G19" s="114">
        <v>229</v>
      </c>
      <c r="H19" s="140">
        <v>250</v>
      </c>
      <c r="I19" s="115">
        <v>-7</v>
      </c>
      <c r="J19" s="116">
        <v>-2.8</v>
      </c>
    </row>
    <row r="20" spans="1:15" s="287" customFormat="1" ht="24.95" customHeight="1" x14ac:dyDescent="0.2">
      <c r="A20" s="193" t="s">
        <v>148</v>
      </c>
      <c r="B20" s="199" t="s">
        <v>149</v>
      </c>
      <c r="C20" s="113">
        <v>3.7077426390403492</v>
      </c>
      <c r="D20" s="115">
        <v>68</v>
      </c>
      <c r="E20" s="114">
        <v>30</v>
      </c>
      <c r="F20" s="114">
        <v>59</v>
      </c>
      <c r="G20" s="114">
        <v>54</v>
      </c>
      <c r="H20" s="140">
        <v>82</v>
      </c>
      <c r="I20" s="115">
        <v>-14</v>
      </c>
      <c r="J20" s="116">
        <v>-17.073170731707318</v>
      </c>
      <c r="K20" s="110"/>
      <c r="L20" s="110"/>
      <c r="M20" s="110"/>
      <c r="N20" s="110"/>
      <c r="O20" s="110"/>
    </row>
    <row r="21" spans="1:15" s="110" customFormat="1" ht="24.95" customHeight="1" x14ac:dyDescent="0.2">
      <c r="A21" s="201" t="s">
        <v>150</v>
      </c>
      <c r="B21" s="202" t="s">
        <v>151</v>
      </c>
      <c r="C21" s="113">
        <v>5.6706652126499453</v>
      </c>
      <c r="D21" s="115">
        <v>104</v>
      </c>
      <c r="E21" s="114">
        <v>97</v>
      </c>
      <c r="F21" s="114">
        <v>96</v>
      </c>
      <c r="G21" s="114">
        <v>94</v>
      </c>
      <c r="H21" s="140">
        <v>124</v>
      </c>
      <c r="I21" s="115">
        <v>-20</v>
      </c>
      <c r="J21" s="116">
        <v>-16.129032258064516</v>
      </c>
    </row>
    <row r="22" spans="1:15" s="110" customFormat="1" ht="24.95" customHeight="1" x14ac:dyDescent="0.2">
      <c r="A22" s="201" t="s">
        <v>152</v>
      </c>
      <c r="B22" s="199" t="s">
        <v>153</v>
      </c>
      <c r="C22" s="113">
        <v>0.70883315158124316</v>
      </c>
      <c r="D22" s="115">
        <v>13</v>
      </c>
      <c r="E22" s="114">
        <v>6</v>
      </c>
      <c r="F22" s="114">
        <v>41</v>
      </c>
      <c r="G22" s="114">
        <v>77</v>
      </c>
      <c r="H22" s="140">
        <v>25</v>
      </c>
      <c r="I22" s="115">
        <v>-12</v>
      </c>
      <c r="J22" s="116">
        <v>-48</v>
      </c>
    </row>
    <row r="23" spans="1:15" s="110" customFormat="1" ht="24.95" customHeight="1" x14ac:dyDescent="0.2">
      <c r="A23" s="193" t="s">
        <v>154</v>
      </c>
      <c r="B23" s="199" t="s">
        <v>155</v>
      </c>
      <c r="C23" s="113">
        <v>2.9443838604143946</v>
      </c>
      <c r="D23" s="115">
        <v>54</v>
      </c>
      <c r="E23" s="114">
        <v>10</v>
      </c>
      <c r="F23" s="114">
        <v>11</v>
      </c>
      <c r="G23" s="114">
        <v>9</v>
      </c>
      <c r="H23" s="140">
        <v>28</v>
      </c>
      <c r="I23" s="115">
        <v>26</v>
      </c>
      <c r="J23" s="116">
        <v>92.857142857142861</v>
      </c>
    </row>
    <row r="24" spans="1:15" s="110" customFormat="1" ht="24.95" customHeight="1" x14ac:dyDescent="0.2">
      <c r="A24" s="193" t="s">
        <v>156</v>
      </c>
      <c r="B24" s="199" t="s">
        <v>221</v>
      </c>
      <c r="C24" s="113">
        <v>4.634678298800436</v>
      </c>
      <c r="D24" s="115">
        <v>85</v>
      </c>
      <c r="E24" s="114">
        <v>61</v>
      </c>
      <c r="F24" s="114">
        <v>104</v>
      </c>
      <c r="G24" s="114">
        <v>73</v>
      </c>
      <c r="H24" s="140">
        <v>109</v>
      </c>
      <c r="I24" s="115">
        <v>-24</v>
      </c>
      <c r="J24" s="116">
        <v>-22.01834862385321</v>
      </c>
    </row>
    <row r="25" spans="1:15" s="110" customFormat="1" ht="24.95" customHeight="1" x14ac:dyDescent="0.2">
      <c r="A25" s="193" t="s">
        <v>222</v>
      </c>
      <c r="B25" s="204" t="s">
        <v>159</v>
      </c>
      <c r="C25" s="113">
        <v>2.7262813522355507</v>
      </c>
      <c r="D25" s="115">
        <v>50</v>
      </c>
      <c r="E25" s="114">
        <v>38</v>
      </c>
      <c r="F25" s="114">
        <v>60</v>
      </c>
      <c r="G25" s="114">
        <v>47</v>
      </c>
      <c r="H25" s="140">
        <v>38</v>
      </c>
      <c r="I25" s="115">
        <v>12</v>
      </c>
      <c r="J25" s="116">
        <v>31.578947368421051</v>
      </c>
    </row>
    <row r="26" spans="1:15" s="110" customFormat="1" ht="24.95" customHeight="1" x14ac:dyDescent="0.2">
      <c r="A26" s="201">
        <v>782.78300000000002</v>
      </c>
      <c r="B26" s="203" t="s">
        <v>160</v>
      </c>
      <c r="C26" s="113">
        <v>5.5616139585605238</v>
      </c>
      <c r="D26" s="115">
        <v>102</v>
      </c>
      <c r="E26" s="114">
        <v>64</v>
      </c>
      <c r="F26" s="114">
        <v>112</v>
      </c>
      <c r="G26" s="114">
        <v>155</v>
      </c>
      <c r="H26" s="140">
        <v>125</v>
      </c>
      <c r="I26" s="115">
        <v>-23</v>
      </c>
      <c r="J26" s="116">
        <v>-18.399999999999999</v>
      </c>
    </row>
    <row r="27" spans="1:15" s="110" customFormat="1" ht="24.95" customHeight="1" x14ac:dyDescent="0.2">
      <c r="A27" s="193" t="s">
        <v>161</v>
      </c>
      <c r="B27" s="199" t="s">
        <v>162</v>
      </c>
      <c r="C27" s="113">
        <v>8.287895310796074</v>
      </c>
      <c r="D27" s="115">
        <v>152</v>
      </c>
      <c r="E27" s="114">
        <v>57</v>
      </c>
      <c r="F27" s="114">
        <v>108</v>
      </c>
      <c r="G27" s="114">
        <v>95</v>
      </c>
      <c r="H27" s="140">
        <v>47</v>
      </c>
      <c r="I27" s="115">
        <v>105</v>
      </c>
      <c r="J27" s="116">
        <v>223.40425531914894</v>
      </c>
    </row>
    <row r="28" spans="1:15" s="110" customFormat="1" ht="24.95" customHeight="1" x14ac:dyDescent="0.2">
      <c r="A28" s="193" t="s">
        <v>163</v>
      </c>
      <c r="B28" s="199" t="s">
        <v>164</v>
      </c>
      <c r="C28" s="113">
        <v>4.3075245365321697</v>
      </c>
      <c r="D28" s="115">
        <v>79</v>
      </c>
      <c r="E28" s="114">
        <v>53</v>
      </c>
      <c r="F28" s="114">
        <v>97</v>
      </c>
      <c r="G28" s="114">
        <v>63</v>
      </c>
      <c r="H28" s="140">
        <v>61</v>
      </c>
      <c r="I28" s="115">
        <v>18</v>
      </c>
      <c r="J28" s="116">
        <v>29.508196721311474</v>
      </c>
    </row>
    <row r="29" spans="1:15" s="110" customFormat="1" ht="24.95" customHeight="1" x14ac:dyDescent="0.2">
      <c r="A29" s="193">
        <v>86</v>
      </c>
      <c r="B29" s="199" t="s">
        <v>165</v>
      </c>
      <c r="C29" s="113">
        <v>6.3794983642311891</v>
      </c>
      <c r="D29" s="115">
        <v>117</v>
      </c>
      <c r="E29" s="114">
        <v>163</v>
      </c>
      <c r="F29" s="114">
        <v>159</v>
      </c>
      <c r="G29" s="114">
        <v>138</v>
      </c>
      <c r="H29" s="140">
        <v>117</v>
      </c>
      <c r="I29" s="115">
        <v>0</v>
      </c>
      <c r="J29" s="116">
        <v>0</v>
      </c>
    </row>
    <row r="30" spans="1:15" s="110" customFormat="1" ht="24.95" customHeight="1" x14ac:dyDescent="0.2">
      <c r="A30" s="193">
        <v>87.88</v>
      </c>
      <c r="B30" s="204" t="s">
        <v>166</v>
      </c>
      <c r="C30" s="113">
        <v>6.597600872410033</v>
      </c>
      <c r="D30" s="115">
        <v>121</v>
      </c>
      <c r="E30" s="114">
        <v>129</v>
      </c>
      <c r="F30" s="114">
        <v>263</v>
      </c>
      <c r="G30" s="114">
        <v>133</v>
      </c>
      <c r="H30" s="140">
        <v>120</v>
      </c>
      <c r="I30" s="115">
        <v>1</v>
      </c>
      <c r="J30" s="116">
        <v>0.83333333333333337</v>
      </c>
    </row>
    <row r="31" spans="1:15" s="110" customFormat="1" ht="24.95" customHeight="1" x14ac:dyDescent="0.2">
      <c r="A31" s="193" t="s">
        <v>167</v>
      </c>
      <c r="B31" s="199" t="s">
        <v>168</v>
      </c>
      <c r="C31" s="113">
        <v>5.2889858233369687</v>
      </c>
      <c r="D31" s="115">
        <v>97</v>
      </c>
      <c r="E31" s="114">
        <v>66</v>
      </c>
      <c r="F31" s="114">
        <v>75</v>
      </c>
      <c r="G31" s="114">
        <v>60</v>
      </c>
      <c r="H31" s="140">
        <v>56</v>
      </c>
      <c r="I31" s="115">
        <v>41</v>
      </c>
      <c r="J31" s="116">
        <v>73.214285714285708</v>
      </c>
    </row>
    <row r="32" spans="1:15" s="110" customFormat="1" ht="24.95" customHeight="1" x14ac:dyDescent="0.2">
      <c r="A32" s="193"/>
      <c r="B32" s="204" t="s">
        <v>169</v>
      </c>
      <c r="C32" s="113">
        <v>0</v>
      </c>
      <c r="D32" s="115">
        <v>0</v>
      </c>
      <c r="E32" s="114">
        <v>0</v>
      </c>
      <c r="F32" s="114">
        <v>0</v>
      </c>
      <c r="G32" s="114">
        <v>4</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1.4176663031624863</v>
      </c>
      <c r="D34" s="115">
        <v>26</v>
      </c>
      <c r="E34" s="114">
        <v>22</v>
      </c>
      <c r="F34" s="114">
        <v>31</v>
      </c>
      <c r="G34" s="114">
        <v>23</v>
      </c>
      <c r="H34" s="140">
        <v>31</v>
      </c>
      <c r="I34" s="115">
        <v>-5</v>
      </c>
      <c r="J34" s="116">
        <v>-16.129032258064516</v>
      </c>
    </row>
    <row r="35" spans="1:10" s="110" customFormat="1" ht="24.95" customHeight="1" x14ac:dyDescent="0.2">
      <c r="A35" s="292" t="s">
        <v>171</v>
      </c>
      <c r="B35" s="293" t="s">
        <v>172</v>
      </c>
      <c r="C35" s="113">
        <v>28.516902944383862</v>
      </c>
      <c r="D35" s="115">
        <v>523</v>
      </c>
      <c r="E35" s="114">
        <v>802</v>
      </c>
      <c r="F35" s="114">
        <v>949</v>
      </c>
      <c r="G35" s="114">
        <v>466</v>
      </c>
      <c r="H35" s="140">
        <v>1010</v>
      </c>
      <c r="I35" s="115">
        <v>-487</v>
      </c>
      <c r="J35" s="116">
        <v>-48.21782178217822</v>
      </c>
    </row>
    <row r="36" spans="1:10" s="110" customFormat="1" ht="24.95" customHeight="1" x14ac:dyDescent="0.2">
      <c r="A36" s="294" t="s">
        <v>173</v>
      </c>
      <c r="B36" s="295" t="s">
        <v>174</v>
      </c>
      <c r="C36" s="125">
        <v>70.065430752453651</v>
      </c>
      <c r="D36" s="143">
        <v>1285</v>
      </c>
      <c r="E36" s="144">
        <v>971</v>
      </c>
      <c r="F36" s="144">
        <v>1578</v>
      </c>
      <c r="G36" s="144">
        <v>1227</v>
      </c>
      <c r="H36" s="145">
        <v>1182</v>
      </c>
      <c r="I36" s="143">
        <v>103</v>
      </c>
      <c r="J36" s="146">
        <v>8.7140439932318099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1834</v>
      </c>
      <c r="F11" s="264">
        <v>1795</v>
      </c>
      <c r="G11" s="264">
        <v>2558</v>
      </c>
      <c r="H11" s="264">
        <v>1720</v>
      </c>
      <c r="I11" s="265">
        <v>2223</v>
      </c>
      <c r="J11" s="263">
        <v>-389</v>
      </c>
      <c r="K11" s="266">
        <v>-17.498875393612234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26.717557251908396</v>
      </c>
      <c r="E13" s="115">
        <v>490</v>
      </c>
      <c r="F13" s="114">
        <v>501</v>
      </c>
      <c r="G13" s="114">
        <v>658</v>
      </c>
      <c r="H13" s="114">
        <v>552</v>
      </c>
      <c r="I13" s="140">
        <v>627</v>
      </c>
      <c r="J13" s="115">
        <v>-137</v>
      </c>
      <c r="K13" s="116">
        <v>-21.850079744816586</v>
      </c>
    </row>
    <row r="14" spans="1:15" ht="15.95" customHeight="1" x14ac:dyDescent="0.2">
      <c r="A14" s="306" t="s">
        <v>230</v>
      </c>
      <c r="B14" s="307"/>
      <c r="C14" s="308"/>
      <c r="D14" s="113">
        <v>56.706652126499456</v>
      </c>
      <c r="E14" s="115">
        <v>1040</v>
      </c>
      <c r="F14" s="114">
        <v>919</v>
      </c>
      <c r="G14" s="114">
        <v>1535</v>
      </c>
      <c r="H14" s="114">
        <v>881</v>
      </c>
      <c r="I14" s="140">
        <v>1206</v>
      </c>
      <c r="J14" s="115">
        <v>-166</v>
      </c>
      <c r="K14" s="116">
        <v>-13.764510779436153</v>
      </c>
    </row>
    <row r="15" spans="1:15" ht="15.95" customHeight="1" x14ac:dyDescent="0.2">
      <c r="A15" s="306" t="s">
        <v>231</v>
      </c>
      <c r="B15" s="307"/>
      <c r="C15" s="308"/>
      <c r="D15" s="113">
        <v>7.1428571428571432</v>
      </c>
      <c r="E15" s="115">
        <v>131</v>
      </c>
      <c r="F15" s="114">
        <v>185</v>
      </c>
      <c r="G15" s="114">
        <v>181</v>
      </c>
      <c r="H15" s="114">
        <v>115</v>
      </c>
      <c r="I15" s="140">
        <v>196</v>
      </c>
      <c r="J15" s="115">
        <v>-65</v>
      </c>
      <c r="K15" s="116">
        <v>-33.163265306122447</v>
      </c>
    </row>
    <row r="16" spans="1:15" ht="15.95" customHeight="1" x14ac:dyDescent="0.2">
      <c r="A16" s="306" t="s">
        <v>232</v>
      </c>
      <c r="B16" s="307"/>
      <c r="C16" s="308"/>
      <c r="D16" s="113">
        <v>9.2148309705561608</v>
      </c>
      <c r="E16" s="115">
        <v>169</v>
      </c>
      <c r="F16" s="114">
        <v>184</v>
      </c>
      <c r="G16" s="114">
        <v>172</v>
      </c>
      <c r="H16" s="114">
        <v>167</v>
      </c>
      <c r="I16" s="140">
        <v>183</v>
      </c>
      <c r="J16" s="115">
        <v>-14</v>
      </c>
      <c r="K16" s="116">
        <v>-7.6502732240437155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1.7448200654307524</v>
      </c>
      <c r="E18" s="115">
        <v>32</v>
      </c>
      <c r="F18" s="114">
        <v>25</v>
      </c>
      <c r="G18" s="114">
        <v>36</v>
      </c>
      <c r="H18" s="114">
        <v>28</v>
      </c>
      <c r="I18" s="140">
        <v>37</v>
      </c>
      <c r="J18" s="115">
        <v>-5</v>
      </c>
      <c r="K18" s="116">
        <v>-13.513513513513514</v>
      </c>
    </row>
    <row r="19" spans="1:11" ht="14.1" customHeight="1" x14ac:dyDescent="0.2">
      <c r="A19" s="306" t="s">
        <v>235</v>
      </c>
      <c r="B19" s="307" t="s">
        <v>236</v>
      </c>
      <c r="C19" s="308"/>
      <c r="D19" s="113">
        <v>0.32715376226826609</v>
      </c>
      <c r="E19" s="115">
        <v>6</v>
      </c>
      <c r="F19" s="114">
        <v>4</v>
      </c>
      <c r="G19" s="114">
        <v>8</v>
      </c>
      <c r="H19" s="114">
        <v>4</v>
      </c>
      <c r="I19" s="140">
        <v>7</v>
      </c>
      <c r="J19" s="115">
        <v>-1</v>
      </c>
      <c r="K19" s="116">
        <v>-14.285714285714286</v>
      </c>
    </row>
    <row r="20" spans="1:11" ht="14.1" customHeight="1" x14ac:dyDescent="0.2">
      <c r="A20" s="306">
        <v>12</v>
      </c>
      <c r="B20" s="307" t="s">
        <v>237</v>
      </c>
      <c r="C20" s="308"/>
      <c r="D20" s="113">
        <v>1.1995637949836424</v>
      </c>
      <c r="E20" s="115">
        <v>22</v>
      </c>
      <c r="F20" s="114">
        <v>11</v>
      </c>
      <c r="G20" s="114">
        <v>11</v>
      </c>
      <c r="H20" s="114">
        <v>20</v>
      </c>
      <c r="I20" s="140">
        <v>10</v>
      </c>
      <c r="J20" s="115">
        <v>12</v>
      </c>
      <c r="K20" s="116">
        <v>120</v>
      </c>
    </row>
    <row r="21" spans="1:11" ht="14.1" customHeight="1" x14ac:dyDescent="0.2">
      <c r="A21" s="306">
        <v>21</v>
      </c>
      <c r="B21" s="307" t="s">
        <v>238</v>
      </c>
      <c r="C21" s="308"/>
      <c r="D21" s="113">
        <v>0.92693565976008729</v>
      </c>
      <c r="E21" s="115">
        <v>17</v>
      </c>
      <c r="F21" s="114">
        <v>9</v>
      </c>
      <c r="G21" s="114">
        <v>24</v>
      </c>
      <c r="H21" s="114">
        <v>17</v>
      </c>
      <c r="I21" s="140">
        <v>28</v>
      </c>
      <c r="J21" s="115">
        <v>-11</v>
      </c>
      <c r="K21" s="116">
        <v>-39.285714285714285</v>
      </c>
    </row>
    <row r="22" spans="1:11" ht="14.1" customHeight="1" x14ac:dyDescent="0.2">
      <c r="A22" s="306">
        <v>22</v>
      </c>
      <c r="B22" s="307" t="s">
        <v>239</v>
      </c>
      <c r="C22" s="308"/>
      <c r="D22" s="113">
        <v>2.3991275899672848</v>
      </c>
      <c r="E22" s="115">
        <v>44</v>
      </c>
      <c r="F22" s="114">
        <v>123</v>
      </c>
      <c r="G22" s="114">
        <v>120</v>
      </c>
      <c r="H22" s="114">
        <v>72</v>
      </c>
      <c r="I22" s="140">
        <v>224</v>
      </c>
      <c r="J22" s="115">
        <v>-180</v>
      </c>
      <c r="K22" s="116">
        <v>-80.357142857142861</v>
      </c>
    </row>
    <row r="23" spans="1:11" ht="14.1" customHeight="1" x14ac:dyDescent="0.2">
      <c r="A23" s="306">
        <v>23</v>
      </c>
      <c r="B23" s="307" t="s">
        <v>240</v>
      </c>
      <c r="C23" s="308"/>
      <c r="D23" s="113" t="s">
        <v>513</v>
      </c>
      <c r="E23" s="115" t="s">
        <v>513</v>
      </c>
      <c r="F23" s="114">
        <v>3</v>
      </c>
      <c r="G23" s="114">
        <v>13</v>
      </c>
      <c r="H23" s="114" t="s">
        <v>513</v>
      </c>
      <c r="I23" s="140">
        <v>11</v>
      </c>
      <c r="J23" s="115" t="s">
        <v>513</v>
      </c>
      <c r="K23" s="116" t="s">
        <v>513</v>
      </c>
    </row>
    <row r="24" spans="1:11" ht="14.1" customHeight="1" x14ac:dyDescent="0.2">
      <c r="A24" s="306">
        <v>24</v>
      </c>
      <c r="B24" s="307" t="s">
        <v>241</v>
      </c>
      <c r="C24" s="308"/>
      <c r="D24" s="113">
        <v>5.5070883315158126</v>
      </c>
      <c r="E24" s="115">
        <v>101</v>
      </c>
      <c r="F24" s="114">
        <v>69</v>
      </c>
      <c r="G24" s="114">
        <v>134</v>
      </c>
      <c r="H24" s="114">
        <v>119</v>
      </c>
      <c r="I24" s="140">
        <v>136</v>
      </c>
      <c r="J24" s="115">
        <v>-35</v>
      </c>
      <c r="K24" s="116">
        <v>-25.735294117647058</v>
      </c>
    </row>
    <row r="25" spans="1:11" ht="14.1" customHeight="1" x14ac:dyDescent="0.2">
      <c r="A25" s="306">
        <v>25</v>
      </c>
      <c r="B25" s="307" t="s">
        <v>242</v>
      </c>
      <c r="C25" s="308"/>
      <c r="D25" s="113">
        <v>5.125408942202835</v>
      </c>
      <c r="E25" s="115">
        <v>94</v>
      </c>
      <c r="F25" s="114">
        <v>95</v>
      </c>
      <c r="G25" s="114">
        <v>110</v>
      </c>
      <c r="H25" s="114">
        <v>52</v>
      </c>
      <c r="I25" s="140">
        <v>145</v>
      </c>
      <c r="J25" s="115">
        <v>-51</v>
      </c>
      <c r="K25" s="116">
        <v>-35.172413793103445</v>
      </c>
    </row>
    <row r="26" spans="1:11" ht="14.1" customHeight="1" x14ac:dyDescent="0.2">
      <c r="A26" s="306">
        <v>26</v>
      </c>
      <c r="B26" s="307" t="s">
        <v>243</v>
      </c>
      <c r="C26" s="308"/>
      <c r="D26" s="113">
        <v>1.8538713195201746</v>
      </c>
      <c r="E26" s="115">
        <v>34</v>
      </c>
      <c r="F26" s="114">
        <v>118</v>
      </c>
      <c r="G26" s="114">
        <v>140</v>
      </c>
      <c r="H26" s="114">
        <v>18</v>
      </c>
      <c r="I26" s="140">
        <v>52</v>
      </c>
      <c r="J26" s="115">
        <v>-18</v>
      </c>
      <c r="K26" s="116">
        <v>-34.615384615384613</v>
      </c>
    </row>
    <row r="27" spans="1:11" ht="14.1" customHeight="1" x14ac:dyDescent="0.2">
      <c r="A27" s="306">
        <v>27</v>
      </c>
      <c r="B27" s="307" t="s">
        <v>244</v>
      </c>
      <c r="C27" s="308"/>
      <c r="D27" s="113">
        <v>1.6902944383860414</v>
      </c>
      <c r="E27" s="115">
        <v>31</v>
      </c>
      <c r="F27" s="114">
        <v>68</v>
      </c>
      <c r="G27" s="114">
        <v>27</v>
      </c>
      <c r="H27" s="114">
        <v>23</v>
      </c>
      <c r="I27" s="140">
        <v>94</v>
      </c>
      <c r="J27" s="115">
        <v>-63</v>
      </c>
      <c r="K27" s="116">
        <v>-67.021276595744681</v>
      </c>
    </row>
    <row r="28" spans="1:11" ht="14.1" customHeight="1" x14ac:dyDescent="0.2">
      <c r="A28" s="306">
        <v>28</v>
      </c>
      <c r="B28" s="307" t="s">
        <v>245</v>
      </c>
      <c r="C28" s="308"/>
      <c r="D28" s="113" t="s">
        <v>513</v>
      </c>
      <c r="E28" s="115" t="s">
        <v>513</v>
      </c>
      <c r="F28" s="114">
        <v>3</v>
      </c>
      <c r="G28" s="114">
        <v>0</v>
      </c>
      <c r="H28" s="114" t="s">
        <v>513</v>
      </c>
      <c r="I28" s="140" t="s">
        <v>513</v>
      </c>
      <c r="J28" s="115" t="s">
        <v>513</v>
      </c>
      <c r="K28" s="116" t="s">
        <v>513</v>
      </c>
    </row>
    <row r="29" spans="1:11" ht="14.1" customHeight="1" x14ac:dyDescent="0.2">
      <c r="A29" s="306">
        <v>29</v>
      </c>
      <c r="B29" s="307" t="s">
        <v>246</v>
      </c>
      <c r="C29" s="308"/>
      <c r="D29" s="113">
        <v>2.3991275899672848</v>
      </c>
      <c r="E29" s="115">
        <v>44</v>
      </c>
      <c r="F29" s="114">
        <v>60</v>
      </c>
      <c r="G29" s="114">
        <v>109</v>
      </c>
      <c r="H29" s="114">
        <v>45</v>
      </c>
      <c r="I29" s="140">
        <v>57</v>
      </c>
      <c r="J29" s="115">
        <v>-13</v>
      </c>
      <c r="K29" s="116">
        <v>-22.807017543859651</v>
      </c>
    </row>
    <row r="30" spans="1:11" ht="14.1" customHeight="1" x14ac:dyDescent="0.2">
      <c r="A30" s="306" t="s">
        <v>247</v>
      </c>
      <c r="B30" s="307" t="s">
        <v>248</v>
      </c>
      <c r="C30" s="308"/>
      <c r="D30" s="113" t="s">
        <v>513</v>
      </c>
      <c r="E30" s="115" t="s">
        <v>513</v>
      </c>
      <c r="F30" s="114">
        <v>13</v>
      </c>
      <c r="G30" s="114">
        <v>32</v>
      </c>
      <c r="H30" s="114">
        <v>16</v>
      </c>
      <c r="I30" s="140">
        <v>19</v>
      </c>
      <c r="J30" s="115" t="s">
        <v>513</v>
      </c>
      <c r="K30" s="116" t="s">
        <v>513</v>
      </c>
    </row>
    <row r="31" spans="1:11" ht="14.1" customHeight="1" x14ac:dyDescent="0.2">
      <c r="A31" s="306" t="s">
        <v>249</v>
      </c>
      <c r="B31" s="307" t="s">
        <v>250</v>
      </c>
      <c r="C31" s="308"/>
      <c r="D31" s="113">
        <v>1.5812431842966195</v>
      </c>
      <c r="E31" s="115">
        <v>29</v>
      </c>
      <c r="F31" s="114">
        <v>47</v>
      </c>
      <c r="G31" s="114">
        <v>77</v>
      </c>
      <c r="H31" s="114">
        <v>29</v>
      </c>
      <c r="I31" s="140">
        <v>38</v>
      </c>
      <c r="J31" s="115">
        <v>-9</v>
      </c>
      <c r="K31" s="116">
        <v>-23.684210526315791</v>
      </c>
    </row>
    <row r="32" spans="1:11" ht="14.1" customHeight="1" x14ac:dyDescent="0.2">
      <c r="A32" s="306">
        <v>31</v>
      </c>
      <c r="B32" s="307" t="s">
        <v>251</v>
      </c>
      <c r="C32" s="308"/>
      <c r="D32" s="113">
        <v>0.38167938931297712</v>
      </c>
      <c r="E32" s="115">
        <v>7</v>
      </c>
      <c r="F32" s="114">
        <v>3</v>
      </c>
      <c r="G32" s="114" t="s">
        <v>513</v>
      </c>
      <c r="H32" s="114">
        <v>7</v>
      </c>
      <c r="I32" s="140">
        <v>11</v>
      </c>
      <c r="J32" s="115">
        <v>-4</v>
      </c>
      <c r="K32" s="116">
        <v>-36.363636363636367</v>
      </c>
    </row>
    <row r="33" spans="1:11" ht="14.1" customHeight="1" x14ac:dyDescent="0.2">
      <c r="A33" s="306">
        <v>32</v>
      </c>
      <c r="B33" s="307" t="s">
        <v>252</v>
      </c>
      <c r="C33" s="308"/>
      <c r="D33" s="113">
        <v>3.9803707742639038</v>
      </c>
      <c r="E33" s="115">
        <v>73</v>
      </c>
      <c r="F33" s="114">
        <v>39</v>
      </c>
      <c r="G33" s="114">
        <v>78</v>
      </c>
      <c r="H33" s="114">
        <v>80</v>
      </c>
      <c r="I33" s="140">
        <v>70</v>
      </c>
      <c r="J33" s="115">
        <v>3</v>
      </c>
      <c r="K33" s="116">
        <v>4.2857142857142856</v>
      </c>
    </row>
    <row r="34" spans="1:11" ht="14.1" customHeight="1" x14ac:dyDescent="0.2">
      <c r="A34" s="306">
        <v>33</v>
      </c>
      <c r="B34" s="307" t="s">
        <v>253</v>
      </c>
      <c r="C34" s="308"/>
      <c r="D34" s="113">
        <v>2.6717557251908395</v>
      </c>
      <c r="E34" s="115">
        <v>49</v>
      </c>
      <c r="F34" s="114">
        <v>39</v>
      </c>
      <c r="G34" s="114">
        <v>51</v>
      </c>
      <c r="H34" s="114">
        <v>42</v>
      </c>
      <c r="I34" s="140">
        <v>55</v>
      </c>
      <c r="J34" s="115">
        <v>-6</v>
      </c>
      <c r="K34" s="116">
        <v>-10.909090909090908</v>
      </c>
    </row>
    <row r="35" spans="1:11" ht="14.1" customHeight="1" x14ac:dyDescent="0.2">
      <c r="A35" s="306">
        <v>34</v>
      </c>
      <c r="B35" s="307" t="s">
        <v>254</v>
      </c>
      <c r="C35" s="308"/>
      <c r="D35" s="113">
        <v>4.1984732824427482</v>
      </c>
      <c r="E35" s="115">
        <v>77</v>
      </c>
      <c r="F35" s="114">
        <v>27</v>
      </c>
      <c r="G35" s="114">
        <v>83</v>
      </c>
      <c r="H35" s="114">
        <v>37</v>
      </c>
      <c r="I35" s="140">
        <v>47</v>
      </c>
      <c r="J35" s="115">
        <v>30</v>
      </c>
      <c r="K35" s="116">
        <v>63.829787234042556</v>
      </c>
    </row>
    <row r="36" spans="1:11" ht="14.1" customHeight="1" x14ac:dyDescent="0.2">
      <c r="A36" s="306">
        <v>41</v>
      </c>
      <c r="B36" s="307" t="s">
        <v>255</v>
      </c>
      <c r="C36" s="308"/>
      <c r="D36" s="113" t="s">
        <v>513</v>
      </c>
      <c r="E36" s="115" t="s">
        <v>513</v>
      </c>
      <c r="F36" s="114">
        <v>14</v>
      </c>
      <c r="G36" s="114">
        <v>10</v>
      </c>
      <c r="H36" s="114">
        <v>7</v>
      </c>
      <c r="I36" s="140">
        <v>24</v>
      </c>
      <c r="J36" s="115" t="s">
        <v>513</v>
      </c>
      <c r="K36" s="116" t="s">
        <v>513</v>
      </c>
    </row>
    <row r="37" spans="1:11" ht="14.1" customHeight="1" x14ac:dyDescent="0.2">
      <c r="A37" s="306">
        <v>42</v>
      </c>
      <c r="B37" s="307" t="s">
        <v>256</v>
      </c>
      <c r="C37" s="308"/>
      <c r="D37" s="113">
        <v>0.32715376226826609</v>
      </c>
      <c r="E37" s="115">
        <v>6</v>
      </c>
      <c r="F37" s="114" t="s">
        <v>513</v>
      </c>
      <c r="G37" s="114">
        <v>5</v>
      </c>
      <c r="H37" s="114">
        <v>4</v>
      </c>
      <c r="I37" s="140" t="s">
        <v>513</v>
      </c>
      <c r="J37" s="115" t="s">
        <v>513</v>
      </c>
      <c r="K37" s="116" t="s">
        <v>513</v>
      </c>
    </row>
    <row r="38" spans="1:11" ht="14.1" customHeight="1" x14ac:dyDescent="0.2">
      <c r="A38" s="306">
        <v>43</v>
      </c>
      <c r="B38" s="307" t="s">
        <v>257</v>
      </c>
      <c r="C38" s="308"/>
      <c r="D38" s="113">
        <v>0.81788440567066523</v>
      </c>
      <c r="E38" s="115">
        <v>15</v>
      </c>
      <c r="F38" s="114">
        <v>5</v>
      </c>
      <c r="G38" s="114">
        <v>19</v>
      </c>
      <c r="H38" s="114">
        <v>10</v>
      </c>
      <c r="I38" s="140">
        <v>9</v>
      </c>
      <c r="J38" s="115">
        <v>6</v>
      </c>
      <c r="K38" s="116">
        <v>66.666666666666671</v>
      </c>
    </row>
    <row r="39" spans="1:11" ht="14.1" customHeight="1" x14ac:dyDescent="0.2">
      <c r="A39" s="306">
        <v>51</v>
      </c>
      <c r="B39" s="307" t="s">
        <v>258</v>
      </c>
      <c r="C39" s="308"/>
      <c r="D39" s="113">
        <v>3.9803707742639038</v>
      </c>
      <c r="E39" s="115">
        <v>73</v>
      </c>
      <c r="F39" s="114">
        <v>129</v>
      </c>
      <c r="G39" s="114">
        <v>149</v>
      </c>
      <c r="H39" s="114">
        <v>105</v>
      </c>
      <c r="I39" s="140">
        <v>174</v>
      </c>
      <c r="J39" s="115">
        <v>-101</v>
      </c>
      <c r="K39" s="116">
        <v>-58.045977011494251</v>
      </c>
    </row>
    <row r="40" spans="1:11" ht="14.1" customHeight="1" x14ac:dyDescent="0.2">
      <c r="A40" s="306" t="s">
        <v>259</v>
      </c>
      <c r="B40" s="307" t="s">
        <v>260</v>
      </c>
      <c r="C40" s="308"/>
      <c r="D40" s="113">
        <v>3.7077426390403492</v>
      </c>
      <c r="E40" s="115">
        <v>68</v>
      </c>
      <c r="F40" s="114">
        <v>117</v>
      </c>
      <c r="G40" s="114">
        <v>142</v>
      </c>
      <c r="H40" s="114">
        <v>97</v>
      </c>
      <c r="I40" s="140">
        <v>153</v>
      </c>
      <c r="J40" s="115">
        <v>-85</v>
      </c>
      <c r="K40" s="116">
        <v>-55.555555555555557</v>
      </c>
    </row>
    <row r="41" spans="1:11" ht="14.1" customHeight="1" x14ac:dyDescent="0.2">
      <c r="A41" s="306"/>
      <c r="B41" s="307" t="s">
        <v>261</v>
      </c>
      <c r="C41" s="308"/>
      <c r="D41" s="113">
        <v>3.162486368593239</v>
      </c>
      <c r="E41" s="115">
        <v>58</v>
      </c>
      <c r="F41" s="114">
        <v>108</v>
      </c>
      <c r="G41" s="114">
        <v>132</v>
      </c>
      <c r="H41" s="114">
        <v>93</v>
      </c>
      <c r="I41" s="140">
        <v>138</v>
      </c>
      <c r="J41" s="115">
        <v>-80</v>
      </c>
      <c r="K41" s="116">
        <v>-57.971014492753625</v>
      </c>
    </row>
    <row r="42" spans="1:11" ht="14.1" customHeight="1" x14ac:dyDescent="0.2">
      <c r="A42" s="306">
        <v>52</v>
      </c>
      <c r="B42" s="307" t="s">
        <v>262</v>
      </c>
      <c r="C42" s="308"/>
      <c r="D42" s="113">
        <v>4.6892039258451472</v>
      </c>
      <c r="E42" s="115">
        <v>86</v>
      </c>
      <c r="F42" s="114">
        <v>40</v>
      </c>
      <c r="G42" s="114">
        <v>81</v>
      </c>
      <c r="H42" s="114">
        <v>83</v>
      </c>
      <c r="I42" s="140">
        <v>91</v>
      </c>
      <c r="J42" s="115">
        <v>-5</v>
      </c>
      <c r="K42" s="116">
        <v>-5.4945054945054945</v>
      </c>
    </row>
    <row r="43" spans="1:11" ht="14.1" customHeight="1" x14ac:dyDescent="0.2">
      <c r="A43" s="306" t="s">
        <v>263</v>
      </c>
      <c r="B43" s="307" t="s">
        <v>264</v>
      </c>
      <c r="C43" s="308"/>
      <c r="D43" s="113">
        <v>3.9258451472191931</v>
      </c>
      <c r="E43" s="115">
        <v>72</v>
      </c>
      <c r="F43" s="114">
        <v>30</v>
      </c>
      <c r="G43" s="114">
        <v>65</v>
      </c>
      <c r="H43" s="114">
        <v>64</v>
      </c>
      <c r="I43" s="140">
        <v>79</v>
      </c>
      <c r="J43" s="115">
        <v>-7</v>
      </c>
      <c r="K43" s="116">
        <v>-8.8607594936708853</v>
      </c>
    </row>
    <row r="44" spans="1:11" ht="14.1" customHeight="1" x14ac:dyDescent="0.2">
      <c r="A44" s="306">
        <v>53</v>
      </c>
      <c r="B44" s="307" t="s">
        <v>265</v>
      </c>
      <c r="C44" s="308"/>
      <c r="D44" s="113">
        <v>0.65430752453653218</v>
      </c>
      <c r="E44" s="115">
        <v>12</v>
      </c>
      <c r="F44" s="114">
        <v>4</v>
      </c>
      <c r="G44" s="114">
        <v>9</v>
      </c>
      <c r="H44" s="114">
        <v>13</v>
      </c>
      <c r="I44" s="140">
        <v>8</v>
      </c>
      <c r="J44" s="115">
        <v>4</v>
      </c>
      <c r="K44" s="116">
        <v>50</v>
      </c>
    </row>
    <row r="45" spans="1:11" ht="14.1" customHeight="1" x14ac:dyDescent="0.2">
      <c r="A45" s="306" t="s">
        <v>266</v>
      </c>
      <c r="B45" s="307" t="s">
        <v>267</v>
      </c>
      <c r="C45" s="308"/>
      <c r="D45" s="113">
        <v>0.65430752453653218</v>
      </c>
      <c r="E45" s="115">
        <v>12</v>
      </c>
      <c r="F45" s="114">
        <v>4</v>
      </c>
      <c r="G45" s="114">
        <v>7</v>
      </c>
      <c r="H45" s="114">
        <v>13</v>
      </c>
      <c r="I45" s="140">
        <v>7</v>
      </c>
      <c r="J45" s="115">
        <v>5</v>
      </c>
      <c r="K45" s="116">
        <v>71.428571428571431</v>
      </c>
    </row>
    <row r="46" spans="1:11" ht="14.1" customHeight="1" x14ac:dyDescent="0.2">
      <c r="A46" s="306">
        <v>54</v>
      </c>
      <c r="B46" s="307" t="s">
        <v>268</v>
      </c>
      <c r="C46" s="308"/>
      <c r="D46" s="113">
        <v>3.3260632497273717</v>
      </c>
      <c r="E46" s="115">
        <v>61</v>
      </c>
      <c r="F46" s="114">
        <v>64</v>
      </c>
      <c r="G46" s="114">
        <v>58</v>
      </c>
      <c r="H46" s="114">
        <v>66</v>
      </c>
      <c r="I46" s="140">
        <v>65</v>
      </c>
      <c r="J46" s="115">
        <v>-4</v>
      </c>
      <c r="K46" s="116">
        <v>-6.1538461538461542</v>
      </c>
    </row>
    <row r="47" spans="1:11" ht="14.1" customHeight="1" x14ac:dyDescent="0.2">
      <c r="A47" s="306">
        <v>61</v>
      </c>
      <c r="B47" s="307" t="s">
        <v>269</v>
      </c>
      <c r="C47" s="308"/>
      <c r="D47" s="113">
        <v>1.5812431842966195</v>
      </c>
      <c r="E47" s="115">
        <v>29</v>
      </c>
      <c r="F47" s="114">
        <v>24</v>
      </c>
      <c r="G47" s="114">
        <v>35</v>
      </c>
      <c r="H47" s="114">
        <v>22</v>
      </c>
      <c r="I47" s="140">
        <v>35</v>
      </c>
      <c r="J47" s="115">
        <v>-6</v>
      </c>
      <c r="K47" s="116">
        <v>-17.142857142857142</v>
      </c>
    </row>
    <row r="48" spans="1:11" ht="14.1" customHeight="1" x14ac:dyDescent="0.2">
      <c r="A48" s="306">
        <v>62</v>
      </c>
      <c r="B48" s="307" t="s">
        <v>270</v>
      </c>
      <c r="C48" s="308"/>
      <c r="D48" s="113">
        <v>8.287895310796074</v>
      </c>
      <c r="E48" s="115">
        <v>152</v>
      </c>
      <c r="F48" s="114">
        <v>164</v>
      </c>
      <c r="G48" s="114">
        <v>266</v>
      </c>
      <c r="H48" s="114">
        <v>161</v>
      </c>
      <c r="I48" s="140">
        <v>143</v>
      </c>
      <c r="J48" s="115">
        <v>9</v>
      </c>
      <c r="K48" s="116">
        <v>6.2937062937062933</v>
      </c>
    </row>
    <row r="49" spans="1:11" ht="14.1" customHeight="1" x14ac:dyDescent="0.2">
      <c r="A49" s="306">
        <v>63</v>
      </c>
      <c r="B49" s="307" t="s">
        <v>271</v>
      </c>
      <c r="C49" s="308"/>
      <c r="D49" s="113">
        <v>3.5986913849509268</v>
      </c>
      <c r="E49" s="115">
        <v>66</v>
      </c>
      <c r="F49" s="114">
        <v>70</v>
      </c>
      <c r="G49" s="114">
        <v>68</v>
      </c>
      <c r="H49" s="114">
        <v>71</v>
      </c>
      <c r="I49" s="140">
        <v>70</v>
      </c>
      <c r="J49" s="115">
        <v>-4</v>
      </c>
      <c r="K49" s="116">
        <v>-5.7142857142857144</v>
      </c>
    </row>
    <row r="50" spans="1:11" ht="14.1" customHeight="1" x14ac:dyDescent="0.2">
      <c r="A50" s="306" t="s">
        <v>272</v>
      </c>
      <c r="B50" s="307" t="s">
        <v>273</v>
      </c>
      <c r="C50" s="308"/>
      <c r="D50" s="113">
        <v>0.8724100327153762</v>
      </c>
      <c r="E50" s="115">
        <v>16</v>
      </c>
      <c r="F50" s="114">
        <v>16</v>
      </c>
      <c r="G50" s="114">
        <v>6</v>
      </c>
      <c r="H50" s="114">
        <v>15</v>
      </c>
      <c r="I50" s="140">
        <v>9</v>
      </c>
      <c r="J50" s="115">
        <v>7</v>
      </c>
      <c r="K50" s="116">
        <v>77.777777777777771</v>
      </c>
    </row>
    <row r="51" spans="1:11" ht="14.1" customHeight="1" x14ac:dyDescent="0.2">
      <c r="A51" s="306" t="s">
        <v>274</v>
      </c>
      <c r="B51" s="307" t="s">
        <v>275</v>
      </c>
      <c r="C51" s="308"/>
      <c r="D51" s="113">
        <v>2.2355507088331517</v>
      </c>
      <c r="E51" s="115">
        <v>41</v>
      </c>
      <c r="F51" s="114">
        <v>45</v>
      </c>
      <c r="G51" s="114">
        <v>49</v>
      </c>
      <c r="H51" s="114">
        <v>50</v>
      </c>
      <c r="I51" s="140">
        <v>52</v>
      </c>
      <c r="J51" s="115">
        <v>-11</v>
      </c>
      <c r="K51" s="116">
        <v>-21.153846153846153</v>
      </c>
    </row>
    <row r="52" spans="1:11" ht="14.1" customHeight="1" x14ac:dyDescent="0.2">
      <c r="A52" s="306">
        <v>71</v>
      </c>
      <c r="B52" s="307" t="s">
        <v>276</v>
      </c>
      <c r="C52" s="308"/>
      <c r="D52" s="113">
        <v>8.8876772082878954</v>
      </c>
      <c r="E52" s="115">
        <v>163</v>
      </c>
      <c r="F52" s="114">
        <v>143</v>
      </c>
      <c r="G52" s="114">
        <v>237</v>
      </c>
      <c r="H52" s="114">
        <v>137</v>
      </c>
      <c r="I52" s="140">
        <v>194</v>
      </c>
      <c r="J52" s="115">
        <v>-31</v>
      </c>
      <c r="K52" s="116">
        <v>-15.979381443298969</v>
      </c>
    </row>
    <row r="53" spans="1:11" ht="14.1" customHeight="1" x14ac:dyDescent="0.2">
      <c r="A53" s="306" t="s">
        <v>277</v>
      </c>
      <c r="B53" s="307" t="s">
        <v>278</v>
      </c>
      <c r="C53" s="308"/>
      <c r="D53" s="113">
        <v>2.7262813522355507</v>
      </c>
      <c r="E53" s="115">
        <v>50</v>
      </c>
      <c r="F53" s="114">
        <v>61</v>
      </c>
      <c r="G53" s="114">
        <v>84</v>
      </c>
      <c r="H53" s="114">
        <v>38</v>
      </c>
      <c r="I53" s="140">
        <v>71</v>
      </c>
      <c r="J53" s="115">
        <v>-21</v>
      </c>
      <c r="K53" s="116">
        <v>-29.577464788732396</v>
      </c>
    </row>
    <row r="54" spans="1:11" ht="14.1" customHeight="1" x14ac:dyDescent="0.2">
      <c r="A54" s="306" t="s">
        <v>279</v>
      </c>
      <c r="B54" s="307" t="s">
        <v>280</v>
      </c>
      <c r="C54" s="308"/>
      <c r="D54" s="113">
        <v>5.2889858233369687</v>
      </c>
      <c r="E54" s="115">
        <v>97</v>
      </c>
      <c r="F54" s="114">
        <v>63</v>
      </c>
      <c r="G54" s="114">
        <v>131</v>
      </c>
      <c r="H54" s="114">
        <v>92</v>
      </c>
      <c r="I54" s="140">
        <v>105</v>
      </c>
      <c r="J54" s="115">
        <v>-8</v>
      </c>
      <c r="K54" s="116">
        <v>-7.6190476190476186</v>
      </c>
    </row>
    <row r="55" spans="1:11" ht="14.1" customHeight="1" x14ac:dyDescent="0.2">
      <c r="A55" s="306">
        <v>72</v>
      </c>
      <c r="B55" s="307" t="s">
        <v>281</v>
      </c>
      <c r="C55" s="308"/>
      <c r="D55" s="113">
        <v>4.634678298800436</v>
      </c>
      <c r="E55" s="115">
        <v>85</v>
      </c>
      <c r="F55" s="114">
        <v>24</v>
      </c>
      <c r="G55" s="114">
        <v>35</v>
      </c>
      <c r="H55" s="114">
        <v>26</v>
      </c>
      <c r="I55" s="140">
        <v>59</v>
      </c>
      <c r="J55" s="115">
        <v>26</v>
      </c>
      <c r="K55" s="116">
        <v>44.067796610169495</v>
      </c>
    </row>
    <row r="56" spans="1:11" ht="14.1" customHeight="1" x14ac:dyDescent="0.2">
      <c r="A56" s="306" t="s">
        <v>282</v>
      </c>
      <c r="B56" s="307" t="s">
        <v>283</v>
      </c>
      <c r="C56" s="308"/>
      <c r="D56" s="113">
        <v>2.5081788440567068</v>
      </c>
      <c r="E56" s="115">
        <v>46</v>
      </c>
      <c r="F56" s="114">
        <v>6</v>
      </c>
      <c r="G56" s="114">
        <v>12</v>
      </c>
      <c r="H56" s="114">
        <v>7</v>
      </c>
      <c r="I56" s="140">
        <v>23</v>
      </c>
      <c r="J56" s="115">
        <v>23</v>
      </c>
      <c r="K56" s="116">
        <v>100</v>
      </c>
    </row>
    <row r="57" spans="1:11" ht="14.1" customHeight="1" x14ac:dyDescent="0.2">
      <c r="A57" s="306" t="s">
        <v>284</v>
      </c>
      <c r="B57" s="307" t="s">
        <v>285</v>
      </c>
      <c r="C57" s="308"/>
      <c r="D57" s="113">
        <v>1.0359869138495092</v>
      </c>
      <c r="E57" s="115">
        <v>19</v>
      </c>
      <c r="F57" s="114">
        <v>14</v>
      </c>
      <c r="G57" s="114">
        <v>14</v>
      </c>
      <c r="H57" s="114">
        <v>12</v>
      </c>
      <c r="I57" s="140">
        <v>17</v>
      </c>
      <c r="J57" s="115">
        <v>2</v>
      </c>
      <c r="K57" s="116">
        <v>11.764705882352942</v>
      </c>
    </row>
    <row r="58" spans="1:11" ht="14.1" customHeight="1" x14ac:dyDescent="0.2">
      <c r="A58" s="306">
        <v>73</v>
      </c>
      <c r="B58" s="307" t="s">
        <v>286</v>
      </c>
      <c r="C58" s="308"/>
      <c r="D58" s="113">
        <v>2.8898582333696838</v>
      </c>
      <c r="E58" s="115">
        <v>53</v>
      </c>
      <c r="F58" s="114">
        <v>22</v>
      </c>
      <c r="G58" s="114">
        <v>48</v>
      </c>
      <c r="H58" s="114">
        <v>32</v>
      </c>
      <c r="I58" s="140">
        <v>26</v>
      </c>
      <c r="J58" s="115">
        <v>27</v>
      </c>
      <c r="K58" s="116">
        <v>103.84615384615384</v>
      </c>
    </row>
    <row r="59" spans="1:11" ht="14.1" customHeight="1" x14ac:dyDescent="0.2">
      <c r="A59" s="306" t="s">
        <v>287</v>
      </c>
      <c r="B59" s="307" t="s">
        <v>288</v>
      </c>
      <c r="C59" s="308"/>
      <c r="D59" s="113">
        <v>2.6717557251908395</v>
      </c>
      <c r="E59" s="115">
        <v>49</v>
      </c>
      <c r="F59" s="114">
        <v>16</v>
      </c>
      <c r="G59" s="114">
        <v>30</v>
      </c>
      <c r="H59" s="114">
        <v>27</v>
      </c>
      <c r="I59" s="140">
        <v>17</v>
      </c>
      <c r="J59" s="115">
        <v>32</v>
      </c>
      <c r="K59" s="116">
        <v>188.23529411764707</v>
      </c>
    </row>
    <row r="60" spans="1:11" ht="14.1" customHeight="1" x14ac:dyDescent="0.2">
      <c r="A60" s="306">
        <v>81</v>
      </c>
      <c r="B60" s="307" t="s">
        <v>289</v>
      </c>
      <c r="C60" s="308"/>
      <c r="D60" s="113">
        <v>6.2159214830970555</v>
      </c>
      <c r="E60" s="115">
        <v>114</v>
      </c>
      <c r="F60" s="114">
        <v>145</v>
      </c>
      <c r="G60" s="114">
        <v>151</v>
      </c>
      <c r="H60" s="114">
        <v>136</v>
      </c>
      <c r="I60" s="140">
        <v>111</v>
      </c>
      <c r="J60" s="115">
        <v>3</v>
      </c>
      <c r="K60" s="116">
        <v>2.7027027027027026</v>
      </c>
    </row>
    <row r="61" spans="1:11" ht="14.1" customHeight="1" x14ac:dyDescent="0.2">
      <c r="A61" s="306" t="s">
        <v>290</v>
      </c>
      <c r="B61" s="307" t="s">
        <v>291</v>
      </c>
      <c r="C61" s="308"/>
      <c r="D61" s="113">
        <v>1.3086150490730644</v>
      </c>
      <c r="E61" s="115">
        <v>24</v>
      </c>
      <c r="F61" s="114">
        <v>23</v>
      </c>
      <c r="G61" s="114">
        <v>57</v>
      </c>
      <c r="H61" s="114">
        <v>53</v>
      </c>
      <c r="I61" s="140">
        <v>32</v>
      </c>
      <c r="J61" s="115">
        <v>-8</v>
      </c>
      <c r="K61" s="116">
        <v>-25</v>
      </c>
    </row>
    <row r="62" spans="1:11" ht="14.1" customHeight="1" x14ac:dyDescent="0.2">
      <c r="A62" s="306" t="s">
        <v>292</v>
      </c>
      <c r="B62" s="307" t="s">
        <v>293</v>
      </c>
      <c r="C62" s="308"/>
      <c r="D62" s="113">
        <v>2.0719738276990185</v>
      </c>
      <c r="E62" s="115">
        <v>38</v>
      </c>
      <c r="F62" s="114">
        <v>77</v>
      </c>
      <c r="G62" s="114">
        <v>50</v>
      </c>
      <c r="H62" s="114">
        <v>28</v>
      </c>
      <c r="I62" s="140">
        <v>22</v>
      </c>
      <c r="J62" s="115">
        <v>16</v>
      </c>
      <c r="K62" s="116">
        <v>72.727272727272734</v>
      </c>
    </row>
    <row r="63" spans="1:11" ht="14.1" customHeight="1" x14ac:dyDescent="0.2">
      <c r="A63" s="306"/>
      <c r="B63" s="307" t="s">
        <v>294</v>
      </c>
      <c r="C63" s="308"/>
      <c r="D63" s="113">
        <v>2.0719738276990185</v>
      </c>
      <c r="E63" s="115">
        <v>38</v>
      </c>
      <c r="F63" s="114">
        <v>75</v>
      </c>
      <c r="G63" s="114">
        <v>48</v>
      </c>
      <c r="H63" s="114">
        <v>27</v>
      </c>
      <c r="I63" s="140">
        <v>21</v>
      </c>
      <c r="J63" s="115">
        <v>17</v>
      </c>
      <c r="K63" s="116">
        <v>80.952380952380949</v>
      </c>
    </row>
    <row r="64" spans="1:11" ht="14.1" customHeight="1" x14ac:dyDescent="0.2">
      <c r="A64" s="306" t="s">
        <v>295</v>
      </c>
      <c r="B64" s="307" t="s">
        <v>296</v>
      </c>
      <c r="C64" s="308"/>
      <c r="D64" s="113">
        <v>1.0905125408942202</v>
      </c>
      <c r="E64" s="115">
        <v>20</v>
      </c>
      <c r="F64" s="114">
        <v>23</v>
      </c>
      <c r="G64" s="114">
        <v>16</v>
      </c>
      <c r="H64" s="114">
        <v>19</v>
      </c>
      <c r="I64" s="140">
        <v>21</v>
      </c>
      <c r="J64" s="115">
        <v>-1</v>
      </c>
      <c r="K64" s="116">
        <v>-4.7619047619047619</v>
      </c>
    </row>
    <row r="65" spans="1:11" ht="14.1" customHeight="1" x14ac:dyDescent="0.2">
      <c r="A65" s="306" t="s">
        <v>297</v>
      </c>
      <c r="B65" s="307" t="s">
        <v>298</v>
      </c>
      <c r="C65" s="308"/>
      <c r="D65" s="113">
        <v>0.92693565976008729</v>
      </c>
      <c r="E65" s="115">
        <v>17</v>
      </c>
      <c r="F65" s="114">
        <v>12</v>
      </c>
      <c r="G65" s="114">
        <v>17</v>
      </c>
      <c r="H65" s="114">
        <v>21</v>
      </c>
      <c r="I65" s="140">
        <v>23</v>
      </c>
      <c r="J65" s="115">
        <v>-6</v>
      </c>
      <c r="K65" s="116">
        <v>-26.086956521739129</v>
      </c>
    </row>
    <row r="66" spans="1:11" ht="14.1" customHeight="1" x14ac:dyDescent="0.2">
      <c r="A66" s="306">
        <v>82</v>
      </c>
      <c r="B66" s="307" t="s">
        <v>299</v>
      </c>
      <c r="C66" s="308"/>
      <c r="D66" s="113">
        <v>4.4165757906215921</v>
      </c>
      <c r="E66" s="115">
        <v>81</v>
      </c>
      <c r="F66" s="114">
        <v>77</v>
      </c>
      <c r="G66" s="114">
        <v>147</v>
      </c>
      <c r="H66" s="114">
        <v>75</v>
      </c>
      <c r="I66" s="140">
        <v>63</v>
      </c>
      <c r="J66" s="115">
        <v>18</v>
      </c>
      <c r="K66" s="116">
        <v>28.571428571428573</v>
      </c>
    </row>
    <row r="67" spans="1:11" ht="14.1" customHeight="1" x14ac:dyDescent="0.2">
      <c r="A67" s="306" t="s">
        <v>300</v>
      </c>
      <c r="B67" s="307" t="s">
        <v>301</v>
      </c>
      <c r="C67" s="308"/>
      <c r="D67" s="113">
        <v>3.2170119956379497</v>
      </c>
      <c r="E67" s="115">
        <v>59</v>
      </c>
      <c r="F67" s="114">
        <v>66</v>
      </c>
      <c r="G67" s="114">
        <v>118</v>
      </c>
      <c r="H67" s="114">
        <v>53</v>
      </c>
      <c r="I67" s="140">
        <v>49</v>
      </c>
      <c r="J67" s="115">
        <v>10</v>
      </c>
      <c r="K67" s="116">
        <v>20.408163265306122</v>
      </c>
    </row>
    <row r="68" spans="1:11" ht="14.1" customHeight="1" x14ac:dyDescent="0.2">
      <c r="A68" s="306" t="s">
        <v>302</v>
      </c>
      <c r="B68" s="307" t="s">
        <v>303</v>
      </c>
      <c r="C68" s="308"/>
      <c r="D68" s="113">
        <v>0.32715376226826609</v>
      </c>
      <c r="E68" s="115">
        <v>6</v>
      </c>
      <c r="F68" s="114">
        <v>8</v>
      </c>
      <c r="G68" s="114">
        <v>18</v>
      </c>
      <c r="H68" s="114">
        <v>16</v>
      </c>
      <c r="I68" s="140">
        <v>11</v>
      </c>
      <c r="J68" s="115">
        <v>-5</v>
      </c>
      <c r="K68" s="116">
        <v>-45.454545454545453</v>
      </c>
    </row>
    <row r="69" spans="1:11" ht="14.1" customHeight="1" x14ac:dyDescent="0.2">
      <c r="A69" s="306">
        <v>83</v>
      </c>
      <c r="B69" s="307" t="s">
        <v>304</v>
      </c>
      <c r="C69" s="308"/>
      <c r="D69" s="113">
        <v>6.4885496183206106</v>
      </c>
      <c r="E69" s="115">
        <v>119</v>
      </c>
      <c r="F69" s="114">
        <v>76</v>
      </c>
      <c r="G69" s="114">
        <v>152</v>
      </c>
      <c r="H69" s="114">
        <v>62</v>
      </c>
      <c r="I69" s="140">
        <v>80</v>
      </c>
      <c r="J69" s="115">
        <v>39</v>
      </c>
      <c r="K69" s="116">
        <v>48.75</v>
      </c>
    </row>
    <row r="70" spans="1:11" ht="14.1" customHeight="1" x14ac:dyDescent="0.2">
      <c r="A70" s="306" t="s">
        <v>305</v>
      </c>
      <c r="B70" s="307" t="s">
        <v>306</v>
      </c>
      <c r="C70" s="308"/>
      <c r="D70" s="113">
        <v>5.1799345692475462</v>
      </c>
      <c r="E70" s="115">
        <v>95</v>
      </c>
      <c r="F70" s="114">
        <v>47</v>
      </c>
      <c r="G70" s="114">
        <v>113</v>
      </c>
      <c r="H70" s="114">
        <v>42</v>
      </c>
      <c r="I70" s="140">
        <v>49</v>
      </c>
      <c r="J70" s="115">
        <v>46</v>
      </c>
      <c r="K70" s="116">
        <v>93.877551020408163</v>
      </c>
    </row>
    <row r="71" spans="1:11" ht="14.1" customHeight="1" x14ac:dyDescent="0.2">
      <c r="A71" s="306"/>
      <c r="B71" s="307" t="s">
        <v>307</v>
      </c>
      <c r="C71" s="308"/>
      <c r="D71" s="113">
        <v>3.8167938931297711</v>
      </c>
      <c r="E71" s="115">
        <v>70</v>
      </c>
      <c r="F71" s="114">
        <v>27</v>
      </c>
      <c r="G71" s="114">
        <v>85</v>
      </c>
      <c r="H71" s="114">
        <v>21</v>
      </c>
      <c r="I71" s="140">
        <v>27</v>
      </c>
      <c r="J71" s="115">
        <v>43</v>
      </c>
      <c r="K71" s="116">
        <v>159.25925925925927</v>
      </c>
    </row>
    <row r="72" spans="1:11" ht="14.1" customHeight="1" x14ac:dyDescent="0.2">
      <c r="A72" s="306">
        <v>84</v>
      </c>
      <c r="B72" s="307" t="s">
        <v>308</v>
      </c>
      <c r="C72" s="308"/>
      <c r="D72" s="113">
        <v>3.162486368593239</v>
      </c>
      <c r="E72" s="115">
        <v>58</v>
      </c>
      <c r="F72" s="114">
        <v>57</v>
      </c>
      <c r="G72" s="114">
        <v>54</v>
      </c>
      <c r="H72" s="114">
        <v>58</v>
      </c>
      <c r="I72" s="140">
        <v>44</v>
      </c>
      <c r="J72" s="115">
        <v>14</v>
      </c>
      <c r="K72" s="116">
        <v>31.818181818181817</v>
      </c>
    </row>
    <row r="73" spans="1:11" ht="14.1" customHeight="1" x14ac:dyDescent="0.2">
      <c r="A73" s="306" t="s">
        <v>309</v>
      </c>
      <c r="B73" s="307" t="s">
        <v>310</v>
      </c>
      <c r="C73" s="308"/>
      <c r="D73" s="113">
        <v>1.0905125408942202</v>
      </c>
      <c r="E73" s="115">
        <v>20</v>
      </c>
      <c r="F73" s="114">
        <v>13</v>
      </c>
      <c r="G73" s="114">
        <v>20</v>
      </c>
      <c r="H73" s="114">
        <v>8</v>
      </c>
      <c r="I73" s="140">
        <v>18</v>
      </c>
      <c r="J73" s="115">
        <v>2</v>
      </c>
      <c r="K73" s="116">
        <v>11.111111111111111</v>
      </c>
    </row>
    <row r="74" spans="1:11" ht="14.1" customHeight="1" x14ac:dyDescent="0.2">
      <c r="A74" s="306" t="s">
        <v>311</v>
      </c>
      <c r="B74" s="307" t="s">
        <v>312</v>
      </c>
      <c r="C74" s="308"/>
      <c r="D74" s="113">
        <v>0.32715376226826609</v>
      </c>
      <c r="E74" s="115">
        <v>6</v>
      </c>
      <c r="F74" s="114">
        <v>12</v>
      </c>
      <c r="G74" s="114">
        <v>5</v>
      </c>
      <c r="H74" s="114">
        <v>6</v>
      </c>
      <c r="I74" s="140">
        <v>4</v>
      </c>
      <c r="J74" s="115">
        <v>2</v>
      </c>
      <c r="K74" s="116">
        <v>50</v>
      </c>
    </row>
    <row r="75" spans="1:11" ht="14.1" customHeight="1" x14ac:dyDescent="0.2">
      <c r="A75" s="306" t="s">
        <v>313</v>
      </c>
      <c r="B75" s="307" t="s">
        <v>314</v>
      </c>
      <c r="C75" s="308"/>
      <c r="D75" s="113">
        <v>1.0905125408942202</v>
      </c>
      <c r="E75" s="115">
        <v>20</v>
      </c>
      <c r="F75" s="114">
        <v>24</v>
      </c>
      <c r="G75" s="114">
        <v>27</v>
      </c>
      <c r="H75" s="114">
        <v>39</v>
      </c>
      <c r="I75" s="140">
        <v>19</v>
      </c>
      <c r="J75" s="115">
        <v>1</v>
      </c>
      <c r="K75" s="116">
        <v>5.2631578947368425</v>
      </c>
    </row>
    <row r="76" spans="1:11" ht="14.1" customHeight="1" x14ac:dyDescent="0.2">
      <c r="A76" s="306">
        <v>91</v>
      </c>
      <c r="B76" s="307" t="s">
        <v>315</v>
      </c>
      <c r="C76" s="308"/>
      <c r="D76" s="113" t="s">
        <v>513</v>
      </c>
      <c r="E76" s="115" t="s">
        <v>513</v>
      </c>
      <c r="F76" s="114">
        <v>7</v>
      </c>
      <c r="G76" s="114" t="s">
        <v>513</v>
      </c>
      <c r="H76" s="114" t="s">
        <v>513</v>
      </c>
      <c r="I76" s="140" t="s">
        <v>513</v>
      </c>
      <c r="J76" s="115" t="s">
        <v>513</v>
      </c>
      <c r="K76" s="116" t="s">
        <v>513</v>
      </c>
    </row>
    <row r="77" spans="1:11" ht="14.1" customHeight="1" x14ac:dyDescent="0.2">
      <c r="A77" s="306">
        <v>92</v>
      </c>
      <c r="B77" s="307" t="s">
        <v>316</v>
      </c>
      <c r="C77" s="308"/>
      <c r="D77" s="113">
        <v>0.38167938931297712</v>
      </c>
      <c r="E77" s="115">
        <v>7</v>
      </c>
      <c r="F77" s="114">
        <v>14</v>
      </c>
      <c r="G77" s="114">
        <v>13</v>
      </c>
      <c r="H77" s="114">
        <v>6</v>
      </c>
      <c r="I77" s="140">
        <v>4</v>
      </c>
      <c r="J77" s="115">
        <v>3</v>
      </c>
      <c r="K77" s="116">
        <v>75</v>
      </c>
    </row>
    <row r="78" spans="1:11" ht="14.1" customHeight="1" x14ac:dyDescent="0.2">
      <c r="A78" s="306">
        <v>93</v>
      </c>
      <c r="B78" s="307" t="s">
        <v>317</v>
      </c>
      <c r="C78" s="308"/>
      <c r="D78" s="113">
        <v>0.8724100327153762</v>
      </c>
      <c r="E78" s="115">
        <v>16</v>
      </c>
      <c r="F78" s="114">
        <v>15</v>
      </c>
      <c r="G78" s="114">
        <v>35</v>
      </c>
      <c r="H78" s="114">
        <v>7</v>
      </c>
      <c r="I78" s="140">
        <v>15</v>
      </c>
      <c r="J78" s="115">
        <v>1</v>
      </c>
      <c r="K78" s="116">
        <v>6.666666666666667</v>
      </c>
    </row>
    <row r="79" spans="1:11" ht="14.1" customHeight="1" x14ac:dyDescent="0.2">
      <c r="A79" s="306">
        <v>94</v>
      </c>
      <c r="B79" s="307" t="s">
        <v>318</v>
      </c>
      <c r="C79" s="308"/>
      <c r="D79" s="113" t="s">
        <v>513</v>
      </c>
      <c r="E79" s="115" t="s">
        <v>513</v>
      </c>
      <c r="F79" s="114" t="s">
        <v>513</v>
      </c>
      <c r="G79" s="114">
        <v>32</v>
      </c>
      <c r="H79" s="114">
        <v>69</v>
      </c>
      <c r="I79" s="140">
        <v>14</v>
      </c>
      <c r="J79" s="115" t="s">
        <v>513</v>
      </c>
      <c r="K79" s="116" t="s">
        <v>513</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0.21810250817884405</v>
      </c>
      <c r="E81" s="143">
        <v>4</v>
      </c>
      <c r="F81" s="144">
        <v>6</v>
      </c>
      <c r="G81" s="144">
        <v>12</v>
      </c>
      <c r="H81" s="144">
        <v>5</v>
      </c>
      <c r="I81" s="145">
        <v>11</v>
      </c>
      <c r="J81" s="143">
        <v>-7</v>
      </c>
      <c r="K81" s="146">
        <v>-63.636363636363633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2014</v>
      </c>
      <c r="E11" s="114">
        <v>2184</v>
      </c>
      <c r="F11" s="114">
        <v>2354</v>
      </c>
      <c r="G11" s="114">
        <v>1752</v>
      </c>
      <c r="H11" s="140">
        <v>2345</v>
      </c>
      <c r="I11" s="115">
        <v>-331</v>
      </c>
      <c r="J11" s="116">
        <v>-14.115138592750533</v>
      </c>
    </row>
    <row r="12" spans="1:15" s="110" customFormat="1" ht="24.95" customHeight="1" x14ac:dyDescent="0.2">
      <c r="A12" s="193" t="s">
        <v>132</v>
      </c>
      <c r="B12" s="194" t="s">
        <v>133</v>
      </c>
      <c r="C12" s="113">
        <v>1.3406156901688182</v>
      </c>
      <c r="D12" s="115">
        <v>27</v>
      </c>
      <c r="E12" s="114">
        <v>29</v>
      </c>
      <c r="F12" s="114">
        <v>27</v>
      </c>
      <c r="G12" s="114">
        <v>35</v>
      </c>
      <c r="H12" s="140">
        <v>18</v>
      </c>
      <c r="I12" s="115">
        <v>9</v>
      </c>
      <c r="J12" s="116">
        <v>50</v>
      </c>
    </row>
    <row r="13" spans="1:15" s="110" customFormat="1" ht="24.95" customHeight="1" x14ac:dyDescent="0.2">
      <c r="A13" s="193" t="s">
        <v>134</v>
      </c>
      <c r="B13" s="199" t="s">
        <v>214</v>
      </c>
      <c r="C13" s="113">
        <v>2.9791459781529297</v>
      </c>
      <c r="D13" s="115">
        <v>60</v>
      </c>
      <c r="E13" s="114">
        <v>185</v>
      </c>
      <c r="F13" s="114">
        <v>188</v>
      </c>
      <c r="G13" s="114">
        <v>26</v>
      </c>
      <c r="H13" s="140">
        <v>39</v>
      </c>
      <c r="I13" s="115">
        <v>21</v>
      </c>
      <c r="J13" s="116">
        <v>53.846153846153847</v>
      </c>
    </row>
    <row r="14" spans="1:15" s="287" customFormat="1" ht="24.95" customHeight="1" x14ac:dyDescent="0.2">
      <c r="A14" s="193" t="s">
        <v>215</v>
      </c>
      <c r="B14" s="199" t="s">
        <v>137</v>
      </c>
      <c r="C14" s="113">
        <v>20.25819265143992</v>
      </c>
      <c r="D14" s="115">
        <v>408</v>
      </c>
      <c r="E14" s="114">
        <v>626</v>
      </c>
      <c r="F14" s="114">
        <v>618</v>
      </c>
      <c r="G14" s="114">
        <v>333</v>
      </c>
      <c r="H14" s="140">
        <v>800</v>
      </c>
      <c r="I14" s="115">
        <v>-392</v>
      </c>
      <c r="J14" s="116">
        <v>-49</v>
      </c>
      <c r="K14" s="110"/>
      <c r="L14" s="110"/>
      <c r="M14" s="110"/>
      <c r="N14" s="110"/>
      <c r="O14" s="110"/>
    </row>
    <row r="15" spans="1:15" s="110" customFormat="1" ht="24.95" customHeight="1" x14ac:dyDescent="0.2">
      <c r="A15" s="193" t="s">
        <v>216</v>
      </c>
      <c r="B15" s="199" t="s">
        <v>217</v>
      </c>
      <c r="C15" s="113">
        <v>2.5819265143992056</v>
      </c>
      <c r="D15" s="115">
        <v>52</v>
      </c>
      <c r="E15" s="114">
        <v>58</v>
      </c>
      <c r="F15" s="114">
        <v>245</v>
      </c>
      <c r="G15" s="114">
        <v>84</v>
      </c>
      <c r="H15" s="140">
        <v>73</v>
      </c>
      <c r="I15" s="115">
        <v>-21</v>
      </c>
      <c r="J15" s="116">
        <v>-28.767123287671232</v>
      </c>
    </row>
    <row r="16" spans="1:15" s="287" customFormat="1" ht="24.95" customHeight="1" x14ac:dyDescent="0.2">
      <c r="A16" s="193" t="s">
        <v>218</v>
      </c>
      <c r="B16" s="199" t="s">
        <v>141</v>
      </c>
      <c r="C16" s="113">
        <v>14.597815292949354</v>
      </c>
      <c r="D16" s="115">
        <v>294</v>
      </c>
      <c r="E16" s="114">
        <v>191</v>
      </c>
      <c r="F16" s="114">
        <v>234</v>
      </c>
      <c r="G16" s="114">
        <v>207</v>
      </c>
      <c r="H16" s="140">
        <v>248</v>
      </c>
      <c r="I16" s="115">
        <v>46</v>
      </c>
      <c r="J16" s="116">
        <v>18.548387096774192</v>
      </c>
      <c r="K16" s="110"/>
      <c r="L16" s="110"/>
      <c r="M16" s="110"/>
      <c r="N16" s="110"/>
      <c r="O16" s="110"/>
    </row>
    <row r="17" spans="1:15" s="110" customFormat="1" ht="24.95" customHeight="1" x14ac:dyDescent="0.2">
      <c r="A17" s="193" t="s">
        <v>142</v>
      </c>
      <c r="B17" s="199" t="s">
        <v>220</v>
      </c>
      <c r="C17" s="113">
        <v>3.0784508440913605</v>
      </c>
      <c r="D17" s="115">
        <v>62</v>
      </c>
      <c r="E17" s="114">
        <v>377</v>
      </c>
      <c r="F17" s="114">
        <v>139</v>
      </c>
      <c r="G17" s="114">
        <v>42</v>
      </c>
      <c r="H17" s="140">
        <v>479</v>
      </c>
      <c r="I17" s="115">
        <v>-417</v>
      </c>
      <c r="J17" s="116">
        <v>-87.05636743215031</v>
      </c>
    </row>
    <row r="18" spans="1:15" s="287" customFormat="1" ht="24.95" customHeight="1" x14ac:dyDescent="0.2">
      <c r="A18" s="201" t="s">
        <v>144</v>
      </c>
      <c r="B18" s="202" t="s">
        <v>145</v>
      </c>
      <c r="C18" s="113">
        <v>7.2989076464746772</v>
      </c>
      <c r="D18" s="115">
        <v>147</v>
      </c>
      <c r="E18" s="114">
        <v>188</v>
      </c>
      <c r="F18" s="114">
        <v>174</v>
      </c>
      <c r="G18" s="114">
        <v>149</v>
      </c>
      <c r="H18" s="140">
        <v>160</v>
      </c>
      <c r="I18" s="115">
        <v>-13</v>
      </c>
      <c r="J18" s="116">
        <v>-8.125</v>
      </c>
      <c r="K18" s="110"/>
      <c r="L18" s="110"/>
      <c r="M18" s="110"/>
      <c r="N18" s="110"/>
      <c r="O18" s="110"/>
    </row>
    <row r="19" spans="1:15" s="110" customFormat="1" ht="24.95" customHeight="1" x14ac:dyDescent="0.2">
      <c r="A19" s="193" t="s">
        <v>146</v>
      </c>
      <c r="B19" s="199" t="s">
        <v>147</v>
      </c>
      <c r="C19" s="113">
        <v>12.859980139026812</v>
      </c>
      <c r="D19" s="115">
        <v>259</v>
      </c>
      <c r="E19" s="114">
        <v>247</v>
      </c>
      <c r="F19" s="114">
        <v>284</v>
      </c>
      <c r="G19" s="114">
        <v>272</v>
      </c>
      <c r="H19" s="140">
        <v>252</v>
      </c>
      <c r="I19" s="115">
        <v>7</v>
      </c>
      <c r="J19" s="116">
        <v>2.7777777777777777</v>
      </c>
    </row>
    <row r="20" spans="1:15" s="287" customFormat="1" ht="24.95" customHeight="1" x14ac:dyDescent="0.2">
      <c r="A20" s="193" t="s">
        <v>148</v>
      </c>
      <c r="B20" s="199" t="s">
        <v>149</v>
      </c>
      <c r="C20" s="113">
        <v>3.6742800397219462</v>
      </c>
      <c r="D20" s="115">
        <v>74</v>
      </c>
      <c r="E20" s="114">
        <v>60</v>
      </c>
      <c r="F20" s="114">
        <v>40</v>
      </c>
      <c r="G20" s="114">
        <v>64</v>
      </c>
      <c r="H20" s="140">
        <v>97</v>
      </c>
      <c r="I20" s="115">
        <v>-23</v>
      </c>
      <c r="J20" s="116">
        <v>-23.711340206185568</v>
      </c>
      <c r="K20" s="110"/>
      <c r="L20" s="110"/>
      <c r="M20" s="110"/>
      <c r="N20" s="110"/>
      <c r="O20" s="110"/>
    </row>
    <row r="21" spans="1:15" s="110" customFormat="1" ht="24.95" customHeight="1" x14ac:dyDescent="0.2">
      <c r="A21" s="201" t="s">
        <v>150</v>
      </c>
      <c r="B21" s="202" t="s">
        <v>151</v>
      </c>
      <c r="C21" s="113">
        <v>6.7527308838133067</v>
      </c>
      <c r="D21" s="115">
        <v>136</v>
      </c>
      <c r="E21" s="114">
        <v>130</v>
      </c>
      <c r="F21" s="114">
        <v>94</v>
      </c>
      <c r="G21" s="114">
        <v>66</v>
      </c>
      <c r="H21" s="140">
        <v>89</v>
      </c>
      <c r="I21" s="115">
        <v>47</v>
      </c>
      <c r="J21" s="116">
        <v>52.80898876404494</v>
      </c>
    </row>
    <row r="22" spans="1:15" s="110" customFormat="1" ht="24.95" customHeight="1" x14ac:dyDescent="0.2">
      <c r="A22" s="201" t="s">
        <v>152</v>
      </c>
      <c r="B22" s="199" t="s">
        <v>153</v>
      </c>
      <c r="C22" s="113">
        <v>0.6454816285998014</v>
      </c>
      <c r="D22" s="115">
        <v>13</v>
      </c>
      <c r="E22" s="114">
        <v>3</v>
      </c>
      <c r="F22" s="114">
        <v>41</v>
      </c>
      <c r="G22" s="114">
        <v>55</v>
      </c>
      <c r="H22" s="140">
        <v>21</v>
      </c>
      <c r="I22" s="115">
        <v>-8</v>
      </c>
      <c r="J22" s="116">
        <v>-38.095238095238095</v>
      </c>
    </row>
    <row r="23" spans="1:15" s="110" customFormat="1" ht="24.95" customHeight="1" x14ac:dyDescent="0.2">
      <c r="A23" s="193" t="s">
        <v>154</v>
      </c>
      <c r="B23" s="199" t="s">
        <v>155</v>
      </c>
      <c r="C23" s="113">
        <v>3.2274081429990069</v>
      </c>
      <c r="D23" s="115">
        <v>65</v>
      </c>
      <c r="E23" s="114">
        <v>14</v>
      </c>
      <c r="F23" s="114">
        <v>13</v>
      </c>
      <c r="G23" s="114">
        <v>18</v>
      </c>
      <c r="H23" s="140">
        <v>28</v>
      </c>
      <c r="I23" s="115">
        <v>37</v>
      </c>
      <c r="J23" s="116">
        <v>132.14285714285714</v>
      </c>
    </row>
    <row r="24" spans="1:15" s="110" customFormat="1" ht="24.95" customHeight="1" x14ac:dyDescent="0.2">
      <c r="A24" s="193" t="s">
        <v>156</v>
      </c>
      <c r="B24" s="199" t="s">
        <v>221</v>
      </c>
      <c r="C24" s="113">
        <v>3.8728897715988082</v>
      </c>
      <c r="D24" s="115">
        <v>78</v>
      </c>
      <c r="E24" s="114">
        <v>63</v>
      </c>
      <c r="F24" s="114">
        <v>63</v>
      </c>
      <c r="G24" s="114">
        <v>65</v>
      </c>
      <c r="H24" s="140">
        <v>96</v>
      </c>
      <c r="I24" s="115">
        <v>-18</v>
      </c>
      <c r="J24" s="116">
        <v>-18.75</v>
      </c>
    </row>
    <row r="25" spans="1:15" s="110" customFormat="1" ht="24.95" customHeight="1" x14ac:dyDescent="0.2">
      <c r="A25" s="193" t="s">
        <v>222</v>
      </c>
      <c r="B25" s="204" t="s">
        <v>159</v>
      </c>
      <c r="C25" s="113">
        <v>1.9364448857994041</v>
      </c>
      <c r="D25" s="115">
        <v>39</v>
      </c>
      <c r="E25" s="114">
        <v>42</v>
      </c>
      <c r="F25" s="114">
        <v>50</v>
      </c>
      <c r="G25" s="114">
        <v>41</v>
      </c>
      <c r="H25" s="140">
        <v>67</v>
      </c>
      <c r="I25" s="115">
        <v>-28</v>
      </c>
      <c r="J25" s="116">
        <v>-41.791044776119406</v>
      </c>
    </row>
    <row r="26" spans="1:15" s="110" customFormat="1" ht="24.95" customHeight="1" x14ac:dyDescent="0.2">
      <c r="A26" s="201">
        <v>782.78300000000002</v>
      </c>
      <c r="B26" s="203" t="s">
        <v>160</v>
      </c>
      <c r="C26" s="113">
        <v>6.0575968222442897</v>
      </c>
      <c r="D26" s="115">
        <v>122</v>
      </c>
      <c r="E26" s="114">
        <v>120</v>
      </c>
      <c r="F26" s="114">
        <v>163</v>
      </c>
      <c r="G26" s="114">
        <v>136</v>
      </c>
      <c r="H26" s="140">
        <v>125</v>
      </c>
      <c r="I26" s="115">
        <v>-3</v>
      </c>
      <c r="J26" s="116">
        <v>-2.4</v>
      </c>
    </row>
    <row r="27" spans="1:15" s="110" customFormat="1" ht="24.95" customHeight="1" x14ac:dyDescent="0.2">
      <c r="A27" s="193" t="s">
        <v>161</v>
      </c>
      <c r="B27" s="199" t="s">
        <v>162</v>
      </c>
      <c r="C27" s="113">
        <v>9.1857000993048654</v>
      </c>
      <c r="D27" s="115">
        <v>185</v>
      </c>
      <c r="E27" s="114">
        <v>74</v>
      </c>
      <c r="F27" s="114">
        <v>95</v>
      </c>
      <c r="G27" s="114">
        <v>99</v>
      </c>
      <c r="H27" s="140">
        <v>101</v>
      </c>
      <c r="I27" s="115">
        <v>84</v>
      </c>
      <c r="J27" s="116">
        <v>83.168316831683171</v>
      </c>
    </row>
    <row r="28" spans="1:15" s="110" customFormat="1" ht="24.95" customHeight="1" x14ac:dyDescent="0.2">
      <c r="A28" s="193" t="s">
        <v>163</v>
      </c>
      <c r="B28" s="199" t="s">
        <v>164</v>
      </c>
      <c r="C28" s="113">
        <v>4.0218470705064551</v>
      </c>
      <c r="D28" s="115">
        <v>81</v>
      </c>
      <c r="E28" s="114">
        <v>54</v>
      </c>
      <c r="F28" s="114">
        <v>110</v>
      </c>
      <c r="G28" s="114">
        <v>52</v>
      </c>
      <c r="H28" s="140">
        <v>80</v>
      </c>
      <c r="I28" s="115">
        <v>1</v>
      </c>
      <c r="J28" s="116">
        <v>1.25</v>
      </c>
    </row>
    <row r="29" spans="1:15" s="110" customFormat="1" ht="24.95" customHeight="1" x14ac:dyDescent="0.2">
      <c r="A29" s="193">
        <v>86</v>
      </c>
      <c r="B29" s="199" t="s">
        <v>165</v>
      </c>
      <c r="C29" s="113">
        <v>6.156901688182721</v>
      </c>
      <c r="D29" s="115">
        <v>124</v>
      </c>
      <c r="E29" s="114">
        <v>140</v>
      </c>
      <c r="F29" s="114">
        <v>127</v>
      </c>
      <c r="G29" s="114">
        <v>136</v>
      </c>
      <c r="H29" s="140">
        <v>145</v>
      </c>
      <c r="I29" s="115">
        <v>-21</v>
      </c>
      <c r="J29" s="116">
        <v>-14.482758620689655</v>
      </c>
    </row>
    <row r="30" spans="1:15" s="110" customFormat="1" ht="24.95" customHeight="1" x14ac:dyDescent="0.2">
      <c r="A30" s="193">
        <v>87.88</v>
      </c>
      <c r="B30" s="204" t="s">
        <v>166</v>
      </c>
      <c r="C30" s="113">
        <v>6.0575968222442897</v>
      </c>
      <c r="D30" s="115">
        <v>122</v>
      </c>
      <c r="E30" s="114">
        <v>133</v>
      </c>
      <c r="F30" s="114">
        <v>198</v>
      </c>
      <c r="G30" s="114">
        <v>154</v>
      </c>
      <c r="H30" s="140">
        <v>154</v>
      </c>
      <c r="I30" s="115">
        <v>-32</v>
      </c>
      <c r="J30" s="116">
        <v>-20.779220779220779</v>
      </c>
    </row>
    <row r="31" spans="1:15" s="110" customFormat="1" ht="24.95" customHeight="1" x14ac:dyDescent="0.2">
      <c r="A31" s="193" t="s">
        <v>167</v>
      </c>
      <c r="B31" s="199" t="s">
        <v>168</v>
      </c>
      <c r="C31" s="113">
        <v>3.6742800397219462</v>
      </c>
      <c r="D31" s="115">
        <v>74</v>
      </c>
      <c r="E31" s="114">
        <v>76</v>
      </c>
      <c r="F31" s="114">
        <v>69</v>
      </c>
      <c r="G31" s="114">
        <v>51</v>
      </c>
      <c r="H31" s="140">
        <v>73</v>
      </c>
      <c r="I31" s="115">
        <v>1</v>
      </c>
      <c r="J31" s="116">
        <v>1.3698630136986301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1.3406156901688182</v>
      </c>
      <c r="D34" s="115">
        <v>27</v>
      </c>
      <c r="E34" s="114">
        <v>29</v>
      </c>
      <c r="F34" s="114">
        <v>27</v>
      </c>
      <c r="G34" s="114">
        <v>35</v>
      </c>
      <c r="H34" s="140">
        <v>18</v>
      </c>
      <c r="I34" s="115">
        <v>9</v>
      </c>
      <c r="J34" s="116">
        <v>50</v>
      </c>
    </row>
    <row r="35" spans="1:10" s="110" customFormat="1" ht="24.95" customHeight="1" x14ac:dyDescent="0.2">
      <c r="A35" s="292" t="s">
        <v>171</v>
      </c>
      <c r="B35" s="293" t="s">
        <v>172</v>
      </c>
      <c r="C35" s="113">
        <v>30.536246276067526</v>
      </c>
      <c r="D35" s="115">
        <v>615</v>
      </c>
      <c r="E35" s="114">
        <v>999</v>
      </c>
      <c r="F35" s="114">
        <v>980</v>
      </c>
      <c r="G35" s="114">
        <v>508</v>
      </c>
      <c r="H35" s="140">
        <v>999</v>
      </c>
      <c r="I35" s="115">
        <v>-384</v>
      </c>
      <c r="J35" s="116">
        <v>-38.438438438438439</v>
      </c>
    </row>
    <row r="36" spans="1:10" s="110" customFormat="1" ht="24.95" customHeight="1" x14ac:dyDescent="0.2">
      <c r="A36" s="294" t="s">
        <v>173</v>
      </c>
      <c r="B36" s="295" t="s">
        <v>174</v>
      </c>
      <c r="C36" s="125">
        <v>68.123138033763652</v>
      </c>
      <c r="D36" s="143">
        <v>1372</v>
      </c>
      <c r="E36" s="144">
        <v>1156</v>
      </c>
      <c r="F36" s="144">
        <v>1347</v>
      </c>
      <c r="G36" s="144">
        <v>1209</v>
      </c>
      <c r="H36" s="145">
        <v>1328</v>
      </c>
      <c r="I36" s="143">
        <v>44</v>
      </c>
      <c r="J36" s="146">
        <v>3.3132530120481927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2014</v>
      </c>
      <c r="F11" s="264">
        <v>2184</v>
      </c>
      <c r="G11" s="264">
        <v>2354</v>
      </c>
      <c r="H11" s="264">
        <v>1752</v>
      </c>
      <c r="I11" s="265">
        <v>2345</v>
      </c>
      <c r="J11" s="263">
        <v>-331</v>
      </c>
      <c r="K11" s="266">
        <v>-14.115138592750533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24.329692154915591</v>
      </c>
      <c r="E13" s="115">
        <v>490</v>
      </c>
      <c r="F13" s="114">
        <v>624</v>
      </c>
      <c r="G13" s="114">
        <v>618</v>
      </c>
      <c r="H13" s="114">
        <v>508</v>
      </c>
      <c r="I13" s="140">
        <v>612</v>
      </c>
      <c r="J13" s="115">
        <v>-122</v>
      </c>
      <c r="K13" s="116">
        <v>-19.934640522875817</v>
      </c>
    </row>
    <row r="14" spans="1:17" ht="15.95" customHeight="1" x14ac:dyDescent="0.2">
      <c r="A14" s="306" t="s">
        <v>230</v>
      </c>
      <c r="B14" s="307"/>
      <c r="C14" s="308"/>
      <c r="D14" s="113">
        <v>59.185700099304867</v>
      </c>
      <c r="E14" s="115">
        <v>1192</v>
      </c>
      <c r="F14" s="114">
        <v>1189</v>
      </c>
      <c r="G14" s="114">
        <v>1353</v>
      </c>
      <c r="H14" s="114">
        <v>974</v>
      </c>
      <c r="I14" s="140">
        <v>1335</v>
      </c>
      <c r="J14" s="115">
        <v>-143</v>
      </c>
      <c r="K14" s="116">
        <v>-10.711610486891386</v>
      </c>
    </row>
    <row r="15" spans="1:17" ht="15.95" customHeight="1" x14ac:dyDescent="0.2">
      <c r="A15" s="306" t="s">
        <v>231</v>
      </c>
      <c r="B15" s="307"/>
      <c r="C15" s="308"/>
      <c r="D15" s="113">
        <v>7.1499503475670307</v>
      </c>
      <c r="E15" s="115">
        <v>144</v>
      </c>
      <c r="F15" s="114">
        <v>196</v>
      </c>
      <c r="G15" s="114">
        <v>170</v>
      </c>
      <c r="H15" s="114">
        <v>110</v>
      </c>
      <c r="I15" s="140">
        <v>195</v>
      </c>
      <c r="J15" s="115">
        <v>-51</v>
      </c>
      <c r="K15" s="116">
        <v>-26.153846153846153</v>
      </c>
    </row>
    <row r="16" spans="1:17" ht="15.95" customHeight="1" x14ac:dyDescent="0.2">
      <c r="A16" s="306" t="s">
        <v>232</v>
      </c>
      <c r="B16" s="307"/>
      <c r="C16" s="308"/>
      <c r="D16" s="113">
        <v>8.9870903674280047</v>
      </c>
      <c r="E16" s="115">
        <v>181</v>
      </c>
      <c r="F16" s="114">
        <v>171</v>
      </c>
      <c r="G16" s="114">
        <v>205</v>
      </c>
      <c r="H16" s="114">
        <v>149</v>
      </c>
      <c r="I16" s="140">
        <v>196</v>
      </c>
      <c r="J16" s="115">
        <v>-15</v>
      </c>
      <c r="K16" s="116">
        <v>-7.6530612244897958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1.3902681231380338</v>
      </c>
      <c r="E18" s="115">
        <v>28</v>
      </c>
      <c r="F18" s="114">
        <v>35</v>
      </c>
      <c r="G18" s="114">
        <v>29</v>
      </c>
      <c r="H18" s="114">
        <v>45</v>
      </c>
      <c r="I18" s="140">
        <v>21</v>
      </c>
      <c r="J18" s="115">
        <v>7</v>
      </c>
      <c r="K18" s="116">
        <v>33.333333333333336</v>
      </c>
    </row>
    <row r="19" spans="1:11" ht="14.1" customHeight="1" x14ac:dyDescent="0.2">
      <c r="A19" s="306" t="s">
        <v>235</v>
      </c>
      <c r="B19" s="307" t="s">
        <v>236</v>
      </c>
      <c r="C19" s="308"/>
      <c r="D19" s="113">
        <v>0.34756703078450846</v>
      </c>
      <c r="E19" s="115">
        <v>7</v>
      </c>
      <c r="F19" s="114">
        <v>5</v>
      </c>
      <c r="G19" s="114">
        <v>14</v>
      </c>
      <c r="H19" s="114">
        <v>6</v>
      </c>
      <c r="I19" s="140">
        <v>6</v>
      </c>
      <c r="J19" s="115">
        <v>1</v>
      </c>
      <c r="K19" s="116">
        <v>16.666666666666668</v>
      </c>
    </row>
    <row r="20" spans="1:11" ht="14.1" customHeight="1" x14ac:dyDescent="0.2">
      <c r="A20" s="306">
        <v>12</v>
      </c>
      <c r="B20" s="307" t="s">
        <v>237</v>
      </c>
      <c r="C20" s="308"/>
      <c r="D20" s="113">
        <v>0.44687189672293942</v>
      </c>
      <c r="E20" s="115">
        <v>9</v>
      </c>
      <c r="F20" s="114">
        <v>19</v>
      </c>
      <c r="G20" s="114">
        <v>19</v>
      </c>
      <c r="H20" s="114">
        <v>6</v>
      </c>
      <c r="I20" s="140">
        <v>23</v>
      </c>
      <c r="J20" s="115">
        <v>-14</v>
      </c>
      <c r="K20" s="116">
        <v>-60.869565217391305</v>
      </c>
    </row>
    <row r="21" spans="1:11" ht="14.1" customHeight="1" x14ac:dyDescent="0.2">
      <c r="A21" s="306">
        <v>21</v>
      </c>
      <c r="B21" s="307" t="s">
        <v>238</v>
      </c>
      <c r="C21" s="308"/>
      <c r="D21" s="113">
        <v>0.74478649453823242</v>
      </c>
      <c r="E21" s="115">
        <v>15</v>
      </c>
      <c r="F21" s="114">
        <v>20</v>
      </c>
      <c r="G21" s="114">
        <v>15</v>
      </c>
      <c r="H21" s="114">
        <v>10</v>
      </c>
      <c r="I21" s="140">
        <v>15</v>
      </c>
      <c r="J21" s="115">
        <v>0</v>
      </c>
      <c r="K21" s="116">
        <v>0</v>
      </c>
    </row>
    <row r="22" spans="1:11" ht="14.1" customHeight="1" x14ac:dyDescent="0.2">
      <c r="A22" s="306">
        <v>22</v>
      </c>
      <c r="B22" s="307" t="s">
        <v>239</v>
      </c>
      <c r="C22" s="308"/>
      <c r="D22" s="113">
        <v>3.3267130089374382</v>
      </c>
      <c r="E22" s="115">
        <v>67</v>
      </c>
      <c r="F22" s="114">
        <v>147</v>
      </c>
      <c r="G22" s="114">
        <v>130</v>
      </c>
      <c r="H22" s="114">
        <v>62</v>
      </c>
      <c r="I22" s="140">
        <v>196</v>
      </c>
      <c r="J22" s="115">
        <v>-129</v>
      </c>
      <c r="K22" s="116">
        <v>-65.816326530612244</v>
      </c>
    </row>
    <row r="23" spans="1:11" ht="14.1" customHeight="1" x14ac:dyDescent="0.2">
      <c r="A23" s="306">
        <v>23</v>
      </c>
      <c r="B23" s="307" t="s">
        <v>240</v>
      </c>
      <c r="C23" s="308"/>
      <c r="D23" s="113">
        <v>0.49652432969215493</v>
      </c>
      <c r="E23" s="115">
        <v>10</v>
      </c>
      <c r="F23" s="114">
        <v>4</v>
      </c>
      <c r="G23" s="114">
        <v>9</v>
      </c>
      <c r="H23" s="114">
        <v>9</v>
      </c>
      <c r="I23" s="140">
        <v>10</v>
      </c>
      <c r="J23" s="115">
        <v>0</v>
      </c>
      <c r="K23" s="116">
        <v>0</v>
      </c>
    </row>
    <row r="24" spans="1:11" ht="14.1" customHeight="1" x14ac:dyDescent="0.2">
      <c r="A24" s="306">
        <v>24</v>
      </c>
      <c r="B24" s="307" t="s">
        <v>241</v>
      </c>
      <c r="C24" s="308"/>
      <c r="D24" s="113">
        <v>6.0079443892750746</v>
      </c>
      <c r="E24" s="115">
        <v>121</v>
      </c>
      <c r="F24" s="114">
        <v>116</v>
      </c>
      <c r="G24" s="114">
        <v>145</v>
      </c>
      <c r="H24" s="114">
        <v>108</v>
      </c>
      <c r="I24" s="140">
        <v>158</v>
      </c>
      <c r="J24" s="115">
        <v>-37</v>
      </c>
      <c r="K24" s="116">
        <v>-23.417721518987342</v>
      </c>
    </row>
    <row r="25" spans="1:11" ht="14.1" customHeight="1" x14ac:dyDescent="0.2">
      <c r="A25" s="306">
        <v>25</v>
      </c>
      <c r="B25" s="307" t="s">
        <v>242</v>
      </c>
      <c r="C25" s="308"/>
      <c r="D25" s="113">
        <v>5.2631578947368425</v>
      </c>
      <c r="E25" s="115">
        <v>106</v>
      </c>
      <c r="F25" s="114">
        <v>122</v>
      </c>
      <c r="G25" s="114">
        <v>90</v>
      </c>
      <c r="H25" s="114">
        <v>84</v>
      </c>
      <c r="I25" s="140">
        <v>168</v>
      </c>
      <c r="J25" s="115">
        <v>-62</v>
      </c>
      <c r="K25" s="116">
        <v>-36.904761904761905</v>
      </c>
    </row>
    <row r="26" spans="1:11" ht="14.1" customHeight="1" x14ac:dyDescent="0.2">
      <c r="A26" s="306">
        <v>26</v>
      </c>
      <c r="B26" s="307" t="s">
        <v>243</v>
      </c>
      <c r="C26" s="308"/>
      <c r="D26" s="113">
        <v>2.2840119165839128</v>
      </c>
      <c r="E26" s="115">
        <v>46</v>
      </c>
      <c r="F26" s="114">
        <v>127</v>
      </c>
      <c r="G26" s="114">
        <v>115</v>
      </c>
      <c r="H26" s="114">
        <v>32</v>
      </c>
      <c r="I26" s="140">
        <v>66</v>
      </c>
      <c r="J26" s="115">
        <v>-20</v>
      </c>
      <c r="K26" s="116">
        <v>-30.303030303030305</v>
      </c>
    </row>
    <row r="27" spans="1:11" ht="14.1" customHeight="1" x14ac:dyDescent="0.2">
      <c r="A27" s="306">
        <v>27</v>
      </c>
      <c r="B27" s="307" t="s">
        <v>244</v>
      </c>
      <c r="C27" s="308"/>
      <c r="D27" s="113">
        <v>1.6385302879841113</v>
      </c>
      <c r="E27" s="115">
        <v>33</v>
      </c>
      <c r="F27" s="114">
        <v>74</v>
      </c>
      <c r="G27" s="114">
        <v>34</v>
      </c>
      <c r="H27" s="114">
        <v>18</v>
      </c>
      <c r="I27" s="140">
        <v>83</v>
      </c>
      <c r="J27" s="115">
        <v>-50</v>
      </c>
      <c r="K27" s="116">
        <v>-60.24096385542169</v>
      </c>
    </row>
    <row r="28" spans="1:11" ht="14.1" customHeight="1" x14ac:dyDescent="0.2">
      <c r="A28" s="306">
        <v>28</v>
      </c>
      <c r="B28" s="307" t="s">
        <v>245</v>
      </c>
      <c r="C28" s="308"/>
      <c r="D28" s="113" t="s">
        <v>513</v>
      </c>
      <c r="E28" s="115" t="s">
        <v>513</v>
      </c>
      <c r="F28" s="114" t="s">
        <v>513</v>
      </c>
      <c r="G28" s="114" t="s">
        <v>513</v>
      </c>
      <c r="H28" s="114" t="s">
        <v>513</v>
      </c>
      <c r="I28" s="140">
        <v>0</v>
      </c>
      <c r="J28" s="115" t="s">
        <v>513</v>
      </c>
      <c r="K28" s="116" t="s">
        <v>513</v>
      </c>
    </row>
    <row r="29" spans="1:11" ht="14.1" customHeight="1" x14ac:dyDescent="0.2">
      <c r="A29" s="306">
        <v>29</v>
      </c>
      <c r="B29" s="307" t="s">
        <v>246</v>
      </c>
      <c r="C29" s="308"/>
      <c r="D29" s="113">
        <v>3.823237338629593</v>
      </c>
      <c r="E29" s="115">
        <v>77</v>
      </c>
      <c r="F29" s="114">
        <v>76</v>
      </c>
      <c r="G29" s="114">
        <v>95</v>
      </c>
      <c r="H29" s="114">
        <v>82</v>
      </c>
      <c r="I29" s="140">
        <v>65</v>
      </c>
      <c r="J29" s="115">
        <v>12</v>
      </c>
      <c r="K29" s="116">
        <v>18.46153846153846</v>
      </c>
    </row>
    <row r="30" spans="1:11" ht="14.1" customHeight="1" x14ac:dyDescent="0.2">
      <c r="A30" s="306" t="s">
        <v>247</v>
      </c>
      <c r="B30" s="307" t="s">
        <v>248</v>
      </c>
      <c r="C30" s="308"/>
      <c r="D30" s="113">
        <v>1.1916583912611718</v>
      </c>
      <c r="E30" s="115">
        <v>24</v>
      </c>
      <c r="F30" s="114">
        <v>30</v>
      </c>
      <c r="G30" s="114">
        <v>61</v>
      </c>
      <c r="H30" s="114" t="s">
        <v>513</v>
      </c>
      <c r="I30" s="140" t="s">
        <v>513</v>
      </c>
      <c r="J30" s="115" t="s">
        <v>513</v>
      </c>
      <c r="K30" s="116" t="s">
        <v>513</v>
      </c>
    </row>
    <row r="31" spans="1:11" ht="14.1" customHeight="1" x14ac:dyDescent="0.2">
      <c r="A31" s="306" t="s">
        <v>249</v>
      </c>
      <c r="B31" s="307" t="s">
        <v>250</v>
      </c>
      <c r="C31" s="308"/>
      <c r="D31" s="113">
        <v>2.6315789473684212</v>
      </c>
      <c r="E31" s="115">
        <v>53</v>
      </c>
      <c r="F31" s="114">
        <v>46</v>
      </c>
      <c r="G31" s="114">
        <v>34</v>
      </c>
      <c r="H31" s="114">
        <v>62</v>
      </c>
      <c r="I31" s="140">
        <v>45</v>
      </c>
      <c r="J31" s="115">
        <v>8</v>
      </c>
      <c r="K31" s="116">
        <v>17.777777777777779</v>
      </c>
    </row>
    <row r="32" spans="1:11" ht="14.1" customHeight="1" x14ac:dyDescent="0.2">
      <c r="A32" s="306">
        <v>31</v>
      </c>
      <c r="B32" s="307" t="s">
        <v>251</v>
      </c>
      <c r="C32" s="308"/>
      <c r="D32" s="113">
        <v>0.49652432969215493</v>
      </c>
      <c r="E32" s="115">
        <v>10</v>
      </c>
      <c r="F32" s="114" t="s">
        <v>513</v>
      </c>
      <c r="G32" s="114">
        <v>4</v>
      </c>
      <c r="H32" s="114">
        <v>4</v>
      </c>
      <c r="I32" s="140">
        <v>10</v>
      </c>
      <c r="J32" s="115">
        <v>0</v>
      </c>
      <c r="K32" s="116">
        <v>0</v>
      </c>
    </row>
    <row r="33" spans="1:11" ht="14.1" customHeight="1" x14ac:dyDescent="0.2">
      <c r="A33" s="306">
        <v>32</v>
      </c>
      <c r="B33" s="307" t="s">
        <v>252</v>
      </c>
      <c r="C33" s="308"/>
      <c r="D33" s="113">
        <v>2.4329692154915592</v>
      </c>
      <c r="E33" s="115">
        <v>49</v>
      </c>
      <c r="F33" s="114">
        <v>82</v>
      </c>
      <c r="G33" s="114">
        <v>65</v>
      </c>
      <c r="H33" s="114">
        <v>62</v>
      </c>
      <c r="I33" s="140">
        <v>52</v>
      </c>
      <c r="J33" s="115">
        <v>-3</v>
      </c>
      <c r="K33" s="116">
        <v>-5.7692307692307692</v>
      </c>
    </row>
    <row r="34" spans="1:11" ht="14.1" customHeight="1" x14ac:dyDescent="0.2">
      <c r="A34" s="306">
        <v>33</v>
      </c>
      <c r="B34" s="307" t="s">
        <v>253</v>
      </c>
      <c r="C34" s="308"/>
      <c r="D34" s="113">
        <v>2.3833167825223436</v>
      </c>
      <c r="E34" s="115">
        <v>48</v>
      </c>
      <c r="F34" s="114">
        <v>76</v>
      </c>
      <c r="G34" s="114">
        <v>42</v>
      </c>
      <c r="H34" s="114">
        <v>37</v>
      </c>
      <c r="I34" s="140">
        <v>41</v>
      </c>
      <c r="J34" s="115">
        <v>7</v>
      </c>
      <c r="K34" s="116">
        <v>17.073170731707318</v>
      </c>
    </row>
    <row r="35" spans="1:11" ht="14.1" customHeight="1" x14ac:dyDescent="0.2">
      <c r="A35" s="306">
        <v>34</v>
      </c>
      <c r="B35" s="307" t="s">
        <v>254</v>
      </c>
      <c r="C35" s="308"/>
      <c r="D35" s="113">
        <v>3.4756703078450846</v>
      </c>
      <c r="E35" s="115">
        <v>70</v>
      </c>
      <c r="F35" s="114">
        <v>38</v>
      </c>
      <c r="G35" s="114">
        <v>59</v>
      </c>
      <c r="H35" s="114">
        <v>33</v>
      </c>
      <c r="I35" s="140">
        <v>51</v>
      </c>
      <c r="J35" s="115">
        <v>19</v>
      </c>
      <c r="K35" s="116">
        <v>37.254901960784316</v>
      </c>
    </row>
    <row r="36" spans="1:11" ht="14.1" customHeight="1" x14ac:dyDescent="0.2">
      <c r="A36" s="306">
        <v>41</v>
      </c>
      <c r="B36" s="307" t="s">
        <v>255</v>
      </c>
      <c r="C36" s="308"/>
      <c r="D36" s="113">
        <v>0.34756703078450846</v>
      </c>
      <c r="E36" s="115">
        <v>7</v>
      </c>
      <c r="F36" s="114">
        <v>13</v>
      </c>
      <c r="G36" s="114">
        <v>9</v>
      </c>
      <c r="H36" s="114" t="s">
        <v>513</v>
      </c>
      <c r="I36" s="140">
        <v>13</v>
      </c>
      <c r="J36" s="115">
        <v>-6</v>
      </c>
      <c r="K36" s="116">
        <v>-46.153846153846153</v>
      </c>
    </row>
    <row r="37" spans="1:11" ht="14.1" customHeight="1" x14ac:dyDescent="0.2">
      <c r="A37" s="306">
        <v>42</v>
      </c>
      <c r="B37" s="307" t="s">
        <v>256</v>
      </c>
      <c r="C37" s="308"/>
      <c r="D37" s="113">
        <v>0.34756703078450846</v>
      </c>
      <c r="E37" s="115">
        <v>7</v>
      </c>
      <c r="F37" s="114" t="s">
        <v>513</v>
      </c>
      <c r="G37" s="114" t="s">
        <v>513</v>
      </c>
      <c r="H37" s="114">
        <v>3</v>
      </c>
      <c r="I37" s="140">
        <v>3</v>
      </c>
      <c r="J37" s="115">
        <v>4</v>
      </c>
      <c r="K37" s="116">
        <v>133.33333333333334</v>
      </c>
    </row>
    <row r="38" spans="1:11" ht="14.1" customHeight="1" x14ac:dyDescent="0.2">
      <c r="A38" s="306">
        <v>43</v>
      </c>
      <c r="B38" s="307" t="s">
        <v>257</v>
      </c>
      <c r="C38" s="308"/>
      <c r="D38" s="113">
        <v>0.94339622641509435</v>
      </c>
      <c r="E38" s="115">
        <v>19</v>
      </c>
      <c r="F38" s="114">
        <v>10</v>
      </c>
      <c r="G38" s="114">
        <v>13</v>
      </c>
      <c r="H38" s="114">
        <v>6</v>
      </c>
      <c r="I38" s="140">
        <v>8</v>
      </c>
      <c r="J38" s="115">
        <v>11</v>
      </c>
      <c r="K38" s="116">
        <v>137.5</v>
      </c>
    </row>
    <row r="39" spans="1:11" ht="14.1" customHeight="1" x14ac:dyDescent="0.2">
      <c r="A39" s="306">
        <v>51</v>
      </c>
      <c r="B39" s="307" t="s">
        <v>258</v>
      </c>
      <c r="C39" s="308"/>
      <c r="D39" s="113">
        <v>5.0148957298907648</v>
      </c>
      <c r="E39" s="115">
        <v>101</v>
      </c>
      <c r="F39" s="114">
        <v>162</v>
      </c>
      <c r="G39" s="114">
        <v>137</v>
      </c>
      <c r="H39" s="114">
        <v>143</v>
      </c>
      <c r="I39" s="140">
        <v>232</v>
      </c>
      <c r="J39" s="115">
        <v>-131</v>
      </c>
      <c r="K39" s="116">
        <v>-56.46551724137931</v>
      </c>
    </row>
    <row r="40" spans="1:11" ht="14.1" customHeight="1" x14ac:dyDescent="0.2">
      <c r="A40" s="306" t="s">
        <v>259</v>
      </c>
      <c r="B40" s="307" t="s">
        <v>260</v>
      </c>
      <c r="C40" s="308"/>
      <c r="D40" s="113">
        <v>4.716981132075472</v>
      </c>
      <c r="E40" s="115">
        <v>95</v>
      </c>
      <c r="F40" s="114">
        <v>143</v>
      </c>
      <c r="G40" s="114">
        <v>133</v>
      </c>
      <c r="H40" s="114">
        <v>134</v>
      </c>
      <c r="I40" s="140">
        <v>215</v>
      </c>
      <c r="J40" s="115">
        <v>-120</v>
      </c>
      <c r="K40" s="116">
        <v>-55.813953488372093</v>
      </c>
    </row>
    <row r="41" spans="1:11" ht="14.1" customHeight="1" x14ac:dyDescent="0.2">
      <c r="A41" s="306"/>
      <c r="B41" s="307" t="s">
        <v>261</v>
      </c>
      <c r="C41" s="308"/>
      <c r="D41" s="113">
        <v>4.2204568023833167</v>
      </c>
      <c r="E41" s="115">
        <v>85</v>
      </c>
      <c r="F41" s="114">
        <v>138</v>
      </c>
      <c r="G41" s="114">
        <v>118</v>
      </c>
      <c r="H41" s="114">
        <v>123</v>
      </c>
      <c r="I41" s="140">
        <v>183</v>
      </c>
      <c r="J41" s="115">
        <v>-98</v>
      </c>
      <c r="K41" s="116">
        <v>-53.551912568306008</v>
      </c>
    </row>
    <row r="42" spans="1:11" ht="14.1" customHeight="1" x14ac:dyDescent="0.2">
      <c r="A42" s="306">
        <v>52</v>
      </c>
      <c r="B42" s="307" t="s">
        <v>262</v>
      </c>
      <c r="C42" s="308"/>
      <c r="D42" s="113">
        <v>4.1211519364448854</v>
      </c>
      <c r="E42" s="115">
        <v>83</v>
      </c>
      <c r="F42" s="114">
        <v>83</v>
      </c>
      <c r="G42" s="114">
        <v>63</v>
      </c>
      <c r="H42" s="114">
        <v>84</v>
      </c>
      <c r="I42" s="140">
        <v>90</v>
      </c>
      <c r="J42" s="115">
        <v>-7</v>
      </c>
      <c r="K42" s="116">
        <v>-7.7777777777777777</v>
      </c>
    </row>
    <row r="43" spans="1:11" ht="14.1" customHeight="1" x14ac:dyDescent="0.2">
      <c r="A43" s="306" t="s">
        <v>263</v>
      </c>
      <c r="B43" s="307" t="s">
        <v>264</v>
      </c>
      <c r="C43" s="308"/>
      <c r="D43" s="113">
        <v>3.4756703078450846</v>
      </c>
      <c r="E43" s="115">
        <v>70</v>
      </c>
      <c r="F43" s="114">
        <v>72</v>
      </c>
      <c r="G43" s="114">
        <v>48</v>
      </c>
      <c r="H43" s="114">
        <v>66</v>
      </c>
      <c r="I43" s="140">
        <v>80</v>
      </c>
      <c r="J43" s="115">
        <v>-10</v>
      </c>
      <c r="K43" s="116">
        <v>-12.5</v>
      </c>
    </row>
    <row r="44" spans="1:11" ht="14.1" customHeight="1" x14ac:dyDescent="0.2">
      <c r="A44" s="306">
        <v>53</v>
      </c>
      <c r="B44" s="307" t="s">
        <v>265</v>
      </c>
      <c r="C44" s="308"/>
      <c r="D44" s="113">
        <v>0.84409136047666333</v>
      </c>
      <c r="E44" s="115">
        <v>17</v>
      </c>
      <c r="F44" s="114">
        <v>10</v>
      </c>
      <c r="G44" s="114">
        <v>10</v>
      </c>
      <c r="H44" s="114">
        <v>11</v>
      </c>
      <c r="I44" s="140">
        <v>16</v>
      </c>
      <c r="J44" s="115">
        <v>1</v>
      </c>
      <c r="K44" s="116">
        <v>6.25</v>
      </c>
    </row>
    <row r="45" spans="1:11" ht="14.1" customHeight="1" x14ac:dyDescent="0.2">
      <c r="A45" s="306" t="s">
        <v>266</v>
      </c>
      <c r="B45" s="307" t="s">
        <v>267</v>
      </c>
      <c r="C45" s="308"/>
      <c r="D45" s="113">
        <v>0.84409136047666333</v>
      </c>
      <c r="E45" s="115">
        <v>17</v>
      </c>
      <c r="F45" s="114">
        <v>9</v>
      </c>
      <c r="G45" s="114">
        <v>10</v>
      </c>
      <c r="H45" s="114">
        <v>11</v>
      </c>
      <c r="I45" s="140">
        <v>14</v>
      </c>
      <c r="J45" s="115">
        <v>3</v>
      </c>
      <c r="K45" s="116">
        <v>21.428571428571427</v>
      </c>
    </row>
    <row r="46" spans="1:11" ht="14.1" customHeight="1" x14ac:dyDescent="0.2">
      <c r="A46" s="306">
        <v>54</v>
      </c>
      <c r="B46" s="307" t="s">
        <v>268</v>
      </c>
      <c r="C46" s="308"/>
      <c r="D46" s="113">
        <v>2.9791459781529297</v>
      </c>
      <c r="E46" s="115">
        <v>60</v>
      </c>
      <c r="F46" s="114">
        <v>56</v>
      </c>
      <c r="G46" s="114">
        <v>49</v>
      </c>
      <c r="H46" s="114">
        <v>61</v>
      </c>
      <c r="I46" s="140">
        <v>77</v>
      </c>
      <c r="J46" s="115">
        <v>-17</v>
      </c>
      <c r="K46" s="116">
        <v>-22.077922077922079</v>
      </c>
    </row>
    <row r="47" spans="1:11" ht="14.1" customHeight="1" x14ac:dyDescent="0.2">
      <c r="A47" s="306">
        <v>61</v>
      </c>
      <c r="B47" s="307" t="s">
        <v>269</v>
      </c>
      <c r="C47" s="308"/>
      <c r="D47" s="113">
        <v>1.6385302879841113</v>
      </c>
      <c r="E47" s="115">
        <v>33</v>
      </c>
      <c r="F47" s="114">
        <v>42</v>
      </c>
      <c r="G47" s="114">
        <v>24</v>
      </c>
      <c r="H47" s="114">
        <v>20</v>
      </c>
      <c r="I47" s="140">
        <v>46</v>
      </c>
      <c r="J47" s="115">
        <v>-13</v>
      </c>
      <c r="K47" s="116">
        <v>-28.260869565217391</v>
      </c>
    </row>
    <row r="48" spans="1:11" ht="14.1" customHeight="1" x14ac:dyDescent="0.2">
      <c r="A48" s="306">
        <v>62</v>
      </c>
      <c r="B48" s="307" t="s">
        <v>270</v>
      </c>
      <c r="C48" s="308"/>
      <c r="D48" s="113">
        <v>8.2423038728897708</v>
      </c>
      <c r="E48" s="115">
        <v>166</v>
      </c>
      <c r="F48" s="114">
        <v>186</v>
      </c>
      <c r="G48" s="114">
        <v>307</v>
      </c>
      <c r="H48" s="114">
        <v>198</v>
      </c>
      <c r="I48" s="140">
        <v>166</v>
      </c>
      <c r="J48" s="115">
        <v>0</v>
      </c>
      <c r="K48" s="116">
        <v>0</v>
      </c>
    </row>
    <row r="49" spans="1:11" ht="14.1" customHeight="1" x14ac:dyDescent="0.2">
      <c r="A49" s="306">
        <v>63</v>
      </c>
      <c r="B49" s="307" t="s">
        <v>271</v>
      </c>
      <c r="C49" s="308"/>
      <c r="D49" s="113">
        <v>4.4190665342601791</v>
      </c>
      <c r="E49" s="115">
        <v>89</v>
      </c>
      <c r="F49" s="114">
        <v>80</v>
      </c>
      <c r="G49" s="114">
        <v>71</v>
      </c>
      <c r="H49" s="114">
        <v>47</v>
      </c>
      <c r="I49" s="140">
        <v>62</v>
      </c>
      <c r="J49" s="115">
        <v>27</v>
      </c>
      <c r="K49" s="116">
        <v>43.548387096774192</v>
      </c>
    </row>
    <row r="50" spans="1:11" ht="14.1" customHeight="1" x14ac:dyDescent="0.2">
      <c r="A50" s="306" t="s">
        <v>272</v>
      </c>
      <c r="B50" s="307" t="s">
        <v>273</v>
      </c>
      <c r="C50" s="308"/>
      <c r="D50" s="113">
        <v>1.0923535253227408</v>
      </c>
      <c r="E50" s="115">
        <v>22</v>
      </c>
      <c r="F50" s="114">
        <v>22</v>
      </c>
      <c r="G50" s="114">
        <v>13</v>
      </c>
      <c r="H50" s="114">
        <v>8</v>
      </c>
      <c r="I50" s="140">
        <v>10</v>
      </c>
      <c r="J50" s="115">
        <v>12</v>
      </c>
      <c r="K50" s="116">
        <v>120</v>
      </c>
    </row>
    <row r="51" spans="1:11" ht="14.1" customHeight="1" x14ac:dyDescent="0.2">
      <c r="A51" s="306" t="s">
        <v>274</v>
      </c>
      <c r="B51" s="307" t="s">
        <v>275</v>
      </c>
      <c r="C51" s="308"/>
      <c r="D51" s="113">
        <v>2.730883813306852</v>
      </c>
      <c r="E51" s="115">
        <v>55</v>
      </c>
      <c r="F51" s="114">
        <v>51</v>
      </c>
      <c r="G51" s="114">
        <v>50</v>
      </c>
      <c r="H51" s="114">
        <v>36</v>
      </c>
      <c r="I51" s="140">
        <v>45</v>
      </c>
      <c r="J51" s="115">
        <v>10</v>
      </c>
      <c r="K51" s="116">
        <v>22.222222222222221</v>
      </c>
    </row>
    <row r="52" spans="1:11" ht="14.1" customHeight="1" x14ac:dyDescent="0.2">
      <c r="A52" s="306">
        <v>71</v>
      </c>
      <c r="B52" s="307" t="s">
        <v>276</v>
      </c>
      <c r="C52" s="308"/>
      <c r="D52" s="113">
        <v>8.0436941410129101</v>
      </c>
      <c r="E52" s="115">
        <v>162</v>
      </c>
      <c r="F52" s="114">
        <v>172</v>
      </c>
      <c r="G52" s="114">
        <v>239</v>
      </c>
      <c r="H52" s="114">
        <v>143</v>
      </c>
      <c r="I52" s="140">
        <v>198</v>
      </c>
      <c r="J52" s="115">
        <v>-36</v>
      </c>
      <c r="K52" s="116">
        <v>-18.181818181818183</v>
      </c>
    </row>
    <row r="53" spans="1:11" ht="14.1" customHeight="1" x14ac:dyDescent="0.2">
      <c r="A53" s="306" t="s">
        <v>277</v>
      </c>
      <c r="B53" s="307" t="s">
        <v>278</v>
      </c>
      <c r="C53" s="308"/>
      <c r="D53" s="113">
        <v>2.4826216484607744</v>
      </c>
      <c r="E53" s="115">
        <v>50</v>
      </c>
      <c r="F53" s="114">
        <v>71</v>
      </c>
      <c r="G53" s="114">
        <v>81</v>
      </c>
      <c r="H53" s="114">
        <v>54</v>
      </c>
      <c r="I53" s="140">
        <v>77</v>
      </c>
      <c r="J53" s="115">
        <v>-27</v>
      </c>
      <c r="K53" s="116">
        <v>-35.064935064935064</v>
      </c>
    </row>
    <row r="54" spans="1:11" ht="14.1" customHeight="1" x14ac:dyDescent="0.2">
      <c r="A54" s="306" t="s">
        <v>279</v>
      </c>
      <c r="B54" s="307" t="s">
        <v>280</v>
      </c>
      <c r="C54" s="308"/>
      <c r="D54" s="113">
        <v>4.8162859980139023</v>
      </c>
      <c r="E54" s="115">
        <v>97</v>
      </c>
      <c r="F54" s="114">
        <v>76</v>
      </c>
      <c r="G54" s="114">
        <v>127</v>
      </c>
      <c r="H54" s="114">
        <v>79</v>
      </c>
      <c r="I54" s="140">
        <v>104</v>
      </c>
      <c r="J54" s="115">
        <v>-7</v>
      </c>
      <c r="K54" s="116">
        <v>-6.7307692307692308</v>
      </c>
    </row>
    <row r="55" spans="1:11" ht="14.1" customHeight="1" x14ac:dyDescent="0.2">
      <c r="A55" s="306">
        <v>72</v>
      </c>
      <c r="B55" s="307" t="s">
        <v>281</v>
      </c>
      <c r="C55" s="308"/>
      <c r="D55" s="113">
        <v>4.8162859980139023</v>
      </c>
      <c r="E55" s="115">
        <v>97</v>
      </c>
      <c r="F55" s="114">
        <v>38</v>
      </c>
      <c r="G55" s="114">
        <v>29</v>
      </c>
      <c r="H55" s="114">
        <v>36</v>
      </c>
      <c r="I55" s="140">
        <v>67</v>
      </c>
      <c r="J55" s="115">
        <v>30</v>
      </c>
      <c r="K55" s="116">
        <v>44.776119402985074</v>
      </c>
    </row>
    <row r="56" spans="1:11" ht="14.1" customHeight="1" x14ac:dyDescent="0.2">
      <c r="A56" s="306" t="s">
        <v>282</v>
      </c>
      <c r="B56" s="307" t="s">
        <v>283</v>
      </c>
      <c r="C56" s="308"/>
      <c r="D56" s="113">
        <v>3.0287984111221449</v>
      </c>
      <c r="E56" s="115">
        <v>61</v>
      </c>
      <c r="F56" s="114">
        <v>9</v>
      </c>
      <c r="G56" s="114">
        <v>11</v>
      </c>
      <c r="H56" s="114">
        <v>16</v>
      </c>
      <c r="I56" s="140">
        <v>24</v>
      </c>
      <c r="J56" s="115">
        <v>37</v>
      </c>
      <c r="K56" s="116">
        <v>154.16666666666666</v>
      </c>
    </row>
    <row r="57" spans="1:11" ht="14.1" customHeight="1" x14ac:dyDescent="0.2">
      <c r="A57" s="306" t="s">
        <v>284</v>
      </c>
      <c r="B57" s="307" t="s">
        <v>285</v>
      </c>
      <c r="C57" s="308"/>
      <c r="D57" s="113">
        <v>0.79443892750744782</v>
      </c>
      <c r="E57" s="115">
        <v>16</v>
      </c>
      <c r="F57" s="114">
        <v>24</v>
      </c>
      <c r="G57" s="114">
        <v>12</v>
      </c>
      <c r="H57" s="114">
        <v>14</v>
      </c>
      <c r="I57" s="140">
        <v>20</v>
      </c>
      <c r="J57" s="115">
        <v>-4</v>
      </c>
      <c r="K57" s="116">
        <v>-20</v>
      </c>
    </row>
    <row r="58" spans="1:11" ht="14.1" customHeight="1" x14ac:dyDescent="0.2">
      <c r="A58" s="306">
        <v>73</v>
      </c>
      <c r="B58" s="307" t="s">
        <v>286</v>
      </c>
      <c r="C58" s="308"/>
      <c r="D58" s="113">
        <v>2.4329692154915592</v>
      </c>
      <c r="E58" s="115">
        <v>49</v>
      </c>
      <c r="F58" s="114">
        <v>30</v>
      </c>
      <c r="G58" s="114">
        <v>29</v>
      </c>
      <c r="H58" s="114">
        <v>22</v>
      </c>
      <c r="I58" s="140">
        <v>27</v>
      </c>
      <c r="J58" s="115">
        <v>22</v>
      </c>
      <c r="K58" s="116">
        <v>81.481481481481481</v>
      </c>
    </row>
    <row r="59" spans="1:11" ht="14.1" customHeight="1" x14ac:dyDescent="0.2">
      <c r="A59" s="306" t="s">
        <v>287</v>
      </c>
      <c r="B59" s="307" t="s">
        <v>288</v>
      </c>
      <c r="C59" s="308"/>
      <c r="D59" s="113">
        <v>2.2343594836146972</v>
      </c>
      <c r="E59" s="115">
        <v>45</v>
      </c>
      <c r="F59" s="114">
        <v>15</v>
      </c>
      <c r="G59" s="114">
        <v>20</v>
      </c>
      <c r="H59" s="114">
        <v>16</v>
      </c>
      <c r="I59" s="140">
        <v>21</v>
      </c>
      <c r="J59" s="115">
        <v>24</v>
      </c>
      <c r="K59" s="116">
        <v>114.28571428571429</v>
      </c>
    </row>
    <row r="60" spans="1:11" ht="14.1" customHeight="1" x14ac:dyDescent="0.2">
      <c r="A60" s="306">
        <v>81</v>
      </c>
      <c r="B60" s="307" t="s">
        <v>289</v>
      </c>
      <c r="C60" s="308"/>
      <c r="D60" s="113">
        <v>5.5114200595829193</v>
      </c>
      <c r="E60" s="115">
        <v>111</v>
      </c>
      <c r="F60" s="114">
        <v>128</v>
      </c>
      <c r="G60" s="114">
        <v>119</v>
      </c>
      <c r="H60" s="114">
        <v>131</v>
      </c>
      <c r="I60" s="140">
        <v>123</v>
      </c>
      <c r="J60" s="115">
        <v>-12</v>
      </c>
      <c r="K60" s="116">
        <v>-9.7560975609756095</v>
      </c>
    </row>
    <row r="61" spans="1:11" ht="14.1" customHeight="1" x14ac:dyDescent="0.2">
      <c r="A61" s="306" t="s">
        <v>290</v>
      </c>
      <c r="B61" s="307" t="s">
        <v>291</v>
      </c>
      <c r="C61" s="308"/>
      <c r="D61" s="113">
        <v>1.3406156901688182</v>
      </c>
      <c r="E61" s="115">
        <v>27</v>
      </c>
      <c r="F61" s="114">
        <v>28</v>
      </c>
      <c r="G61" s="114">
        <v>34</v>
      </c>
      <c r="H61" s="114">
        <v>63</v>
      </c>
      <c r="I61" s="140">
        <v>41</v>
      </c>
      <c r="J61" s="115">
        <v>-14</v>
      </c>
      <c r="K61" s="116">
        <v>-34.146341463414636</v>
      </c>
    </row>
    <row r="62" spans="1:11" ht="14.1" customHeight="1" x14ac:dyDescent="0.2">
      <c r="A62" s="306" t="s">
        <v>292</v>
      </c>
      <c r="B62" s="307" t="s">
        <v>293</v>
      </c>
      <c r="C62" s="308"/>
      <c r="D62" s="113">
        <v>1.9860973187686197</v>
      </c>
      <c r="E62" s="115">
        <v>40</v>
      </c>
      <c r="F62" s="114">
        <v>63</v>
      </c>
      <c r="G62" s="114">
        <v>43</v>
      </c>
      <c r="H62" s="114">
        <v>18</v>
      </c>
      <c r="I62" s="140">
        <v>31</v>
      </c>
      <c r="J62" s="115">
        <v>9</v>
      </c>
      <c r="K62" s="116">
        <v>29.032258064516128</v>
      </c>
    </row>
    <row r="63" spans="1:11" ht="14.1" customHeight="1" x14ac:dyDescent="0.2">
      <c r="A63" s="306"/>
      <c r="B63" s="307" t="s">
        <v>294</v>
      </c>
      <c r="C63" s="308"/>
      <c r="D63" s="113">
        <v>1.8867924528301887</v>
      </c>
      <c r="E63" s="115">
        <v>38</v>
      </c>
      <c r="F63" s="114">
        <v>61</v>
      </c>
      <c r="G63" s="114">
        <v>40</v>
      </c>
      <c r="H63" s="114">
        <v>18</v>
      </c>
      <c r="I63" s="140">
        <v>30</v>
      </c>
      <c r="J63" s="115">
        <v>8</v>
      </c>
      <c r="K63" s="116">
        <v>26.666666666666668</v>
      </c>
    </row>
    <row r="64" spans="1:11" ht="14.1" customHeight="1" x14ac:dyDescent="0.2">
      <c r="A64" s="306" t="s">
        <v>295</v>
      </c>
      <c r="B64" s="307" t="s">
        <v>296</v>
      </c>
      <c r="C64" s="308"/>
      <c r="D64" s="113">
        <v>0.99304865938430986</v>
      </c>
      <c r="E64" s="115">
        <v>20</v>
      </c>
      <c r="F64" s="114">
        <v>11</v>
      </c>
      <c r="G64" s="114">
        <v>19</v>
      </c>
      <c r="H64" s="114">
        <v>17</v>
      </c>
      <c r="I64" s="140">
        <v>21</v>
      </c>
      <c r="J64" s="115">
        <v>-1</v>
      </c>
      <c r="K64" s="116">
        <v>-4.7619047619047619</v>
      </c>
    </row>
    <row r="65" spans="1:11" ht="14.1" customHeight="1" x14ac:dyDescent="0.2">
      <c r="A65" s="306" t="s">
        <v>297</v>
      </c>
      <c r="B65" s="307" t="s">
        <v>298</v>
      </c>
      <c r="C65" s="308"/>
      <c r="D65" s="113">
        <v>0.69513406156901691</v>
      </c>
      <c r="E65" s="115">
        <v>14</v>
      </c>
      <c r="F65" s="114">
        <v>15</v>
      </c>
      <c r="G65" s="114">
        <v>16</v>
      </c>
      <c r="H65" s="114">
        <v>20</v>
      </c>
      <c r="I65" s="140">
        <v>18</v>
      </c>
      <c r="J65" s="115">
        <v>-4</v>
      </c>
      <c r="K65" s="116">
        <v>-22.222222222222221</v>
      </c>
    </row>
    <row r="66" spans="1:11" ht="14.1" customHeight="1" x14ac:dyDescent="0.2">
      <c r="A66" s="306">
        <v>82</v>
      </c>
      <c r="B66" s="307" t="s">
        <v>299</v>
      </c>
      <c r="C66" s="308"/>
      <c r="D66" s="113">
        <v>4.2204568023833167</v>
      </c>
      <c r="E66" s="115">
        <v>85</v>
      </c>
      <c r="F66" s="114">
        <v>73</v>
      </c>
      <c r="G66" s="114">
        <v>119</v>
      </c>
      <c r="H66" s="114">
        <v>62</v>
      </c>
      <c r="I66" s="140">
        <v>71</v>
      </c>
      <c r="J66" s="115">
        <v>14</v>
      </c>
      <c r="K66" s="116">
        <v>19.718309859154928</v>
      </c>
    </row>
    <row r="67" spans="1:11" ht="14.1" customHeight="1" x14ac:dyDescent="0.2">
      <c r="A67" s="306" t="s">
        <v>300</v>
      </c>
      <c r="B67" s="307" t="s">
        <v>301</v>
      </c>
      <c r="C67" s="308"/>
      <c r="D67" s="113">
        <v>2.4826216484607744</v>
      </c>
      <c r="E67" s="115">
        <v>50</v>
      </c>
      <c r="F67" s="114">
        <v>61</v>
      </c>
      <c r="G67" s="114">
        <v>91</v>
      </c>
      <c r="H67" s="114">
        <v>49</v>
      </c>
      <c r="I67" s="140">
        <v>50</v>
      </c>
      <c r="J67" s="115">
        <v>0</v>
      </c>
      <c r="K67" s="116">
        <v>0</v>
      </c>
    </row>
    <row r="68" spans="1:11" ht="14.1" customHeight="1" x14ac:dyDescent="0.2">
      <c r="A68" s="306" t="s">
        <v>302</v>
      </c>
      <c r="B68" s="307" t="s">
        <v>303</v>
      </c>
      <c r="C68" s="308"/>
      <c r="D68" s="113">
        <v>0.79443892750744782</v>
      </c>
      <c r="E68" s="115">
        <v>16</v>
      </c>
      <c r="F68" s="114">
        <v>6</v>
      </c>
      <c r="G68" s="114">
        <v>22</v>
      </c>
      <c r="H68" s="114">
        <v>8</v>
      </c>
      <c r="I68" s="140">
        <v>15</v>
      </c>
      <c r="J68" s="115">
        <v>1</v>
      </c>
      <c r="K68" s="116">
        <v>6.666666666666667</v>
      </c>
    </row>
    <row r="69" spans="1:11" ht="14.1" customHeight="1" x14ac:dyDescent="0.2">
      <c r="A69" s="306">
        <v>83</v>
      </c>
      <c r="B69" s="307" t="s">
        <v>304</v>
      </c>
      <c r="C69" s="308"/>
      <c r="D69" s="113">
        <v>6.3058589870903674</v>
      </c>
      <c r="E69" s="115">
        <v>127</v>
      </c>
      <c r="F69" s="114">
        <v>83</v>
      </c>
      <c r="G69" s="114">
        <v>133</v>
      </c>
      <c r="H69" s="114">
        <v>68</v>
      </c>
      <c r="I69" s="140">
        <v>83</v>
      </c>
      <c r="J69" s="115">
        <v>44</v>
      </c>
      <c r="K69" s="116">
        <v>53.012048192771083</v>
      </c>
    </row>
    <row r="70" spans="1:11" ht="14.1" customHeight="1" x14ac:dyDescent="0.2">
      <c r="A70" s="306" t="s">
        <v>305</v>
      </c>
      <c r="B70" s="307" t="s">
        <v>306</v>
      </c>
      <c r="C70" s="308"/>
      <c r="D70" s="113">
        <v>4.6176762661370407</v>
      </c>
      <c r="E70" s="115">
        <v>93</v>
      </c>
      <c r="F70" s="114">
        <v>47</v>
      </c>
      <c r="G70" s="114">
        <v>96</v>
      </c>
      <c r="H70" s="114">
        <v>52</v>
      </c>
      <c r="I70" s="140">
        <v>59</v>
      </c>
      <c r="J70" s="115">
        <v>34</v>
      </c>
      <c r="K70" s="116">
        <v>57.627118644067799</v>
      </c>
    </row>
    <row r="71" spans="1:11" ht="14.1" customHeight="1" x14ac:dyDescent="0.2">
      <c r="A71" s="306"/>
      <c r="B71" s="307" t="s">
        <v>307</v>
      </c>
      <c r="C71" s="308"/>
      <c r="D71" s="113">
        <v>3.426017874875869</v>
      </c>
      <c r="E71" s="115">
        <v>69</v>
      </c>
      <c r="F71" s="114">
        <v>34</v>
      </c>
      <c r="G71" s="114">
        <v>67</v>
      </c>
      <c r="H71" s="114">
        <v>23</v>
      </c>
      <c r="I71" s="140">
        <v>42</v>
      </c>
      <c r="J71" s="115">
        <v>27</v>
      </c>
      <c r="K71" s="116">
        <v>64.285714285714292</v>
      </c>
    </row>
    <row r="72" spans="1:11" ht="14.1" customHeight="1" x14ac:dyDescent="0.2">
      <c r="A72" s="306">
        <v>84</v>
      </c>
      <c r="B72" s="307" t="s">
        <v>308</v>
      </c>
      <c r="C72" s="308"/>
      <c r="D72" s="113">
        <v>3.3763654419066533</v>
      </c>
      <c r="E72" s="115">
        <v>68</v>
      </c>
      <c r="F72" s="114">
        <v>43</v>
      </c>
      <c r="G72" s="114">
        <v>74</v>
      </c>
      <c r="H72" s="114">
        <v>32</v>
      </c>
      <c r="I72" s="140">
        <v>60</v>
      </c>
      <c r="J72" s="115">
        <v>8</v>
      </c>
      <c r="K72" s="116">
        <v>13.333333333333334</v>
      </c>
    </row>
    <row r="73" spans="1:11" ht="14.1" customHeight="1" x14ac:dyDescent="0.2">
      <c r="A73" s="306" t="s">
        <v>309</v>
      </c>
      <c r="B73" s="307" t="s">
        <v>310</v>
      </c>
      <c r="C73" s="308"/>
      <c r="D73" s="113">
        <v>0.84409136047666333</v>
      </c>
      <c r="E73" s="115">
        <v>17</v>
      </c>
      <c r="F73" s="114">
        <v>16</v>
      </c>
      <c r="G73" s="114">
        <v>27</v>
      </c>
      <c r="H73" s="114">
        <v>13</v>
      </c>
      <c r="I73" s="140">
        <v>15</v>
      </c>
      <c r="J73" s="115">
        <v>2</v>
      </c>
      <c r="K73" s="116">
        <v>13.333333333333334</v>
      </c>
    </row>
    <row r="74" spans="1:11" ht="14.1" customHeight="1" x14ac:dyDescent="0.2">
      <c r="A74" s="306" t="s">
        <v>311</v>
      </c>
      <c r="B74" s="307" t="s">
        <v>312</v>
      </c>
      <c r="C74" s="308"/>
      <c r="D74" s="113">
        <v>0.24826216484607747</v>
      </c>
      <c r="E74" s="115">
        <v>5</v>
      </c>
      <c r="F74" s="114">
        <v>6</v>
      </c>
      <c r="G74" s="114">
        <v>3</v>
      </c>
      <c r="H74" s="114">
        <v>3</v>
      </c>
      <c r="I74" s="140">
        <v>3</v>
      </c>
      <c r="J74" s="115">
        <v>2</v>
      </c>
      <c r="K74" s="116">
        <v>66.666666666666671</v>
      </c>
    </row>
    <row r="75" spans="1:11" ht="14.1" customHeight="1" x14ac:dyDescent="0.2">
      <c r="A75" s="306" t="s">
        <v>313</v>
      </c>
      <c r="B75" s="307" t="s">
        <v>314</v>
      </c>
      <c r="C75" s="308"/>
      <c r="D75" s="113">
        <v>1.5888778550148956</v>
      </c>
      <c r="E75" s="115">
        <v>32</v>
      </c>
      <c r="F75" s="114">
        <v>13</v>
      </c>
      <c r="G75" s="114">
        <v>35</v>
      </c>
      <c r="H75" s="114">
        <v>13</v>
      </c>
      <c r="I75" s="140">
        <v>37</v>
      </c>
      <c r="J75" s="115">
        <v>-5</v>
      </c>
      <c r="K75" s="116">
        <v>-13.513513513513514</v>
      </c>
    </row>
    <row r="76" spans="1:11" ht="14.1" customHeight="1" x14ac:dyDescent="0.2">
      <c r="A76" s="306">
        <v>91</v>
      </c>
      <c r="B76" s="307" t="s">
        <v>315</v>
      </c>
      <c r="C76" s="308"/>
      <c r="D76" s="113" t="s">
        <v>513</v>
      </c>
      <c r="E76" s="115" t="s">
        <v>513</v>
      </c>
      <c r="F76" s="114" t="s">
        <v>513</v>
      </c>
      <c r="G76" s="114" t="s">
        <v>513</v>
      </c>
      <c r="H76" s="114" t="s">
        <v>513</v>
      </c>
      <c r="I76" s="140">
        <v>0</v>
      </c>
      <c r="J76" s="115" t="s">
        <v>513</v>
      </c>
      <c r="K76" s="116" t="s">
        <v>513</v>
      </c>
    </row>
    <row r="77" spans="1:11" ht="14.1" customHeight="1" x14ac:dyDescent="0.2">
      <c r="A77" s="306">
        <v>92</v>
      </c>
      <c r="B77" s="307" t="s">
        <v>316</v>
      </c>
      <c r="C77" s="308"/>
      <c r="D77" s="113">
        <v>0.6454816285998014</v>
      </c>
      <c r="E77" s="115">
        <v>13</v>
      </c>
      <c r="F77" s="114">
        <v>11</v>
      </c>
      <c r="G77" s="114">
        <v>10</v>
      </c>
      <c r="H77" s="114">
        <v>9</v>
      </c>
      <c r="I77" s="140">
        <v>4</v>
      </c>
      <c r="J77" s="115">
        <v>9</v>
      </c>
      <c r="K77" s="116">
        <v>225</v>
      </c>
    </row>
    <row r="78" spans="1:11" ht="14.1" customHeight="1" x14ac:dyDescent="0.2">
      <c r="A78" s="306">
        <v>93</v>
      </c>
      <c r="B78" s="307" t="s">
        <v>317</v>
      </c>
      <c r="C78" s="308"/>
      <c r="D78" s="113">
        <v>0.79443892750744782</v>
      </c>
      <c r="E78" s="115">
        <v>16</v>
      </c>
      <c r="F78" s="114">
        <v>16</v>
      </c>
      <c r="G78" s="114">
        <v>21</v>
      </c>
      <c r="H78" s="114">
        <v>22</v>
      </c>
      <c r="I78" s="140">
        <v>21</v>
      </c>
      <c r="J78" s="115">
        <v>-5</v>
      </c>
      <c r="K78" s="116">
        <v>-23.80952380952381</v>
      </c>
    </row>
    <row r="79" spans="1:11" ht="14.1" customHeight="1" x14ac:dyDescent="0.2">
      <c r="A79" s="306">
        <v>94</v>
      </c>
      <c r="B79" s="307" t="s">
        <v>318</v>
      </c>
      <c r="C79" s="308"/>
      <c r="D79" s="113">
        <v>0.14895729890764647</v>
      </c>
      <c r="E79" s="115">
        <v>3</v>
      </c>
      <c r="F79" s="114" t="s">
        <v>513</v>
      </c>
      <c r="G79" s="114">
        <v>32</v>
      </c>
      <c r="H79" s="114">
        <v>46</v>
      </c>
      <c r="I79" s="140">
        <v>12</v>
      </c>
      <c r="J79" s="115">
        <v>-9</v>
      </c>
      <c r="K79" s="116">
        <v>-75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0.34756703078450846</v>
      </c>
      <c r="E81" s="143">
        <v>7</v>
      </c>
      <c r="F81" s="144">
        <v>4</v>
      </c>
      <c r="G81" s="144">
        <v>8</v>
      </c>
      <c r="H81" s="144">
        <v>11</v>
      </c>
      <c r="I81" s="145">
        <v>7</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24393</v>
      </c>
      <c r="C10" s="114">
        <v>12830</v>
      </c>
      <c r="D10" s="114">
        <v>11563</v>
      </c>
      <c r="E10" s="114">
        <v>18444</v>
      </c>
      <c r="F10" s="114">
        <v>5668</v>
      </c>
      <c r="G10" s="114">
        <v>3204</v>
      </c>
      <c r="H10" s="114">
        <v>7401</v>
      </c>
      <c r="I10" s="115">
        <v>7402</v>
      </c>
      <c r="J10" s="114">
        <v>5354</v>
      </c>
      <c r="K10" s="114">
        <v>2048</v>
      </c>
      <c r="L10" s="423">
        <v>1468</v>
      </c>
      <c r="M10" s="424">
        <v>1559</v>
      </c>
    </row>
    <row r="11" spans="1:13" ht="11.1" customHeight="1" x14ac:dyDescent="0.2">
      <c r="A11" s="422" t="s">
        <v>387</v>
      </c>
      <c r="B11" s="115">
        <v>24674</v>
      </c>
      <c r="C11" s="114">
        <v>13065</v>
      </c>
      <c r="D11" s="114">
        <v>11609</v>
      </c>
      <c r="E11" s="114">
        <v>18663</v>
      </c>
      <c r="F11" s="114">
        <v>5728</v>
      </c>
      <c r="G11" s="114">
        <v>3079</v>
      </c>
      <c r="H11" s="114">
        <v>7607</v>
      </c>
      <c r="I11" s="115">
        <v>7485</v>
      </c>
      <c r="J11" s="114">
        <v>5382</v>
      </c>
      <c r="K11" s="114">
        <v>2103</v>
      </c>
      <c r="L11" s="423">
        <v>1689</v>
      </c>
      <c r="M11" s="424">
        <v>1454</v>
      </c>
    </row>
    <row r="12" spans="1:13" ht="11.1" customHeight="1" x14ac:dyDescent="0.2">
      <c r="A12" s="422" t="s">
        <v>388</v>
      </c>
      <c r="B12" s="115">
        <v>25151</v>
      </c>
      <c r="C12" s="114">
        <v>13330</v>
      </c>
      <c r="D12" s="114">
        <v>11821</v>
      </c>
      <c r="E12" s="114">
        <v>19116</v>
      </c>
      <c r="F12" s="114">
        <v>5740</v>
      </c>
      <c r="G12" s="114">
        <v>3370</v>
      </c>
      <c r="H12" s="114">
        <v>7793</v>
      </c>
      <c r="I12" s="115">
        <v>7509</v>
      </c>
      <c r="J12" s="114">
        <v>5338</v>
      </c>
      <c r="K12" s="114">
        <v>2171</v>
      </c>
      <c r="L12" s="423">
        <v>2181</v>
      </c>
      <c r="M12" s="424">
        <v>1798</v>
      </c>
    </row>
    <row r="13" spans="1:13" s="110" customFormat="1" ht="11.1" customHeight="1" x14ac:dyDescent="0.2">
      <c r="A13" s="422" t="s">
        <v>389</v>
      </c>
      <c r="B13" s="115">
        <v>24975</v>
      </c>
      <c r="C13" s="114">
        <v>13081</v>
      </c>
      <c r="D13" s="114">
        <v>11894</v>
      </c>
      <c r="E13" s="114">
        <v>18875</v>
      </c>
      <c r="F13" s="114">
        <v>5810</v>
      </c>
      <c r="G13" s="114">
        <v>3264</v>
      </c>
      <c r="H13" s="114">
        <v>7854</v>
      </c>
      <c r="I13" s="115">
        <v>7490</v>
      </c>
      <c r="J13" s="114">
        <v>5336</v>
      </c>
      <c r="K13" s="114">
        <v>2154</v>
      </c>
      <c r="L13" s="423">
        <v>1203</v>
      </c>
      <c r="M13" s="424">
        <v>1527</v>
      </c>
    </row>
    <row r="14" spans="1:13" ht="15" customHeight="1" x14ac:dyDescent="0.2">
      <c r="A14" s="422" t="s">
        <v>390</v>
      </c>
      <c r="B14" s="115">
        <v>25006</v>
      </c>
      <c r="C14" s="114">
        <v>13140</v>
      </c>
      <c r="D14" s="114">
        <v>11866</v>
      </c>
      <c r="E14" s="114">
        <v>18356</v>
      </c>
      <c r="F14" s="114">
        <v>6393</v>
      </c>
      <c r="G14" s="114">
        <v>3133</v>
      </c>
      <c r="H14" s="114">
        <v>7997</v>
      </c>
      <c r="I14" s="115">
        <v>7372</v>
      </c>
      <c r="J14" s="114">
        <v>5309</v>
      </c>
      <c r="K14" s="114">
        <v>2063</v>
      </c>
      <c r="L14" s="423">
        <v>1650</v>
      </c>
      <c r="M14" s="424">
        <v>1661</v>
      </c>
    </row>
    <row r="15" spans="1:13" ht="11.1" customHeight="1" x14ac:dyDescent="0.2">
      <c r="A15" s="422" t="s">
        <v>387</v>
      </c>
      <c r="B15" s="115">
        <v>25074</v>
      </c>
      <c r="C15" s="114">
        <v>13241</v>
      </c>
      <c r="D15" s="114">
        <v>11833</v>
      </c>
      <c r="E15" s="114">
        <v>18322</v>
      </c>
      <c r="F15" s="114">
        <v>6498</v>
      </c>
      <c r="G15" s="114">
        <v>2994</v>
      </c>
      <c r="H15" s="114">
        <v>8147</v>
      </c>
      <c r="I15" s="115">
        <v>7538</v>
      </c>
      <c r="J15" s="114">
        <v>5430</v>
      </c>
      <c r="K15" s="114">
        <v>2108</v>
      </c>
      <c r="L15" s="423">
        <v>1765</v>
      </c>
      <c r="M15" s="424">
        <v>1721</v>
      </c>
    </row>
    <row r="16" spans="1:13" ht="11.1" customHeight="1" x14ac:dyDescent="0.2">
      <c r="A16" s="422" t="s">
        <v>388</v>
      </c>
      <c r="B16" s="115">
        <v>25523</v>
      </c>
      <c r="C16" s="114">
        <v>13475</v>
      </c>
      <c r="D16" s="114">
        <v>12048</v>
      </c>
      <c r="E16" s="114">
        <v>18723</v>
      </c>
      <c r="F16" s="114">
        <v>6547</v>
      </c>
      <c r="G16" s="114">
        <v>3306</v>
      </c>
      <c r="H16" s="114">
        <v>8293</v>
      </c>
      <c r="I16" s="115">
        <v>7517</v>
      </c>
      <c r="J16" s="114">
        <v>5333</v>
      </c>
      <c r="K16" s="114">
        <v>2184</v>
      </c>
      <c r="L16" s="423">
        <v>2414</v>
      </c>
      <c r="M16" s="424">
        <v>2045</v>
      </c>
    </row>
    <row r="17" spans="1:13" s="110" customFormat="1" ht="11.1" customHeight="1" x14ac:dyDescent="0.2">
      <c r="A17" s="422" t="s">
        <v>389</v>
      </c>
      <c r="B17" s="115">
        <v>25287</v>
      </c>
      <c r="C17" s="114">
        <v>13226</v>
      </c>
      <c r="D17" s="114">
        <v>12061</v>
      </c>
      <c r="E17" s="114">
        <v>18704</v>
      </c>
      <c r="F17" s="114">
        <v>6571</v>
      </c>
      <c r="G17" s="114">
        <v>3184</v>
      </c>
      <c r="H17" s="114">
        <v>8350</v>
      </c>
      <c r="I17" s="115">
        <v>7381</v>
      </c>
      <c r="J17" s="114">
        <v>5289</v>
      </c>
      <c r="K17" s="114">
        <v>2092</v>
      </c>
      <c r="L17" s="423">
        <v>1177</v>
      </c>
      <c r="M17" s="424">
        <v>1424</v>
      </c>
    </row>
    <row r="18" spans="1:13" ht="15" customHeight="1" x14ac:dyDescent="0.2">
      <c r="A18" s="422" t="s">
        <v>391</v>
      </c>
      <c r="B18" s="115">
        <v>25181</v>
      </c>
      <c r="C18" s="114">
        <v>13167</v>
      </c>
      <c r="D18" s="114">
        <v>12014</v>
      </c>
      <c r="E18" s="114">
        <v>18516</v>
      </c>
      <c r="F18" s="114">
        <v>6650</v>
      </c>
      <c r="G18" s="114">
        <v>3014</v>
      </c>
      <c r="H18" s="114">
        <v>8470</v>
      </c>
      <c r="I18" s="115">
        <v>7200</v>
      </c>
      <c r="J18" s="114">
        <v>5142</v>
      </c>
      <c r="K18" s="114">
        <v>2058</v>
      </c>
      <c r="L18" s="423">
        <v>1838</v>
      </c>
      <c r="M18" s="424">
        <v>1881</v>
      </c>
    </row>
    <row r="19" spans="1:13" ht="11.1" customHeight="1" x14ac:dyDescent="0.2">
      <c r="A19" s="422" t="s">
        <v>387</v>
      </c>
      <c r="B19" s="115">
        <v>25049</v>
      </c>
      <c r="C19" s="114">
        <v>13154</v>
      </c>
      <c r="D19" s="114">
        <v>11895</v>
      </c>
      <c r="E19" s="114">
        <v>18351</v>
      </c>
      <c r="F19" s="114">
        <v>6683</v>
      </c>
      <c r="G19" s="114">
        <v>2803</v>
      </c>
      <c r="H19" s="114">
        <v>8611</v>
      </c>
      <c r="I19" s="115">
        <v>7420</v>
      </c>
      <c r="J19" s="114">
        <v>5302</v>
      </c>
      <c r="K19" s="114">
        <v>2118</v>
      </c>
      <c r="L19" s="423">
        <v>1242</v>
      </c>
      <c r="M19" s="424">
        <v>1394</v>
      </c>
    </row>
    <row r="20" spans="1:13" ht="11.1" customHeight="1" x14ac:dyDescent="0.2">
      <c r="A20" s="422" t="s">
        <v>388</v>
      </c>
      <c r="B20" s="115">
        <v>25537</v>
      </c>
      <c r="C20" s="114">
        <v>13404</v>
      </c>
      <c r="D20" s="114">
        <v>12133</v>
      </c>
      <c r="E20" s="114">
        <v>18760</v>
      </c>
      <c r="F20" s="114">
        <v>6751</v>
      </c>
      <c r="G20" s="114">
        <v>3176</v>
      </c>
      <c r="H20" s="114">
        <v>8730</v>
      </c>
      <c r="I20" s="115">
        <v>7461</v>
      </c>
      <c r="J20" s="114">
        <v>5212</v>
      </c>
      <c r="K20" s="114">
        <v>2249</v>
      </c>
      <c r="L20" s="423">
        <v>1957</v>
      </c>
      <c r="M20" s="424">
        <v>1496</v>
      </c>
    </row>
    <row r="21" spans="1:13" s="110" customFormat="1" ht="11.1" customHeight="1" x14ac:dyDescent="0.2">
      <c r="A21" s="422" t="s">
        <v>389</v>
      </c>
      <c r="B21" s="115">
        <v>25320</v>
      </c>
      <c r="C21" s="114">
        <v>13147</v>
      </c>
      <c r="D21" s="114">
        <v>12173</v>
      </c>
      <c r="E21" s="114">
        <v>18573</v>
      </c>
      <c r="F21" s="114">
        <v>6744</v>
      </c>
      <c r="G21" s="114">
        <v>3015</v>
      </c>
      <c r="H21" s="114">
        <v>8767</v>
      </c>
      <c r="I21" s="115">
        <v>7382</v>
      </c>
      <c r="J21" s="114">
        <v>5174</v>
      </c>
      <c r="K21" s="114">
        <v>2208</v>
      </c>
      <c r="L21" s="423">
        <v>1100</v>
      </c>
      <c r="M21" s="424">
        <v>1426</v>
      </c>
    </row>
    <row r="22" spans="1:13" ht="15" customHeight="1" x14ac:dyDescent="0.2">
      <c r="A22" s="422" t="s">
        <v>392</v>
      </c>
      <c r="B22" s="115">
        <v>25128</v>
      </c>
      <c r="C22" s="114">
        <v>13067</v>
      </c>
      <c r="D22" s="114">
        <v>12061</v>
      </c>
      <c r="E22" s="114">
        <v>18401</v>
      </c>
      <c r="F22" s="114">
        <v>6711</v>
      </c>
      <c r="G22" s="114">
        <v>2883</v>
      </c>
      <c r="H22" s="114">
        <v>8840</v>
      </c>
      <c r="I22" s="115">
        <v>7292</v>
      </c>
      <c r="J22" s="114">
        <v>5163</v>
      </c>
      <c r="K22" s="114">
        <v>2129</v>
      </c>
      <c r="L22" s="423">
        <v>1522</v>
      </c>
      <c r="M22" s="424">
        <v>1753</v>
      </c>
    </row>
    <row r="23" spans="1:13" ht="11.1" customHeight="1" x14ac:dyDescent="0.2">
      <c r="A23" s="422" t="s">
        <v>387</v>
      </c>
      <c r="B23" s="115">
        <v>25156</v>
      </c>
      <c r="C23" s="114">
        <v>13164</v>
      </c>
      <c r="D23" s="114">
        <v>11992</v>
      </c>
      <c r="E23" s="114">
        <v>18360</v>
      </c>
      <c r="F23" s="114">
        <v>6770</v>
      </c>
      <c r="G23" s="114">
        <v>2792</v>
      </c>
      <c r="H23" s="114">
        <v>9003</v>
      </c>
      <c r="I23" s="115">
        <v>7426</v>
      </c>
      <c r="J23" s="114">
        <v>5232</v>
      </c>
      <c r="K23" s="114">
        <v>2194</v>
      </c>
      <c r="L23" s="423">
        <v>1368</v>
      </c>
      <c r="M23" s="424">
        <v>1358</v>
      </c>
    </row>
    <row r="24" spans="1:13" ht="11.1" customHeight="1" x14ac:dyDescent="0.2">
      <c r="A24" s="422" t="s">
        <v>388</v>
      </c>
      <c r="B24" s="115">
        <v>25699</v>
      </c>
      <c r="C24" s="114">
        <v>13394</v>
      </c>
      <c r="D24" s="114">
        <v>12305</v>
      </c>
      <c r="E24" s="114">
        <v>18809</v>
      </c>
      <c r="F24" s="114">
        <v>6847</v>
      </c>
      <c r="G24" s="114">
        <v>3131</v>
      </c>
      <c r="H24" s="114">
        <v>9151</v>
      </c>
      <c r="I24" s="115">
        <v>7479</v>
      </c>
      <c r="J24" s="114">
        <v>5235</v>
      </c>
      <c r="K24" s="114">
        <v>2244</v>
      </c>
      <c r="L24" s="423">
        <v>2016</v>
      </c>
      <c r="M24" s="424">
        <v>1644</v>
      </c>
    </row>
    <row r="25" spans="1:13" s="110" customFormat="1" ht="11.1" customHeight="1" x14ac:dyDescent="0.2">
      <c r="A25" s="422" t="s">
        <v>389</v>
      </c>
      <c r="B25" s="115">
        <v>25421</v>
      </c>
      <c r="C25" s="114">
        <v>13155</v>
      </c>
      <c r="D25" s="114">
        <v>12266</v>
      </c>
      <c r="E25" s="114">
        <v>18309</v>
      </c>
      <c r="F25" s="114">
        <v>6842</v>
      </c>
      <c r="G25" s="114">
        <v>3014</v>
      </c>
      <c r="H25" s="114">
        <v>9214</v>
      </c>
      <c r="I25" s="115">
        <v>7486</v>
      </c>
      <c r="J25" s="114">
        <v>5217</v>
      </c>
      <c r="K25" s="114">
        <v>2269</v>
      </c>
      <c r="L25" s="423">
        <v>1088</v>
      </c>
      <c r="M25" s="424">
        <v>1381</v>
      </c>
    </row>
    <row r="26" spans="1:13" ht="15" customHeight="1" x14ac:dyDescent="0.2">
      <c r="A26" s="422" t="s">
        <v>393</v>
      </c>
      <c r="B26" s="115">
        <v>25395</v>
      </c>
      <c r="C26" s="114">
        <v>13173</v>
      </c>
      <c r="D26" s="114">
        <v>12222</v>
      </c>
      <c r="E26" s="114">
        <v>18257</v>
      </c>
      <c r="F26" s="114">
        <v>6868</v>
      </c>
      <c r="G26" s="114">
        <v>2862</v>
      </c>
      <c r="H26" s="114">
        <v>9310</v>
      </c>
      <c r="I26" s="115">
        <v>7475</v>
      </c>
      <c r="J26" s="114">
        <v>5210</v>
      </c>
      <c r="K26" s="114">
        <v>2265</v>
      </c>
      <c r="L26" s="423">
        <v>1467</v>
      </c>
      <c r="M26" s="424">
        <v>1546</v>
      </c>
    </row>
    <row r="27" spans="1:13" ht="11.1" customHeight="1" x14ac:dyDescent="0.2">
      <c r="A27" s="422" t="s">
        <v>387</v>
      </c>
      <c r="B27" s="115">
        <v>25473</v>
      </c>
      <c r="C27" s="114">
        <v>13249</v>
      </c>
      <c r="D27" s="114">
        <v>12224</v>
      </c>
      <c r="E27" s="114">
        <v>18239</v>
      </c>
      <c r="F27" s="114">
        <v>6959</v>
      </c>
      <c r="G27" s="114">
        <v>2803</v>
      </c>
      <c r="H27" s="114">
        <v>9425</v>
      </c>
      <c r="I27" s="115">
        <v>7670</v>
      </c>
      <c r="J27" s="114">
        <v>5369</v>
      </c>
      <c r="K27" s="114">
        <v>2301</v>
      </c>
      <c r="L27" s="423">
        <v>1231</v>
      </c>
      <c r="M27" s="424">
        <v>1197</v>
      </c>
    </row>
    <row r="28" spans="1:13" ht="11.1" customHeight="1" x14ac:dyDescent="0.2">
      <c r="A28" s="422" t="s">
        <v>388</v>
      </c>
      <c r="B28" s="115">
        <v>25913</v>
      </c>
      <c r="C28" s="114">
        <v>13422</v>
      </c>
      <c r="D28" s="114">
        <v>12491</v>
      </c>
      <c r="E28" s="114">
        <v>18568</v>
      </c>
      <c r="F28" s="114">
        <v>7073</v>
      </c>
      <c r="G28" s="114">
        <v>3073</v>
      </c>
      <c r="H28" s="114">
        <v>9510</v>
      </c>
      <c r="I28" s="115">
        <v>7745</v>
      </c>
      <c r="J28" s="114">
        <v>5328</v>
      </c>
      <c r="K28" s="114">
        <v>2417</v>
      </c>
      <c r="L28" s="423">
        <v>2122</v>
      </c>
      <c r="M28" s="424">
        <v>1799</v>
      </c>
    </row>
    <row r="29" spans="1:13" s="110" customFormat="1" ht="11.1" customHeight="1" x14ac:dyDescent="0.2">
      <c r="A29" s="422" t="s">
        <v>389</v>
      </c>
      <c r="B29" s="115">
        <v>25657</v>
      </c>
      <c r="C29" s="114">
        <v>13191</v>
      </c>
      <c r="D29" s="114">
        <v>12466</v>
      </c>
      <c r="E29" s="114">
        <v>18534</v>
      </c>
      <c r="F29" s="114">
        <v>7118</v>
      </c>
      <c r="G29" s="114">
        <v>2937</v>
      </c>
      <c r="H29" s="114">
        <v>9519</v>
      </c>
      <c r="I29" s="115">
        <v>7631</v>
      </c>
      <c r="J29" s="114">
        <v>5253</v>
      </c>
      <c r="K29" s="114">
        <v>2378</v>
      </c>
      <c r="L29" s="423">
        <v>1150</v>
      </c>
      <c r="M29" s="424">
        <v>1418</v>
      </c>
    </row>
    <row r="30" spans="1:13" ht="15" customHeight="1" x14ac:dyDescent="0.2">
      <c r="A30" s="422" t="s">
        <v>394</v>
      </c>
      <c r="B30" s="115">
        <v>25781</v>
      </c>
      <c r="C30" s="114">
        <v>13218</v>
      </c>
      <c r="D30" s="114">
        <v>12563</v>
      </c>
      <c r="E30" s="114">
        <v>18586</v>
      </c>
      <c r="F30" s="114">
        <v>7192</v>
      </c>
      <c r="G30" s="114">
        <v>2879</v>
      </c>
      <c r="H30" s="114">
        <v>9548</v>
      </c>
      <c r="I30" s="115">
        <v>7373</v>
      </c>
      <c r="J30" s="114">
        <v>5026</v>
      </c>
      <c r="K30" s="114">
        <v>2347</v>
      </c>
      <c r="L30" s="423">
        <v>1797</v>
      </c>
      <c r="M30" s="424">
        <v>1680</v>
      </c>
    </row>
    <row r="31" spans="1:13" ht="11.1" customHeight="1" x14ac:dyDescent="0.2">
      <c r="A31" s="422" t="s">
        <v>387</v>
      </c>
      <c r="B31" s="115">
        <v>25951</v>
      </c>
      <c r="C31" s="114">
        <v>13369</v>
      </c>
      <c r="D31" s="114">
        <v>12582</v>
      </c>
      <c r="E31" s="114">
        <v>18666</v>
      </c>
      <c r="F31" s="114">
        <v>7284</v>
      </c>
      <c r="G31" s="114">
        <v>2826</v>
      </c>
      <c r="H31" s="114">
        <v>9666</v>
      </c>
      <c r="I31" s="115">
        <v>7518</v>
      </c>
      <c r="J31" s="114">
        <v>5135</v>
      </c>
      <c r="K31" s="114">
        <v>2383</v>
      </c>
      <c r="L31" s="423">
        <v>1451</v>
      </c>
      <c r="M31" s="424">
        <v>1323</v>
      </c>
    </row>
    <row r="32" spans="1:13" ht="11.1" customHeight="1" x14ac:dyDescent="0.2">
      <c r="A32" s="422" t="s">
        <v>388</v>
      </c>
      <c r="B32" s="115">
        <v>26356</v>
      </c>
      <c r="C32" s="114">
        <v>13567</v>
      </c>
      <c r="D32" s="114">
        <v>12789</v>
      </c>
      <c r="E32" s="114">
        <v>19011</v>
      </c>
      <c r="F32" s="114">
        <v>7344</v>
      </c>
      <c r="G32" s="114">
        <v>3049</v>
      </c>
      <c r="H32" s="114">
        <v>9777</v>
      </c>
      <c r="I32" s="115">
        <v>7419</v>
      </c>
      <c r="J32" s="114">
        <v>4990</v>
      </c>
      <c r="K32" s="114">
        <v>2429</v>
      </c>
      <c r="L32" s="423">
        <v>2168</v>
      </c>
      <c r="M32" s="424">
        <v>1887</v>
      </c>
    </row>
    <row r="33" spans="1:13" s="110" customFormat="1" ht="11.1" customHeight="1" x14ac:dyDescent="0.2">
      <c r="A33" s="422" t="s">
        <v>389</v>
      </c>
      <c r="B33" s="115">
        <v>26071</v>
      </c>
      <c r="C33" s="114">
        <v>13316</v>
      </c>
      <c r="D33" s="114">
        <v>12755</v>
      </c>
      <c r="E33" s="114">
        <v>18723</v>
      </c>
      <c r="F33" s="114">
        <v>7347</v>
      </c>
      <c r="G33" s="114">
        <v>2921</v>
      </c>
      <c r="H33" s="114">
        <v>9718</v>
      </c>
      <c r="I33" s="115">
        <v>7375</v>
      </c>
      <c r="J33" s="114">
        <v>5020</v>
      </c>
      <c r="K33" s="114">
        <v>2355</v>
      </c>
      <c r="L33" s="423">
        <v>1180</v>
      </c>
      <c r="M33" s="424">
        <v>1499</v>
      </c>
    </row>
    <row r="34" spans="1:13" ht="15" customHeight="1" x14ac:dyDescent="0.2">
      <c r="A34" s="422" t="s">
        <v>395</v>
      </c>
      <c r="B34" s="115">
        <v>26227</v>
      </c>
      <c r="C34" s="114">
        <v>13436</v>
      </c>
      <c r="D34" s="114">
        <v>12791</v>
      </c>
      <c r="E34" s="114">
        <v>18863</v>
      </c>
      <c r="F34" s="114">
        <v>7364</v>
      </c>
      <c r="G34" s="114">
        <v>2822</v>
      </c>
      <c r="H34" s="114">
        <v>9863</v>
      </c>
      <c r="I34" s="115">
        <v>7291</v>
      </c>
      <c r="J34" s="114">
        <v>4947</v>
      </c>
      <c r="K34" s="114">
        <v>2344</v>
      </c>
      <c r="L34" s="423">
        <v>1652</v>
      </c>
      <c r="M34" s="424">
        <v>1752</v>
      </c>
    </row>
    <row r="35" spans="1:13" ht="11.1" customHeight="1" x14ac:dyDescent="0.2">
      <c r="A35" s="422" t="s">
        <v>387</v>
      </c>
      <c r="B35" s="115">
        <v>26347</v>
      </c>
      <c r="C35" s="114">
        <v>13519</v>
      </c>
      <c r="D35" s="114">
        <v>12828</v>
      </c>
      <c r="E35" s="114">
        <v>18914</v>
      </c>
      <c r="F35" s="114">
        <v>7433</v>
      </c>
      <c r="G35" s="114">
        <v>2728</v>
      </c>
      <c r="H35" s="114">
        <v>9965</v>
      </c>
      <c r="I35" s="115">
        <v>7437</v>
      </c>
      <c r="J35" s="114">
        <v>4989</v>
      </c>
      <c r="K35" s="114">
        <v>2448</v>
      </c>
      <c r="L35" s="423">
        <v>1568</v>
      </c>
      <c r="M35" s="424">
        <v>1465</v>
      </c>
    </row>
    <row r="36" spans="1:13" ht="11.1" customHeight="1" x14ac:dyDescent="0.2">
      <c r="A36" s="422" t="s">
        <v>388</v>
      </c>
      <c r="B36" s="115">
        <v>26957</v>
      </c>
      <c r="C36" s="114">
        <v>13842</v>
      </c>
      <c r="D36" s="114">
        <v>13115</v>
      </c>
      <c r="E36" s="114">
        <v>19363</v>
      </c>
      <c r="F36" s="114">
        <v>7594</v>
      </c>
      <c r="G36" s="114">
        <v>3009</v>
      </c>
      <c r="H36" s="114">
        <v>10170</v>
      </c>
      <c r="I36" s="115">
        <v>7481</v>
      </c>
      <c r="J36" s="114">
        <v>4933</v>
      </c>
      <c r="K36" s="114">
        <v>2548</v>
      </c>
      <c r="L36" s="423">
        <v>2172</v>
      </c>
      <c r="M36" s="424">
        <v>1852</v>
      </c>
    </row>
    <row r="37" spans="1:13" s="110" customFormat="1" ht="11.1" customHeight="1" x14ac:dyDescent="0.2">
      <c r="A37" s="422" t="s">
        <v>389</v>
      </c>
      <c r="B37" s="115">
        <v>26812</v>
      </c>
      <c r="C37" s="114">
        <v>13684</v>
      </c>
      <c r="D37" s="114">
        <v>13128</v>
      </c>
      <c r="E37" s="114">
        <v>19168</v>
      </c>
      <c r="F37" s="114">
        <v>7644</v>
      </c>
      <c r="G37" s="114">
        <v>2921</v>
      </c>
      <c r="H37" s="114">
        <v>10170</v>
      </c>
      <c r="I37" s="115">
        <v>7332</v>
      </c>
      <c r="J37" s="114">
        <v>4842</v>
      </c>
      <c r="K37" s="114">
        <v>2490</v>
      </c>
      <c r="L37" s="423">
        <v>1354</v>
      </c>
      <c r="M37" s="424">
        <v>1507</v>
      </c>
    </row>
    <row r="38" spans="1:13" ht="15" customHeight="1" x14ac:dyDescent="0.2">
      <c r="A38" s="425" t="s">
        <v>396</v>
      </c>
      <c r="B38" s="115">
        <v>26812</v>
      </c>
      <c r="C38" s="114">
        <v>13650</v>
      </c>
      <c r="D38" s="114">
        <v>13162</v>
      </c>
      <c r="E38" s="114">
        <v>19096</v>
      </c>
      <c r="F38" s="114">
        <v>7716</v>
      </c>
      <c r="G38" s="114">
        <v>2842</v>
      </c>
      <c r="H38" s="114">
        <v>10224</v>
      </c>
      <c r="I38" s="115">
        <v>7240</v>
      </c>
      <c r="J38" s="114">
        <v>4732</v>
      </c>
      <c r="K38" s="114">
        <v>2508</v>
      </c>
      <c r="L38" s="423">
        <v>1910</v>
      </c>
      <c r="M38" s="424">
        <v>1866</v>
      </c>
    </row>
    <row r="39" spans="1:13" ht="11.1" customHeight="1" x14ac:dyDescent="0.2">
      <c r="A39" s="422" t="s">
        <v>387</v>
      </c>
      <c r="B39" s="115">
        <v>26967</v>
      </c>
      <c r="C39" s="114">
        <v>13785</v>
      </c>
      <c r="D39" s="114">
        <v>13182</v>
      </c>
      <c r="E39" s="114">
        <v>19133</v>
      </c>
      <c r="F39" s="114">
        <v>7834</v>
      </c>
      <c r="G39" s="114">
        <v>2752</v>
      </c>
      <c r="H39" s="114">
        <v>10390</v>
      </c>
      <c r="I39" s="115">
        <v>7426</v>
      </c>
      <c r="J39" s="114">
        <v>4869</v>
      </c>
      <c r="K39" s="114">
        <v>2557</v>
      </c>
      <c r="L39" s="423">
        <v>1597</v>
      </c>
      <c r="M39" s="424">
        <v>1474</v>
      </c>
    </row>
    <row r="40" spans="1:13" ht="11.1" customHeight="1" x14ac:dyDescent="0.2">
      <c r="A40" s="425" t="s">
        <v>388</v>
      </c>
      <c r="B40" s="115">
        <v>27495</v>
      </c>
      <c r="C40" s="114">
        <v>14063</v>
      </c>
      <c r="D40" s="114">
        <v>13432</v>
      </c>
      <c r="E40" s="114">
        <v>19590</v>
      </c>
      <c r="F40" s="114">
        <v>7905</v>
      </c>
      <c r="G40" s="114">
        <v>3073</v>
      </c>
      <c r="H40" s="114">
        <v>10495</v>
      </c>
      <c r="I40" s="115">
        <v>7528</v>
      </c>
      <c r="J40" s="114">
        <v>4858</v>
      </c>
      <c r="K40" s="114">
        <v>2670</v>
      </c>
      <c r="L40" s="423">
        <v>2346</v>
      </c>
      <c r="M40" s="424">
        <v>1881</v>
      </c>
    </row>
    <row r="41" spans="1:13" s="110" customFormat="1" ht="11.1" customHeight="1" x14ac:dyDescent="0.2">
      <c r="A41" s="422" t="s">
        <v>389</v>
      </c>
      <c r="B41" s="115">
        <v>27395</v>
      </c>
      <c r="C41" s="114">
        <v>13941</v>
      </c>
      <c r="D41" s="114">
        <v>13454</v>
      </c>
      <c r="E41" s="114">
        <v>19407</v>
      </c>
      <c r="F41" s="114">
        <v>7988</v>
      </c>
      <c r="G41" s="114">
        <v>2997</v>
      </c>
      <c r="H41" s="114">
        <v>10537</v>
      </c>
      <c r="I41" s="115">
        <v>7506</v>
      </c>
      <c r="J41" s="114">
        <v>4906</v>
      </c>
      <c r="K41" s="114">
        <v>2600</v>
      </c>
      <c r="L41" s="423">
        <v>1408</v>
      </c>
      <c r="M41" s="424">
        <v>1513</v>
      </c>
    </row>
    <row r="42" spans="1:13" ht="15" customHeight="1" x14ac:dyDescent="0.2">
      <c r="A42" s="422" t="s">
        <v>397</v>
      </c>
      <c r="B42" s="115">
        <v>27401</v>
      </c>
      <c r="C42" s="114">
        <v>13916</v>
      </c>
      <c r="D42" s="114">
        <v>13485</v>
      </c>
      <c r="E42" s="114">
        <v>19359</v>
      </c>
      <c r="F42" s="114">
        <v>8042</v>
      </c>
      <c r="G42" s="114">
        <v>2937</v>
      </c>
      <c r="H42" s="114">
        <v>10564</v>
      </c>
      <c r="I42" s="115">
        <v>7498</v>
      </c>
      <c r="J42" s="114">
        <v>4918</v>
      </c>
      <c r="K42" s="114">
        <v>2580</v>
      </c>
      <c r="L42" s="423">
        <v>1917</v>
      </c>
      <c r="M42" s="424">
        <v>1907</v>
      </c>
    </row>
    <row r="43" spans="1:13" ht="11.1" customHeight="1" x14ac:dyDescent="0.2">
      <c r="A43" s="422" t="s">
        <v>387</v>
      </c>
      <c r="B43" s="115">
        <v>27496</v>
      </c>
      <c r="C43" s="114">
        <v>14028</v>
      </c>
      <c r="D43" s="114">
        <v>13468</v>
      </c>
      <c r="E43" s="114">
        <v>19394</v>
      </c>
      <c r="F43" s="114">
        <v>8102</v>
      </c>
      <c r="G43" s="114">
        <v>2800</v>
      </c>
      <c r="H43" s="114">
        <v>10710</v>
      </c>
      <c r="I43" s="115">
        <v>7619</v>
      </c>
      <c r="J43" s="114">
        <v>4956</v>
      </c>
      <c r="K43" s="114">
        <v>2663</v>
      </c>
      <c r="L43" s="423">
        <v>1789</v>
      </c>
      <c r="M43" s="424">
        <v>1735</v>
      </c>
    </row>
    <row r="44" spans="1:13" ht="11.1" customHeight="1" x14ac:dyDescent="0.2">
      <c r="A44" s="422" t="s">
        <v>388</v>
      </c>
      <c r="B44" s="115">
        <v>28103</v>
      </c>
      <c r="C44" s="114">
        <v>14379</v>
      </c>
      <c r="D44" s="114">
        <v>13724</v>
      </c>
      <c r="E44" s="114">
        <v>19904</v>
      </c>
      <c r="F44" s="114">
        <v>8199</v>
      </c>
      <c r="G44" s="114">
        <v>3164</v>
      </c>
      <c r="H44" s="114">
        <v>10849</v>
      </c>
      <c r="I44" s="115">
        <v>7606</v>
      </c>
      <c r="J44" s="114">
        <v>4852</v>
      </c>
      <c r="K44" s="114">
        <v>2754</v>
      </c>
      <c r="L44" s="423">
        <v>2579</v>
      </c>
      <c r="M44" s="424">
        <v>2069</v>
      </c>
    </row>
    <row r="45" spans="1:13" s="110" customFormat="1" ht="11.1" customHeight="1" x14ac:dyDescent="0.2">
      <c r="A45" s="422" t="s">
        <v>389</v>
      </c>
      <c r="B45" s="115">
        <v>27743</v>
      </c>
      <c r="C45" s="114">
        <v>14105</v>
      </c>
      <c r="D45" s="114">
        <v>13638</v>
      </c>
      <c r="E45" s="114">
        <v>19530</v>
      </c>
      <c r="F45" s="114">
        <v>8213</v>
      </c>
      <c r="G45" s="114">
        <v>3034</v>
      </c>
      <c r="H45" s="114">
        <v>10779</v>
      </c>
      <c r="I45" s="115">
        <v>7527</v>
      </c>
      <c r="J45" s="114">
        <v>4857</v>
      </c>
      <c r="K45" s="114">
        <v>2670</v>
      </c>
      <c r="L45" s="423">
        <v>1454</v>
      </c>
      <c r="M45" s="424">
        <v>1812</v>
      </c>
    </row>
    <row r="46" spans="1:13" ht="15" customHeight="1" x14ac:dyDescent="0.2">
      <c r="A46" s="422" t="s">
        <v>398</v>
      </c>
      <c r="B46" s="115">
        <v>27608</v>
      </c>
      <c r="C46" s="114">
        <v>14028</v>
      </c>
      <c r="D46" s="114">
        <v>13580</v>
      </c>
      <c r="E46" s="114">
        <v>19445</v>
      </c>
      <c r="F46" s="114">
        <v>8163</v>
      </c>
      <c r="G46" s="114">
        <v>2940</v>
      </c>
      <c r="H46" s="114">
        <v>10794</v>
      </c>
      <c r="I46" s="115">
        <v>7445</v>
      </c>
      <c r="J46" s="114">
        <v>4775</v>
      </c>
      <c r="K46" s="114">
        <v>2670</v>
      </c>
      <c r="L46" s="423">
        <v>2223</v>
      </c>
      <c r="M46" s="424">
        <v>2345</v>
      </c>
    </row>
    <row r="47" spans="1:13" ht="11.1" customHeight="1" x14ac:dyDescent="0.2">
      <c r="A47" s="422" t="s">
        <v>387</v>
      </c>
      <c r="B47" s="115">
        <v>27584</v>
      </c>
      <c r="C47" s="114">
        <v>14034</v>
      </c>
      <c r="D47" s="114">
        <v>13550</v>
      </c>
      <c r="E47" s="114">
        <v>19333</v>
      </c>
      <c r="F47" s="114">
        <v>8251</v>
      </c>
      <c r="G47" s="114">
        <v>2818</v>
      </c>
      <c r="H47" s="114">
        <v>10830</v>
      </c>
      <c r="I47" s="115">
        <v>7512</v>
      </c>
      <c r="J47" s="114">
        <v>4806</v>
      </c>
      <c r="K47" s="114">
        <v>2706</v>
      </c>
      <c r="L47" s="423">
        <v>1720</v>
      </c>
      <c r="M47" s="424">
        <v>1752</v>
      </c>
    </row>
    <row r="48" spans="1:13" ht="11.1" customHeight="1" x14ac:dyDescent="0.2">
      <c r="A48" s="422" t="s">
        <v>388</v>
      </c>
      <c r="B48" s="115">
        <v>27817</v>
      </c>
      <c r="C48" s="114">
        <v>14216</v>
      </c>
      <c r="D48" s="114">
        <v>13601</v>
      </c>
      <c r="E48" s="114">
        <v>19531</v>
      </c>
      <c r="F48" s="114">
        <v>8286</v>
      </c>
      <c r="G48" s="114">
        <v>3028</v>
      </c>
      <c r="H48" s="114">
        <v>10767</v>
      </c>
      <c r="I48" s="115">
        <v>7412</v>
      </c>
      <c r="J48" s="114">
        <v>4636</v>
      </c>
      <c r="K48" s="114">
        <v>2776</v>
      </c>
      <c r="L48" s="423">
        <v>2558</v>
      </c>
      <c r="M48" s="424">
        <v>2354</v>
      </c>
    </row>
    <row r="49" spans="1:17" s="110" customFormat="1" ht="11.1" customHeight="1" x14ac:dyDescent="0.2">
      <c r="A49" s="422" t="s">
        <v>389</v>
      </c>
      <c r="B49" s="115">
        <v>27442</v>
      </c>
      <c r="C49" s="114">
        <v>13880</v>
      </c>
      <c r="D49" s="114">
        <v>13562</v>
      </c>
      <c r="E49" s="114">
        <v>19114</v>
      </c>
      <c r="F49" s="114">
        <v>8328</v>
      </c>
      <c r="G49" s="114">
        <v>2904</v>
      </c>
      <c r="H49" s="114">
        <v>10690</v>
      </c>
      <c r="I49" s="115">
        <v>7310</v>
      </c>
      <c r="J49" s="114">
        <v>4611</v>
      </c>
      <c r="K49" s="114">
        <v>2699</v>
      </c>
      <c r="L49" s="423">
        <v>1795</v>
      </c>
      <c r="M49" s="424">
        <v>2184</v>
      </c>
    </row>
    <row r="50" spans="1:17" ht="15" customHeight="1" x14ac:dyDescent="0.2">
      <c r="A50" s="422" t="s">
        <v>399</v>
      </c>
      <c r="B50" s="143">
        <v>27156</v>
      </c>
      <c r="C50" s="144">
        <v>13655</v>
      </c>
      <c r="D50" s="144">
        <v>13501</v>
      </c>
      <c r="E50" s="144">
        <v>18866</v>
      </c>
      <c r="F50" s="144">
        <v>8290</v>
      </c>
      <c r="G50" s="144">
        <v>2786</v>
      </c>
      <c r="H50" s="144">
        <v>10566</v>
      </c>
      <c r="I50" s="143">
        <v>7178</v>
      </c>
      <c r="J50" s="144">
        <v>4551</v>
      </c>
      <c r="K50" s="144">
        <v>2627</v>
      </c>
      <c r="L50" s="426">
        <v>1834</v>
      </c>
      <c r="M50" s="427">
        <v>2014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-1.6372066067806432</v>
      </c>
      <c r="C6" s="480">
        <f>'Tabelle 3.3'!J11</f>
        <v>-3.5862995298858293</v>
      </c>
      <c r="D6" s="481">
        <f t="shared" ref="D6:E9" si="0">IF(OR(AND(B6&gt;=-50,B6&lt;=50),ISNUMBER(B6)=FALSE),B6,"")</f>
        <v>-1.6372066067806432</v>
      </c>
      <c r="E6" s="481">
        <f t="shared" si="0"/>
        <v>-3.5862995298858293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-1.6372066067806432</v>
      </c>
      <c r="C14" s="480">
        <f>'Tabelle 3.3'!J11</f>
        <v>-3.5862995298858293</v>
      </c>
      <c r="D14" s="481">
        <f>IF(OR(AND(B14&gt;=-50,B14&lt;=50),ISNUMBER(B14)=FALSE),B14,"")</f>
        <v>-1.6372066067806432</v>
      </c>
      <c r="E14" s="481">
        <f>IF(OR(AND(C14&gt;=-50,C14&lt;=50),ISNUMBER(C14)=FALSE),C14,"")</f>
        <v>-3.5862995298858293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-8.9552238805970141</v>
      </c>
      <c r="C15" s="480">
        <f>'Tabelle 3.3'!J12</f>
        <v>-4.166666666666667</v>
      </c>
      <c r="D15" s="481">
        <f t="shared" ref="D15:E45" si="3">IF(OR(AND(B15&gt;=-50,B15&lt;=50),ISNUMBER(B15)=FALSE),B15,"")</f>
        <v>-8.9552238805970141</v>
      </c>
      <c r="E15" s="481">
        <f t="shared" si="3"/>
        <v>-4.166666666666667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-11.269841269841271</v>
      </c>
      <c r="C16" s="480">
        <f>'Tabelle 3.3'!J13</f>
        <v>4.395604395604396</v>
      </c>
      <c r="D16" s="481">
        <f t="shared" si="3"/>
        <v>-11.269841269841271</v>
      </c>
      <c r="E16" s="481">
        <f t="shared" si="3"/>
        <v>4.395604395604396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-7.3675496688741724</v>
      </c>
      <c r="C17" s="480">
        <f>'Tabelle 3.3'!J14</f>
        <v>-15.804066543438077</v>
      </c>
      <c r="D17" s="481">
        <f t="shared" si="3"/>
        <v>-7.3675496688741724</v>
      </c>
      <c r="E17" s="481">
        <f t="shared" si="3"/>
        <v>-15.804066543438077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-25.748502994011975</v>
      </c>
      <c r="C18" s="480">
        <f>'Tabelle 3.3'!J15</f>
        <v>-29.045643153526971</v>
      </c>
      <c r="D18" s="481">
        <f t="shared" si="3"/>
        <v>-25.748502994011975</v>
      </c>
      <c r="E18" s="481">
        <f t="shared" si="3"/>
        <v>-29.045643153526971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-3.1500364166059724</v>
      </c>
      <c r="C19" s="480">
        <f>'Tabelle 3.3'!J16</f>
        <v>-12.156862745098039</v>
      </c>
      <c r="D19" s="481">
        <f t="shared" si="3"/>
        <v>-3.1500364166059724</v>
      </c>
      <c r="E19" s="481">
        <f t="shared" si="3"/>
        <v>-12.156862745098039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-15.852334419109663</v>
      </c>
      <c r="C20" s="480">
        <f>'Tabelle 3.3'!J17</f>
        <v>-10.526315789473685</v>
      </c>
      <c r="D20" s="481">
        <f t="shared" si="3"/>
        <v>-15.852334419109663</v>
      </c>
      <c r="E20" s="481">
        <f t="shared" si="3"/>
        <v>-10.526315789473685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2.1685559388861506</v>
      </c>
      <c r="C21" s="480">
        <f>'Tabelle 3.3'!J18</f>
        <v>7.4812967581047385</v>
      </c>
      <c r="D21" s="481">
        <f t="shared" si="3"/>
        <v>2.1685559388861506</v>
      </c>
      <c r="E21" s="481">
        <f t="shared" si="3"/>
        <v>7.4812967581047385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1.6138328530259367</v>
      </c>
      <c r="C22" s="480">
        <f>'Tabelle 3.3'!J19</f>
        <v>-1.5301530153015301</v>
      </c>
      <c r="D22" s="481">
        <f t="shared" si="3"/>
        <v>1.6138328530259367</v>
      </c>
      <c r="E22" s="481">
        <f t="shared" si="3"/>
        <v>-1.5301530153015301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-7.9239302694136295</v>
      </c>
      <c r="C23" s="480">
        <f>'Tabelle 3.3'!J20</f>
        <v>-19.553072625698324</v>
      </c>
      <c r="D23" s="481">
        <f t="shared" si="3"/>
        <v>-7.9239302694136295</v>
      </c>
      <c r="E23" s="481">
        <f t="shared" si="3"/>
        <v>-19.553072625698324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-4.6178343949044587</v>
      </c>
      <c r="C24" s="480">
        <f>'Tabelle 3.3'!J21</f>
        <v>-2.3342670401493932</v>
      </c>
      <c r="D24" s="481">
        <f t="shared" si="3"/>
        <v>-4.6178343949044587</v>
      </c>
      <c r="E24" s="481">
        <f t="shared" si="3"/>
        <v>-2.3342670401493932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-4.5161290322580649</v>
      </c>
      <c r="C25" s="480">
        <f>'Tabelle 3.3'!J22</f>
        <v>-1.2195121951219512</v>
      </c>
      <c r="D25" s="481">
        <f t="shared" si="3"/>
        <v>-4.5161290322580649</v>
      </c>
      <c r="E25" s="481">
        <f t="shared" si="3"/>
        <v>-1.2195121951219512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-4.006677796327212</v>
      </c>
      <c r="C26" s="480">
        <f>'Tabelle 3.3'!J23</f>
        <v>-2.5974025974025974</v>
      </c>
      <c r="D26" s="481">
        <f t="shared" si="3"/>
        <v>-4.006677796327212</v>
      </c>
      <c r="E26" s="481">
        <f t="shared" si="3"/>
        <v>-2.5974025974025974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5.5642633228840124</v>
      </c>
      <c r="C27" s="480">
        <f>'Tabelle 3.3'!J24</f>
        <v>0.37950664136622392</v>
      </c>
      <c r="D27" s="481">
        <f t="shared" si="3"/>
        <v>5.5642633228840124</v>
      </c>
      <c r="E27" s="481">
        <f t="shared" si="3"/>
        <v>0.37950664136622392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-0.45871559633027525</v>
      </c>
      <c r="C28" s="480">
        <f>'Tabelle 3.3'!J25</f>
        <v>-7.6142131979695433</v>
      </c>
      <c r="D28" s="481">
        <f t="shared" si="3"/>
        <v>-0.45871559633027525</v>
      </c>
      <c r="E28" s="481">
        <f t="shared" si="3"/>
        <v>-7.6142131979695433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-17.365269461077844</v>
      </c>
      <c r="C29" s="480">
        <f>'Tabelle 3.3'!J26</f>
        <v>-52.38095238095238</v>
      </c>
      <c r="D29" s="481">
        <f t="shared" si="3"/>
        <v>-17.365269461077844</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1.0901883052527255</v>
      </c>
      <c r="C30" s="480">
        <f>'Tabelle 3.3'!J27</f>
        <v>0.32894736842105265</v>
      </c>
      <c r="D30" s="481">
        <f t="shared" si="3"/>
        <v>1.0901883052527255</v>
      </c>
      <c r="E30" s="481">
        <f t="shared" si="3"/>
        <v>0.32894736842105265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0.33370411568409342</v>
      </c>
      <c r="C31" s="480">
        <f>'Tabelle 3.3'!J28</f>
        <v>4.4776119402985071</v>
      </c>
      <c r="D31" s="481">
        <f t="shared" si="3"/>
        <v>0.33370411568409342</v>
      </c>
      <c r="E31" s="481">
        <f t="shared" si="3"/>
        <v>4.4776119402985071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2.6446280991735538</v>
      </c>
      <c r="C32" s="480">
        <f>'Tabelle 3.3'!J29</f>
        <v>1.8621973929236499</v>
      </c>
      <c r="D32" s="481">
        <f t="shared" si="3"/>
        <v>2.6446280991735538</v>
      </c>
      <c r="E32" s="481">
        <f t="shared" si="3"/>
        <v>1.8621973929236499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2.2168674698795181</v>
      </c>
      <c r="C33" s="480">
        <f>'Tabelle 3.3'!J30</f>
        <v>5.1383399209486162</v>
      </c>
      <c r="D33" s="481">
        <f t="shared" si="3"/>
        <v>2.2168674698795181</v>
      </c>
      <c r="E33" s="481">
        <f t="shared" si="3"/>
        <v>5.1383399209486162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3.668639053254438</v>
      </c>
      <c r="C34" s="480">
        <f>'Tabelle 3.3'!J31</f>
        <v>-1.7806935332708529</v>
      </c>
      <c r="D34" s="481">
        <f t="shared" si="3"/>
        <v>3.668639053254438</v>
      </c>
      <c r="E34" s="481">
        <f t="shared" si="3"/>
        <v>-1.7806935332708529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0,0</v>
      </c>
      <c r="D35" s="481">
        <f t="shared" si="3"/>
        <v>0</v>
      </c>
      <c r="E35" s="481" t="str">
        <f t="shared" si="3"/>
        <v>0,0</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-8.9552238805970141</v>
      </c>
      <c r="C37" s="480">
        <f>'Tabelle 3.3'!J34</f>
        <v>-4.166666666666667</v>
      </c>
      <c r="D37" s="481">
        <f t="shared" si="3"/>
        <v>-8.9552238805970141</v>
      </c>
      <c r="E37" s="481">
        <f t="shared" si="3"/>
        <v>-4.166666666666667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-5.6626627637024329</v>
      </c>
      <c r="C38" s="480">
        <f>'Tabelle 3.3'!J35</f>
        <v>-8.7039390088945368</v>
      </c>
      <c r="D38" s="481">
        <f t="shared" si="3"/>
        <v>-5.6626627637024329</v>
      </c>
      <c r="E38" s="481">
        <f t="shared" si="3"/>
        <v>-8.7039390088945368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0.68879148403256107</v>
      </c>
      <c r="C39" s="480">
        <f>'Tabelle 3.3'!J36</f>
        <v>-2.2417658216933956</v>
      </c>
      <c r="D39" s="481">
        <f t="shared" si="3"/>
        <v>0.68879148403256107</v>
      </c>
      <c r="E39" s="481">
        <f t="shared" si="3"/>
        <v>-2.2417658216933956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0.68879148403256107</v>
      </c>
      <c r="C45" s="480">
        <f>'Tabelle 3.3'!J36</f>
        <v>-2.2417658216933956</v>
      </c>
      <c r="D45" s="481">
        <f t="shared" si="3"/>
        <v>0.68879148403256107</v>
      </c>
      <c r="E45" s="481">
        <f t="shared" si="3"/>
        <v>-2.2417658216933956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25395</v>
      </c>
      <c r="C51" s="487">
        <v>5210</v>
      </c>
      <c r="D51" s="487">
        <v>2265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25473</v>
      </c>
      <c r="C52" s="487">
        <v>5369</v>
      </c>
      <c r="D52" s="487">
        <v>2301</v>
      </c>
      <c r="E52" s="488">
        <f t="shared" ref="E52:G70" si="11">IF($A$51=37802,IF(COUNTBLANK(B$51:B$70)&gt;0,#N/A,B52/B$51*100),IF(COUNTBLANK(B$51:B$75)&gt;0,#N/A,B52/B$51*100))</f>
        <v>100.3071470761961</v>
      </c>
      <c r="F52" s="488">
        <f t="shared" si="11"/>
        <v>103.05182341650672</v>
      </c>
      <c r="G52" s="488">
        <f t="shared" si="11"/>
        <v>101.58940397350993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25913</v>
      </c>
      <c r="C53" s="487">
        <v>5328</v>
      </c>
      <c r="D53" s="487">
        <v>2417</v>
      </c>
      <c r="E53" s="488">
        <f t="shared" si="11"/>
        <v>102.03977160858437</v>
      </c>
      <c r="F53" s="488">
        <f t="shared" si="11"/>
        <v>102.26487523992323</v>
      </c>
      <c r="G53" s="488">
        <f t="shared" si="11"/>
        <v>106.71081677704196</v>
      </c>
      <c r="H53" s="489">
        <f>IF(ISERROR(L53)=TRUE,IF(MONTH(A53)=MONTH(MAX(A$51:A$75)),A53,""),"")</f>
        <v>41883</v>
      </c>
      <c r="I53" s="488">
        <f t="shared" si="12"/>
        <v>102.03977160858437</v>
      </c>
      <c r="J53" s="488">
        <f t="shared" si="10"/>
        <v>102.26487523992323</v>
      </c>
      <c r="K53" s="488">
        <f t="shared" si="10"/>
        <v>106.71081677704196</v>
      </c>
      <c r="L53" s="488" t="e">
        <f t="shared" si="13"/>
        <v>#N/A</v>
      </c>
    </row>
    <row r="54" spans="1:14" ht="15" customHeight="1" x14ac:dyDescent="0.2">
      <c r="A54" s="490" t="s">
        <v>462</v>
      </c>
      <c r="B54" s="487">
        <v>25657</v>
      </c>
      <c r="C54" s="487">
        <v>5253</v>
      </c>
      <c r="D54" s="487">
        <v>2378</v>
      </c>
      <c r="E54" s="488">
        <f t="shared" si="11"/>
        <v>101.03169915337664</v>
      </c>
      <c r="F54" s="488">
        <f t="shared" si="11"/>
        <v>100.82533589251439</v>
      </c>
      <c r="G54" s="488">
        <f t="shared" si="11"/>
        <v>104.98896247240619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25781</v>
      </c>
      <c r="C55" s="487">
        <v>5026</v>
      </c>
      <c r="D55" s="487">
        <v>2347</v>
      </c>
      <c r="E55" s="488">
        <f t="shared" si="11"/>
        <v>101.51998424886787</v>
      </c>
      <c r="F55" s="488">
        <f t="shared" si="11"/>
        <v>96.468330134357004</v>
      </c>
      <c r="G55" s="488">
        <f t="shared" si="11"/>
        <v>103.62030905077262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25951</v>
      </c>
      <c r="C56" s="487">
        <v>5135</v>
      </c>
      <c r="D56" s="487">
        <v>2383</v>
      </c>
      <c r="E56" s="488">
        <f t="shared" si="11"/>
        <v>102.18940736365427</v>
      </c>
      <c r="F56" s="488">
        <f t="shared" si="11"/>
        <v>98.560460652591175</v>
      </c>
      <c r="G56" s="488">
        <f t="shared" si="11"/>
        <v>105.20971302428256</v>
      </c>
      <c r="H56" s="489" t="str">
        <f t="shared" si="14"/>
        <v/>
      </c>
      <c r="I56" s="488" t="str">
        <f t="shared" si="12"/>
        <v/>
      </c>
      <c r="J56" s="488" t="str">
        <f t="shared" si="10"/>
        <v/>
      </c>
      <c r="K56" s="488" t="str">
        <f t="shared" si="10"/>
        <v/>
      </c>
      <c r="L56" s="488" t="e">
        <f t="shared" si="13"/>
        <v>#N/A</v>
      </c>
    </row>
    <row r="57" spans="1:14" ht="15" customHeight="1" x14ac:dyDescent="0.2">
      <c r="A57" s="490">
        <v>42248</v>
      </c>
      <c r="B57" s="487">
        <v>26356</v>
      </c>
      <c r="C57" s="487">
        <v>4990</v>
      </c>
      <c r="D57" s="487">
        <v>2429</v>
      </c>
      <c r="E57" s="488">
        <f t="shared" si="11"/>
        <v>103.78420949005709</v>
      </c>
      <c r="F57" s="488">
        <f t="shared" si="11"/>
        <v>95.777351247600777</v>
      </c>
      <c r="G57" s="488">
        <f t="shared" si="11"/>
        <v>107.24061810154527</v>
      </c>
      <c r="H57" s="489">
        <f t="shared" si="14"/>
        <v>42248</v>
      </c>
      <c r="I57" s="488">
        <f t="shared" si="12"/>
        <v>103.78420949005709</v>
      </c>
      <c r="J57" s="488">
        <f t="shared" si="10"/>
        <v>95.777351247600777</v>
      </c>
      <c r="K57" s="488">
        <f t="shared" si="10"/>
        <v>107.24061810154527</v>
      </c>
      <c r="L57" s="488" t="e">
        <f t="shared" si="13"/>
        <v>#N/A</v>
      </c>
    </row>
    <row r="58" spans="1:14" ht="15" customHeight="1" x14ac:dyDescent="0.2">
      <c r="A58" s="490" t="s">
        <v>465</v>
      </c>
      <c r="B58" s="487">
        <v>26071</v>
      </c>
      <c r="C58" s="487">
        <v>5020</v>
      </c>
      <c r="D58" s="487">
        <v>2355</v>
      </c>
      <c r="E58" s="488">
        <f t="shared" si="11"/>
        <v>102.66194132703288</v>
      </c>
      <c r="F58" s="488">
        <f t="shared" si="11"/>
        <v>96.353166986564304</v>
      </c>
      <c r="G58" s="488">
        <f t="shared" si="11"/>
        <v>103.97350993377484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26227</v>
      </c>
      <c r="C59" s="487">
        <v>4947</v>
      </c>
      <c r="D59" s="487">
        <v>2344</v>
      </c>
      <c r="E59" s="488">
        <f t="shared" si="11"/>
        <v>103.27623547942508</v>
      </c>
      <c r="F59" s="488">
        <f t="shared" si="11"/>
        <v>94.952015355086374</v>
      </c>
      <c r="G59" s="488">
        <f t="shared" si="11"/>
        <v>103.48785871964681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26347</v>
      </c>
      <c r="C60" s="487">
        <v>4989</v>
      </c>
      <c r="D60" s="487">
        <v>2448</v>
      </c>
      <c r="E60" s="488">
        <f t="shared" si="11"/>
        <v>103.74876944280371</v>
      </c>
      <c r="F60" s="488">
        <f t="shared" si="11"/>
        <v>95.758157389635315</v>
      </c>
      <c r="G60" s="488">
        <f t="shared" si="11"/>
        <v>108.07947019867549</v>
      </c>
      <c r="H60" s="489" t="str">
        <f t="shared" si="14"/>
        <v/>
      </c>
      <c r="I60" s="488" t="str">
        <f t="shared" si="12"/>
        <v/>
      </c>
      <c r="J60" s="488" t="str">
        <f t="shared" si="10"/>
        <v/>
      </c>
      <c r="K60" s="488" t="str">
        <f t="shared" si="10"/>
        <v/>
      </c>
      <c r="L60" s="488" t="e">
        <f t="shared" si="13"/>
        <v>#N/A</v>
      </c>
    </row>
    <row r="61" spans="1:14" ht="15" customHeight="1" x14ac:dyDescent="0.2">
      <c r="A61" s="490">
        <v>42614</v>
      </c>
      <c r="B61" s="487">
        <v>26957</v>
      </c>
      <c r="C61" s="487">
        <v>4933</v>
      </c>
      <c r="D61" s="487">
        <v>2548</v>
      </c>
      <c r="E61" s="488">
        <f t="shared" si="11"/>
        <v>106.15081708997833</v>
      </c>
      <c r="F61" s="488">
        <f t="shared" si="11"/>
        <v>94.683301343570065</v>
      </c>
      <c r="G61" s="488">
        <f t="shared" si="11"/>
        <v>112.49448123620309</v>
      </c>
      <c r="H61" s="489">
        <f t="shared" si="14"/>
        <v>42614</v>
      </c>
      <c r="I61" s="488">
        <f t="shared" si="12"/>
        <v>106.15081708997833</v>
      </c>
      <c r="J61" s="488">
        <f t="shared" si="10"/>
        <v>94.683301343570065</v>
      </c>
      <c r="K61" s="488">
        <f t="shared" si="10"/>
        <v>112.49448123620309</v>
      </c>
      <c r="L61" s="488" t="e">
        <f t="shared" si="13"/>
        <v>#N/A</v>
      </c>
    </row>
    <row r="62" spans="1:14" ht="15" customHeight="1" x14ac:dyDescent="0.2">
      <c r="A62" s="490" t="s">
        <v>468</v>
      </c>
      <c r="B62" s="487">
        <v>26812</v>
      </c>
      <c r="C62" s="487">
        <v>4842</v>
      </c>
      <c r="D62" s="487">
        <v>2490</v>
      </c>
      <c r="E62" s="488">
        <f t="shared" si="11"/>
        <v>105.57983855089586</v>
      </c>
      <c r="F62" s="488">
        <f t="shared" si="11"/>
        <v>92.936660268714007</v>
      </c>
      <c r="G62" s="488">
        <f t="shared" si="11"/>
        <v>109.93377483443709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26812</v>
      </c>
      <c r="C63" s="487">
        <v>4732</v>
      </c>
      <c r="D63" s="487">
        <v>2508</v>
      </c>
      <c r="E63" s="488">
        <f t="shared" si="11"/>
        <v>105.57983855089586</v>
      </c>
      <c r="F63" s="488">
        <f t="shared" si="11"/>
        <v>90.825335892514389</v>
      </c>
      <c r="G63" s="488">
        <f t="shared" si="11"/>
        <v>110.72847682119205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26967</v>
      </c>
      <c r="C64" s="487">
        <v>4869</v>
      </c>
      <c r="D64" s="487">
        <v>2557</v>
      </c>
      <c r="E64" s="488">
        <f t="shared" si="11"/>
        <v>106.1901949202599</v>
      </c>
      <c r="F64" s="488">
        <f t="shared" si="11"/>
        <v>93.454894433781192</v>
      </c>
      <c r="G64" s="488">
        <f t="shared" si="11"/>
        <v>112.89183222958057</v>
      </c>
      <c r="H64" s="489" t="str">
        <f t="shared" si="14"/>
        <v/>
      </c>
      <c r="I64" s="488" t="str">
        <f t="shared" si="12"/>
        <v/>
      </c>
      <c r="J64" s="488" t="str">
        <f t="shared" si="10"/>
        <v/>
      </c>
      <c r="K64" s="488" t="str">
        <f t="shared" si="10"/>
        <v/>
      </c>
      <c r="L64" s="488" t="e">
        <f t="shared" si="13"/>
        <v>#N/A</v>
      </c>
    </row>
    <row r="65" spans="1:12" ht="15" customHeight="1" x14ac:dyDescent="0.2">
      <c r="A65" s="490">
        <v>42979</v>
      </c>
      <c r="B65" s="487">
        <v>27495</v>
      </c>
      <c r="C65" s="487">
        <v>4858</v>
      </c>
      <c r="D65" s="487">
        <v>2670</v>
      </c>
      <c r="E65" s="488">
        <f t="shared" si="11"/>
        <v>108.26934435912581</v>
      </c>
      <c r="F65" s="488">
        <f t="shared" si="11"/>
        <v>93.243761996161226</v>
      </c>
      <c r="G65" s="488">
        <f t="shared" si="11"/>
        <v>117.88079470198676</v>
      </c>
      <c r="H65" s="489">
        <f t="shared" si="14"/>
        <v>42979</v>
      </c>
      <c r="I65" s="488">
        <f t="shared" si="12"/>
        <v>108.26934435912581</v>
      </c>
      <c r="J65" s="488">
        <f t="shared" si="10"/>
        <v>93.243761996161226</v>
      </c>
      <c r="K65" s="488">
        <f t="shared" si="10"/>
        <v>117.88079470198676</v>
      </c>
      <c r="L65" s="488" t="e">
        <f t="shared" si="13"/>
        <v>#N/A</v>
      </c>
    </row>
    <row r="66" spans="1:12" ht="15" customHeight="1" x14ac:dyDescent="0.2">
      <c r="A66" s="490" t="s">
        <v>471</v>
      </c>
      <c r="B66" s="487">
        <v>27395</v>
      </c>
      <c r="C66" s="487">
        <v>4906</v>
      </c>
      <c r="D66" s="487">
        <v>2600</v>
      </c>
      <c r="E66" s="488">
        <f t="shared" si="11"/>
        <v>107.8755660563103</v>
      </c>
      <c r="F66" s="488">
        <f t="shared" si="11"/>
        <v>94.165067178502881</v>
      </c>
      <c r="G66" s="488">
        <f t="shared" si="11"/>
        <v>114.79028697571745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27401</v>
      </c>
      <c r="C67" s="487">
        <v>4918</v>
      </c>
      <c r="D67" s="487">
        <v>2580</v>
      </c>
      <c r="E67" s="488">
        <f t="shared" si="11"/>
        <v>107.89919275447923</v>
      </c>
      <c r="F67" s="488">
        <f t="shared" si="11"/>
        <v>94.395393474088294</v>
      </c>
      <c r="G67" s="488">
        <f t="shared" si="11"/>
        <v>113.90728476821192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27496</v>
      </c>
      <c r="C68" s="487">
        <v>4956</v>
      </c>
      <c r="D68" s="487">
        <v>2663</v>
      </c>
      <c r="E68" s="488">
        <f t="shared" si="11"/>
        <v>108.27328214215397</v>
      </c>
      <c r="F68" s="488">
        <f t="shared" si="11"/>
        <v>95.124760076775431</v>
      </c>
      <c r="G68" s="488">
        <f t="shared" si="11"/>
        <v>117.57174392935983</v>
      </c>
      <c r="H68" s="489" t="str">
        <f t="shared" si="14"/>
        <v/>
      </c>
      <c r="I68" s="488" t="str">
        <f t="shared" si="12"/>
        <v/>
      </c>
      <c r="J68" s="488" t="str">
        <f t="shared" si="12"/>
        <v/>
      </c>
      <c r="K68" s="488" t="str">
        <f t="shared" si="12"/>
        <v/>
      </c>
      <c r="L68" s="488" t="e">
        <f t="shared" si="13"/>
        <v>#N/A</v>
      </c>
    </row>
    <row r="69" spans="1:12" ht="15" customHeight="1" x14ac:dyDescent="0.2">
      <c r="A69" s="490">
        <v>43344</v>
      </c>
      <c r="B69" s="487">
        <v>28103</v>
      </c>
      <c r="C69" s="487">
        <v>4852</v>
      </c>
      <c r="D69" s="487">
        <v>2754</v>
      </c>
      <c r="E69" s="488">
        <f t="shared" si="11"/>
        <v>110.66351644024415</v>
      </c>
      <c r="F69" s="488">
        <f t="shared" si="11"/>
        <v>93.128598848368526</v>
      </c>
      <c r="G69" s="488">
        <f t="shared" si="11"/>
        <v>121.58940397350992</v>
      </c>
      <c r="H69" s="489">
        <f t="shared" si="14"/>
        <v>43344</v>
      </c>
      <c r="I69" s="488">
        <f t="shared" si="12"/>
        <v>110.66351644024415</v>
      </c>
      <c r="J69" s="488">
        <f t="shared" si="12"/>
        <v>93.128598848368526</v>
      </c>
      <c r="K69" s="488">
        <f t="shared" si="12"/>
        <v>121.58940397350992</v>
      </c>
      <c r="L69" s="488" t="e">
        <f t="shared" si="13"/>
        <v>#N/A</v>
      </c>
    </row>
    <row r="70" spans="1:12" ht="15" customHeight="1" x14ac:dyDescent="0.2">
      <c r="A70" s="490" t="s">
        <v>474</v>
      </c>
      <c r="B70" s="487">
        <v>27743</v>
      </c>
      <c r="C70" s="487">
        <v>4857</v>
      </c>
      <c r="D70" s="487">
        <v>2670</v>
      </c>
      <c r="E70" s="488">
        <f t="shared" si="11"/>
        <v>109.24591455010828</v>
      </c>
      <c r="F70" s="488">
        <f t="shared" si="11"/>
        <v>93.224568138195778</v>
      </c>
      <c r="G70" s="488">
        <f t="shared" si="11"/>
        <v>117.88079470198676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27608</v>
      </c>
      <c r="C71" s="487">
        <v>4775</v>
      </c>
      <c r="D71" s="487">
        <v>2670</v>
      </c>
      <c r="E71" s="491">
        <f t="shared" ref="E71:G75" si="15">IF($A$51=37802,IF(COUNTBLANK(B$51:B$70)&gt;0,#N/A,IF(ISBLANK(B71)=FALSE,B71/B$51*100,#N/A)),IF(COUNTBLANK(B$51:B$75)&gt;0,#N/A,B71/B$51*100))</f>
        <v>108.71431384130734</v>
      </c>
      <c r="F71" s="491">
        <f t="shared" si="15"/>
        <v>91.650671785028791</v>
      </c>
      <c r="G71" s="491">
        <f t="shared" si="15"/>
        <v>117.88079470198676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27584</v>
      </c>
      <c r="C72" s="487">
        <v>4806</v>
      </c>
      <c r="D72" s="487">
        <v>2706</v>
      </c>
      <c r="E72" s="491">
        <f t="shared" si="15"/>
        <v>108.61980704863161</v>
      </c>
      <c r="F72" s="491">
        <f t="shared" si="15"/>
        <v>92.24568138195778</v>
      </c>
      <c r="G72" s="491">
        <f t="shared" si="15"/>
        <v>119.47019867549669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27817</v>
      </c>
      <c r="C73" s="487">
        <v>4636</v>
      </c>
      <c r="D73" s="487">
        <v>2776</v>
      </c>
      <c r="E73" s="491">
        <f t="shared" si="15"/>
        <v>109.53731049419177</v>
      </c>
      <c r="F73" s="491">
        <f t="shared" si="15"/>
        <v>88.982725527831093</v>
      </c>
      <c r="G73" s="491">
        <f t="shared" si="15"/>
        <v>122.560706401766</v>
      </c>
      <c r="H73" s="492">
        <f>IF(A$51=37802,IF(ISERROR(L73)=TRUE,IF(ISBLANK(A73)=FALSE,IF(MONTH(A73)=MONTH(MAX(A$51:A$75)),A73,""),""),""),IF(ISERROR(L73)=TRUE,IF(MONTH(A73)=MONTH(MAX(A$51:A$75)),A73,""),""))</f>
        <v>43709</v>
      </c>
      <c r="I73" s="488">
        <f t="shared" si="12"/>
        <v>109.53731049419177</v>
      </c>
      <c r="J73" s="488">
        <f t="shared" si="12"/>
        <v>88.982725527831093</v>
      </c>
      <c r="K73" s="488">
        <f t="shared" si="12"/>
        <v>122.560706401766</v>
      </c>
      <c r="L73" s="488" t="e">
        <f t="shared" si="13"/>
        <v>#N/A</v>
      </c>
    </row>
    <row r="74" spans="1:12" ht="15" customHeight="1" x14ac:dyDescent="0.2">
      <c r="A74" s="490" t="s">
        <v>477</v>
      </c>
      <c r="B74" s="487">
        <v>27442</v>
      </c>
      <c r="C74" s="487">
        <v>4611</v>
      </c>
      <c r="D74" s="487">
        <v>2699</v>
      </c>
      <c r="E74" s="491">
        <f t="shared" si="15"/>
        <v>108.0606418586336</v>
      </c>
      <c r="F74" s="491">
        <f t="shared" si="15"/>
        <v>88.502879078694818</v>
      </c>
      <c r="G74" s="491">
        <f t="shared" si="15"/>
        <v>119.16114790286976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27156</v>
      </c>
      <c r="C75" s="493">
        <v>4551</v>
      </c>
      <c r="D75" s="493">
        <v>2627</v>
      </c>
      <c r="E75" s="491">
        <f t="shared" si="15"/>
        <v>106.93443591258122</v>
      </c>
      <c r="F75" s="491">
        <f t="shared" si="15"/>
        <v>87.351247600767749</v>
      </c>
      <c r="G75" s="491">
        <f t="shared" si="15"/>
        <v>115.98233995584989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109.53731049419177</v>
      </c>
      <c r="J77" s="488">
        <f>IF(J75&lt;&gt;"",J75,IF(J74&lt;&gt;"",J74,IF(J73&lt;&gt;"",J73,IF(J72&lt;&gt;"",J72,IF(J71&lt;&gt;"",J71,IF(J70&lt;&gt;"",J70,""))))))</f>
        <v>88.982725527831093</v>
      </c>
      <c r="K77" s="488">
        <f>IF(K75&lt;&gt;"",K75,IF(K74&lt;&gt;"",K74,IF(K73&lt;&gt;"",K73,IF(K72&lt;&gt;"",K72,IF(K71&lt;&gt;"",K71,IF(K70&lt;&gt;"",K70,""))))))</f>
        <v>122.560706401766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+9,5%</v>
      </c>
      <c r="J79" s="488" t="str">
        <f>"GeB - ausschließlich: "&amp;IF(J77&gt;100,"+","")&amp;TEXT(J77-100,"0,0")&amp;"%"</f>
        <v>GeB - ausschließlich: -11,0%</v>
      </c>
      <c r="K79" s="488" t="str">
        <f>"GeB - im Nebenjob: "&amp;IF(K77&gt;100,"+","")&amp;TEXT(K77-100,"0,0")&amp;"%"</f>
        <v>GeB - im Nebenjob: +22,6%</v>
      </c>
    </row>
    <row r="81" spans="9:9" ht="15" customHeight="1" x14ac:dyDescent="0.2">
      <c r="I81" s="488" t="str">
        <f>IF(ISERROR(HLOOKUP(1,I$78:K$79,2,FALSE)),"",HLOOKUP(1,I$78:K$79,2,FALSE))</f>
        <v>GeB - im Nebenjob: +22,6%</v>
      </c>
    </row>
    <row r="82" spans="9:9" ht="15" customHeight="1" x14ac:dyDescent="0.2">
      <c r="I82" s="488" t="str">
        <f>IF(ISERROR(HLOOKUP(2,I$78:K$79,2,FALSE)),"",HLOOKUP(2,I$78:K$79,2,FALSE))</f>
        <v>SvB: +9,5%</v>
      </c>
    </row>
    <row r="83" spans="9:9" ht="15" customHeight="1" x14ac:dyDescent="0.2">
      <c r="I83" s="488" t="str">
        <f>IF(ISERROR(HLOOKUP(3,I$78:K$79,2,FALSE)),"",HLOOKUP(3,I$78:K$79,2,FALSE))</f>
        <v>GeB - ausschließlich: -11,0%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27156</v>
      </c>
      <c r="E12" s="114">
        <v>27442</v>
      </c>
      <c r="F12" s="114">
        <v>27817</v>
      </c>
      <c r="G12" s="114">
        <v>27584</v>
      </c>
      <c r="H12" s="114">
        <v>27608</v>
      </c>
      <c r="I12" s="115">
        <v>-452</v>
      </c>
      <c r="J12" s="116">
        <v>-1.6372066067806432</v>
      </c>
      <c r="N12" s="117"/>
    </row>
    <row r="13" spans="1:15" s="110" customFormat="1" ht="13.5" customHeight="1" x14ac:dyDescent="0.2">
      <c r="A13" s="118" t="s">
        <v>105</v>
      </c>
      <c r="B13" s="119" t="s">
        <v>106</v>
      </c>
      <c r="C13" s="113">
        <v>50.283546914125793</v>
      </c>
      <c r="D13" s="114">
        <v>13655</v>
      </c>
      <c r="E13" s="114">
        <v>13880</v>
      </c>
      <c r="F13" s="114">
        <v>14216</v>
      </c>
      <c r="G13" s="114">
        <v>14034</v>
      </c>
      <c r="H13" s="114">
        <v>14028</v>
      </c>
      <c r="I13" s="115">
        <v>-373</v>
      </c>
      <c r="J13" s="116">
        <v>-2.658967778728258</v>
      </c>
    </row>
    <row r="14" spans="1:15" s="110" customFormat="1" ht="13.5" customHeight="1" x14ac:dyDescent="0.2">
      <c r="A14" s="120"/>
      <c r="B14" s="119" t="s">
        <v>107</v>
      </c>
      <c r="C14" s="113">
        <v>49.716453085874207</v>
      </c>
      <c r="D14" s="114">
        <v>13501</v>
      </c>
      <c r="E14" s="114">
        <v>13562</v>
      </c>
      <c r="F14" s="114">
        <v>13601</v>
      </c>
      <c r="G14" s="114">
        <v>13550</v>
      </c>
      <c r="H14" s="114">
        <v>13580</v>
      </c>
      <c r="I14" s="115">
        <v>-79</v>
      </c>
      <c r="J14" s="116">
        <v>-0.58173784977908694</v>
      </c>
    </row>
    <row r="15" spans="1:15" s="110" customFormat="1" ht="13.5" customHeight="1" x14ac:dyDescent="0.2">
      <c r="A15" s="118" t="s">
        <v>105</v>
      </c>
      <c r="B15" s="121" t="s">
        <v>108</v>
      </c>
      <c r="C15" s="113">
        <v>10.25924289291501</v>
      </c>
      <c r="D15" s="114">
        <v>2786</v>
      </c>
      <c r="E15" s="114">
        <v>2904</v>
      </c>
      <c r="F15" s="114">
        <v>3028</v>
      </c>
      <c r="G15" s="114">
        <v>2818</v>
      </c>
      <c r="H15" s="114">
        <v>2940</v>
      </c>
      <c r="I15" s="115">
        <v>-154</v>
      </c>
      <c r="J15" s="116">
        <v>-5.2380952380952381</v>
      </c>
    </row>
    <row r="16" spans="1:15" s="110" customFormat="1" ht="13.5" customHeight="1" x14ac:dyDescent="0.2">
      <c r="A16" s="118"/>
      <c r="B16" s="121" t="s">
        <v>109</v>
      </c>
      <c r="C16" s="113">
        <v>63.356164383561641</v>
      </c>
      <c r="D16" s="114">
        <v>17205</v>
      </c>
      <c r="E16" s="114">
        <v>17295</v>
      </c>
      <c r="F16" s="114">
        <v>17529</v>
      </c>
      <c r="G16" s="114">
        <v>17508</v>
      </c>
      <c r="H16" s="114">
        <v>17447</v>
      </c>
      <c r="I16" s="115">
        <v>-242</v>
      </c>
      <c r="J16" s="116">
        <v>-1.3870579469249729</v>
      </c>
    </row>
    <row r="17" spans="1:10" s="110" customFormat="1" ht="13.5" customHeight="1" x14ac:dyDescent="0.2">
      <c r="A17" s="118"/>
      <c r="B17" s="121" t="s">
        <v>110</v>
      </c>
      <c r="C17" s="113">
        <v>24.841655619384298</v>
      </c>
      <c r="D17" s="114">
        <v>6746</v>
      </c>
      <c r="E17" s="114">
        <v>6821</v>
      </c>
      <c r="F17" s="114">
        <v>6859</v>
      </c>
      <c r="G17" s="114">
        <v>6861</v>
      </c>
      <c r="H17" s="114">
        <v>6826</v>
      </c>
      <c r="I17" s="115">
        <v>-80</v>
      </c>
      <c r="J17" s="116">
        <v>-1.1719894520949312</v>
      </c>
    </row>
    <row r="18" spans="1:10" s="110" customFormat="1" ht="13.5" customHeight="1" x14ac:dyDescent="0.2">
      <c r="A18" s="120"/>
      <c r="B18" s="121" t="s">
        <v>111</v>
      </c>
      <c r="C18" s="113">
        <v>1.5429371041390485</v>
      </c>
      <c r="D18" s="114">
        <v>419</v>
      </c>
      <c r="E18" s="114">
        <v>422</v>
      </c>
      <c r="F18" s="114">
        <v>401</v>
      </c>
      <c r="G18" s="114">
        <v>397</v>
      </c>
      <c r="H18" s="114">
        <v>395</v>
      </c>
      <c r="I18" s="115">
        <v>24</v>
      </c>
      <c r="J18" s="116">
        <v>6.075949367088608</v>
      </c>
    </row>
    <row r="19" spans="1:10" s="110" customFormat="1" ht="13.5" customHeight="1" x14ac:dyDescent="0.2">
      <c r="A19" s="120"/>
      <c r="B19" s="121" t="s">
        <v>112</v>
      </c>
      <c r="C19" s="113">
        <v>0.4639858594785683</v>
      </c>
      <c r="D19" s="114">
        <v>126</v>
      </c>
      <c r="E19" s="114">
        <v>124</v>
      </c>
      <c r="F19" s="114">
        <v>116</v>
      </c>
      <c r="G19" s="114">
        <v>108</v>
      </c>
      <c r="H19" s="114">
        <v>105</v>
      </c>
      <c r="I19" s="115">
        <v>21</v>
      </c>
      <c r="J19" s="116">
        <v>20</v>
      </c>
    </row>
    <row r="20" spans="1:10" s="110" customFormat="1" ht="13.5" customHeight="1" x14ac:dyDescent="0.2">
      <c r="A20" s="118" t="s">
        <v>113</v>
      </c>
      <c r="B20" s="122" t="s">
        <v>114</v>
      </c>
      <c r="C20" s="113">
        <v>69.472676388275147</v>
      </c>
      <c r="D20" s="114">
        <v>18866</v>
      </c>
      <c r="E20" s="114">
        <v>19114</v>
      </c>
      <c r="F20" s="114">
        <v>19531</v>
      </c>
      <c r="G20" s="114">
        <v>19333</v>
      </c>
      <c r="H20" s="114">
        <v>19445</v>
      </c>
      <c r="I20" s="115">
        <v>-579</v>
      </c>
      <c r="J20" s="116">
        <v>-2.977629210593983</v>
      </c>
    </row>
    <row r="21" spans="1:10" s="110" customFormat="1" ht="13.5" customHeight="1" x14ac:dyDescent="0.2">
      <c r="A21" s="120"/>
      <c r="B21" s="122" t="s">
        <v>115</v>
      </c>
      <c r="C21" s="113">
        <v>30.527323611724849</v>
      </c>
      <c r="D21" s="114">
        <v>8290</v>
      </c>
      <c r="E21" s="114">
        <v>8328</v>
      </c>
      <c r="F21" s="114">
        <v>8286</v>
      </c>
      <c r="G21" s="114">
        <v>8251</v>
      </c>
      <c r="H21" s="114">
        <v>8163</v>
      </c>
      <c r="I21" s="115">
        <v>127</v>
      </c>
      <c r="J21" s="116">
        <v>1.5558005635183143</v>
      </c>
    </row>
    <row r="22" spans="1:10" s="110" customFormat="1" ht="13.5" customHeight="1" x14ac:dyDescent="0.2">
      <c r="A22" s="118" t="s">
        <v>113</v>
      </c>
      <c r="B22" s="122" t="s">
        <v>116</v>
      </c>
      <c r="C22" s="113">
        <v>93.135955221682138</v>
      </c>
      <c r="D22" s="114">
        <v>25292</v>
      </c>
      <c r="E22" s="114">
        <v>25649</v>
      </c>
      <c r="F22" s="114">
        <v>26002</v>
      </c>
      <c r="G22" s="114">
        <v>25818</v>
      </c>
      <c r="H22" s="114">
        <v>25879</v>
      </c>
      <c r="I22" s="115">
        <v>-587</v>
      </c>
      <c r="J22" s="116">
        <v>-2.2682483867228256</v>
      </c>
    </row>
    <row r="23" spans="1:10" s="110" customFormat="1" ht="13.5" customHeight="1" x14ac:dyDescent="0.2">
      <c r="A23" s="123"/>
      <c r="B23" s="124" t="s">
        <v>117</v>
      </c>
      <c r="C23" s="125">
        <v>6.8419502135807928</v>
      </c>
      <c r="D23" s="114">
        <v>1858</v>
      </c>
      <c r="E23" s="114">
        <v>1787</v>
      </c>
      <c r="F23" s="114">
        <v>1809</v>
      </c>
      <c r="G23" s="114">
        <v>1762</v>
      </c>
      <c r="H23" s="114">
        <v>1725</v>
      </c>
      <c r="I23" s="115">
        <v>133</v>
      </c>
      <c r="J23" s="116">
        <v>7.7101449275362315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7178</v>
      </c>
      <c r="E26" s="114">
        <v>7310</v>
      </c>
      <c r="F26" s="114">
        <v>7412</v>
      </c>
      <c r="G26" s="114">
        <v>7512</v>
      </c>
      <c r="H26" s="140">
        <v>7445</v>
      </c>
      <c r="I26" s="115">
        <v>-267</v>
      </c>
      <c r="J26" s="116">
        <v>-3.5862995298858293</v>
      </c>
    </row>
    <row r="27" spans="1:10" s="110" customFormat="1" ht="13.5" customHeight="1" x14ac:dyDescent="0.2">
      <c r="A27" s="118" t="s">
        <v>105</v>
      </c>
      <c r="B27" s="119" t="s">
        <v>106</v>
      </c>
      <c r="C27" s="113">
        <v>38.673725271663415</v>
      </c>
      <c r="D27" s="115">
        <v>2776</v>
      </c>
      <c r="E27" s="114">
        <v>2840</v>
      </c>
      <c r="F27" s="114">
        <v>2860</v>
      </c>
      <c r="G27" s="114">
        <v>2880</v>
      </c>
      <c r="H27" s="140">
        <v>2864</v>
      </c>
      <c r="I27" s="115">
        <v>-88</v>
      </c>
      <c r="J27" s="116">
        <v>-3.0726256983240225</v>
      </c>
    </row>
    <row r="28" spans="1:10" s="110" customFormat="1" ht="13.5" customHeight="1" x14ac:dyDescent="0.2">
      <c r="A28" s="120"/>
      <c r="B28" s="119" t="s">
        <v>107</v>
      </c>
      <c r="C28" s="113">
        <v>61.326274728336585</v>
      </c>
      <c r="D28" s="115">
        <v>4402</v>
      </c>
      <c r="E28" s="114">
        <v>4470</v>
      </c>
      <c r="F28" s="114">
        <v>4552</v>
      </c>
      <c r="G28" s="114">
        <v>4632</v>
      </c>
      <c r="H28" s="140">
        <v>4581</v>
      </c>
      <c r="I28" s="115">
        <v>-179</v>
      </c>
      <c r="J28" s="116">
        <v>-3.9074437895655971</v>
      </c>
    </row>
    <row r="29" spans="1:10" s="110" customFormat="1" ht="13.5" customHeight="1" x14ac:dyDescent="0.2">
      <c r="A29" s="118" t="s">
        <v>105</v>
      </c>
      <c r="B29" s="121" t="s">
        <v>108</v>
      </c>
      <c r="C29" s="113">
        <v>13.137364168292004</v>
      </c>
      <c r="D29" s="115">
        <v>943</v>
      </c>
      <c r="E29" s="114">
        <v>991</v>
      </c>
      <c r="F29" s="114">
        <v>982</v>
      </c>
      <c r="G29" s="114">
        <v>1011</v>
      </c>
      <c r="H29" s="140">
        <v>963</v>
      </c>
      <c r="I29" s="115">
        <v>-20</v>
      </c>
      <c r="J29" s="116">
        <v>-2.0768431983385254</v>
      </c>
    </row>
    <row r="30" spans="1:10" s="110" customFormat="1" ht="13.5" customHeight="1" x14ac:dyDescent="0.2">
      <c r="A30" s="118"/>
      <c r="B30" s="121" t="s">
        <v>109</v>
      </c>
      <c r="C30" s="113">
        <v>43.925884647534133</v>
      </c>
      <c r="D30" s="115">
        <v>3153</v>
      </c>
      <c r="E30" s="114">
        <v>3239</v>
      </c>
      <c r="F30" s="114">
        <v>3279</v>
      </c>
      <c r="G30" s="114">
        <v>3340</v>
      </c>
      <c r="H30" s="140">
        <v>3377</v>
      </c>
      <c r="I30" s="115">
        <v>-224</v>
      </c>
      <c r="J30" s="116">
        <v>-6.6331063073734082</v>
      </c>
    </row>
    <row r="31" spans="1:10" s="110" customFormat="1" ht="13.5" customHeight="1" x14ac:dyDescent="0.2">
      <c r="A31" s="118"/>
      <c r="B31" s="121" t="s">
        <v>110</v>
      </c>
      <c r="C31" s="113">
        <v>22.805795486207856</v>
      </c>
      <c r="D31" s="115">
        <v>1637</v>
      </c>
      <c r="E31" s="114">
        <v>1622</v>
      </c>
      <c r="F31" s="114">
        <v>1672</v>
      </c>
      <c r="G31" s="114">
        <v>1670</v>
      </c>
      <c r="H31" s="140">
        <v>1649</v>
      </c>
      <c r="I31" s="115">
        <v>-12</v>
      </c>
      <c r="J31" s="116">
        <v>-0.7277137659187386</v>
      </c>
    </row>
    <row r="32" spans="1:10" s="110" customFormat="1" ht="13.5" customHeight="1" x14ac:dyDescent="0.2">
      <c r="A32" s="120"/>
      <c r="B32" s="121" t="s">
        <v>111</v>
      </c>
      <c r="C32" s="113">
        <v>20.130955697966009</v>
      </c>
      <c r="D32" s="115">
        <v>1445</v>
      </c>
      <c r="E32" s="114">
        <v>1458</v>
      </c>
      <c r="F32" s="114">
        <v>1479</v>
      </c>
      <c r="G32" s="114">
        <v>1491</v>
      </c>
      <c r="H32" s="140">
        <v>1456</v>
      </c>
      <c r="I32" s="115">
        <v>-11</v>
      </c>
      <c r="J32" s="116">
        <v>-0.75549450549450547</v>
      </c>
    </row>
    <row r="33" spans="1:10" s="110" customFormat="1" ht="13.5" customHeight="1" x14ac:dyDescent="0.2">
      <c r="A33" s="120"/>
      <c r="B33" s="121" t="s">
        <v>112</v>
      </c>
      <c r="C33" s="113">
        <v>1.9364725550292561</v>
      </c>
      <c r="D33" s="115">
        <v>139</v>
      </c>
      <c r="E33" s="114">
        <v>122</v>
      </c>
      <c r="F33" s="114">
        <v>132</v>
      </c>
      <c r="G33" s="114">
        <v>132</v>
      </c>
      <c r="H33" s="140">
        <v>137</v>
      </c>
      <c r="I33" s="115">
        <v>2</v>
      </c>
      <c r="J33" s="116">
        <v>1.4598540145985401</v>
      </c>
    </row>
    <row r="34" spans="1:10" s="110" customFormat="1" ht="13.5" customHeight="1" x14ac:dyDescent="0.2">
      <c r="A34" s="118" t="s">
        <v>113</v>
      </c>
      <c r="B34" s="122" t="s">
        <v>116</v>
      </c>
      <c r="C34" s="113">
        <v>94.051267762607964</v>
      </c>
      <c r="D34" s="115">
        <v>6751</v>
      </c>
      <c r="E34" s="114">
        <v>6874</v>
      </c>
      <c r="F34" s="114">
        <v>6991</v>
      </c>
      <c r="G34" s="114">
        <v>7057</v>
      </c>
      <c r="H34" s="140">
        <v>7018</v>
      </c>
      <c r="I34" s="115">
        <v>-267</v>
      </c>
      <c r="J34" s="116">
        <v>-3.8045027073240241</v>
      </c>
    </row>
    <row r="35" spans="1:10" s="110" customFormat="1" ht="13.5" customHeight="1" x14ac:dyDescent="0.2">
      <c r="A35" s="118"/>
      <c r="B35" s="119" t="s">
        <v>117</v>
      </c>
      <c r="C35" s="113">
        <v>5.8094176650877678</v>
      </c>
      <c r="D35" s="115">
        <v>417</v>
      </c>
      <c r="E35" s="114">
        <v>428</v>
      </c>
      <c r="F35" s="114">
        <v>415</v>
      </c>
      <c r="G35" s="114">
        <v>448</v>
      </c>
      <c r="H35" s="140">
        <v>420</v>
      </c>
      <c r="I35" s="115">
        <v>-3</v>
      </c>
      <c r="J35" s="116">
        <v>-0.7142857142857143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4551</v>
      </c>
      <c r="E37" s="114">
        <v>4611</v>
      </c>
      <c r="F37" s="114">
        <v>4636</v>
      </c>
      <c r="G37" s="114">
        <v>4806</v>
      </c>
      <c r="H37" s="140">
        <v>4775</v>
      </c>
      <c r="I37" s="115">
        <v>-224</v>
      </c>
      <c r="J37" s="116">
        <v>-4.6910994764397902</v>
      </c>
    </row>
    <row r="38" spans="1:10" s="110" customFormat="1" ht="13.5" customHeight="1" x14ac:dyDescent="0.2">
      <c r="A38" s="118" t="s">
        <v>105</v>
      </c>
      <c r="B38" s="119" t="s">
        <v>106</v>
      </c>
      <c r="C38" s="113">
        <v>37.332454405625136</v>
      </c>
      <c r="D38" s="115">
        <v>1699</v>
      </c>
      <c r="E38" s="114">
        <v>1714</v>
      </c>
      <c r="F38" s="114">
        <v>1690</v>
      </c>
      <c r="G38" s="114">
        <v>1742</v>
      </c>
      <c r="H38" s="140">
        <v>1752</v>
      </c>
      <c r="I38" s="115">
        <v>-53</v>
      </c>
      <c r="J38" s="116">
        <v>-3.0251141552511416</v>
      </c>
    </row>
    <row r="39" spans="1:10" s="110" customFormat="1" ht="13.5" customHeight="1" x14ac:dyDescent="0.2">
      <c r="A39" s="120"/>
      <c r="B39" s="119" t="s">
        <v>107</v>
      </c>
      <c r="C39" s="113">
        <v>62.667545594374864</v>
      </c>
      <c r="D39" s="115">
        <v>2852</v>
      </c>
      <c r="E39" s="114">
        <v>2897</v>
      </c>
      <c r="F39" s="114">
        <v>2946</v>
      </c>
      <c r="G39" s="114">
        <v>3064</v>
      </c>
      <c r="H39" s="140">
        <v>3023</v>
      </c>
      <c r="I39" s="115">
        <v>-171</v>
      </c>
      <c r="J39" s="116">
        <v>-5.6566324842871323</v>
      </c>
    </row>
    <row r="40" spans="1:10" s="110" customFormat="1" ht="13.5" customHeight="1" x14ac:dyDescent="0.2">
      <c r="A40" s="118" t="s">
        <v>105</v>
      </c>
      <c r="B40" s="121" t="s">
        <v>108</v>
      </c>
      <c r="C40" s="113">
        <v>14.765985497692816</v>
      </c>
      <c r="D40" s="115">
        <v>672</v>
      </c>
      <c r="E40" s="114">
        <v>691</v>
      </c>
      <c r="F40" s="114">
        <v>670</v>
      </c>
      <c r="G40" s="114">
        <v>746</v>
      </c>
      <c r="H40" s="140">
        <v>709</v>
      </c>
      <c r="I40" s="115">
        <v>-37</v>
      </c>
      <c r="J40" s="116">
        <v>-5.2186177715091677</v>
      </c>
    </row>
    <row r="41" spans="1:10" s="110" customFormat="1" ht="13.5" customHeight="1" x14ac:dyDescent="0.2">
      <c r="A41" s="118"/>
      <c r="B41" s="121" t="s">
        <v>109</v>
      </c>
      <c r="C41" s="113">
        <v>30.45484508899143</v>
      </c>
      <c r="D41" s="115">
        <v>1386</v>
      </c>
      <c r="E41" s="114">
        <v>1424</v>
      </c>
      <c r="F41" s="114">
        <v>1415</v>
      </c>
      <c r="G41" s="114">
        <v>1491</v>
      </c>
      <c r="H41" s="140">
        <v>1546</v>
      </c>
      <c r="I41" s="115">
        <v>-160</v>
      </c>
      <c r="J41" s="116">
        <v>-10.349288486416558</v>
      </c>
    </row>
    <row r="42" spans="1:10" s="110" customFormat="1" ht="13.5" customHeight="1" x14ac:dyDescent="0.2">
      <c r="A42" s="118"/>
      <c r="B42" s="121" t="s">
        <v>110</v>
      </c>
      <c r="C42" s="113">
        <v>23.884860470226325</v>
      </c>
      <c r="D42" s="115">
        <v>1087</v>
      </c>
      <c r="E42" s="114">
        <v>1080</v>
      </c>
      <c r="F42" s="114">
        <v>1111</v>
      </c>
      <c r="G42" s="114">
        <v>1118</v>
      </c>
      <c r="H42" s="140">
        <v>1105</v>
      </c>
      <c r="I42" s="115">
        <v>-18</v>
      </c>
      <c r="J42" s="116">
        <v>-1.6289592760180995</v>
      </c>
    </row>
    <row r="43" spans="1:10" s="110" customFormat="1" ht="13.5" customHeight="1" x14ac:dyDescent="0.2">
      <c r="A43" s="120"/>
      <c r="B43" s="121" t="s">
        <v>111</v>
      </c>
      <c r="C43" s="113">
        <v>30.894308943089431</v>
      </c>
      <c r="D43" s="115">
        <v>1406</v>
      </c>
      <c r="E43" s="114">
        <v>1416</v>
      </c>
      <c r="F43" s="114">
        <v>1440</v>
      </c>
      <c r="G43" s="114">
        <v>1451</v>
      </c>
      <c r="H43" s="140">
        <v>1415</v>
      </c>
      <c r="I43" s="115">
        <v>-9</v>
      </c>
      <c r="J43" s="116">
        <v>-0.63604240282685509</v>
      </c>
    </row>
    <row r="44" spans="1:10" s="110" customFormat="1" ht="13.5" customHeight="1" x14ac:dyDescent="0.2">
      <c r="A44" s="120"/>
      <c r="B44" s="121" t="s">
        <v>112</v>
      </c>
      <c r="C44" s="113">
        <v>2.8125686662272029</v>
      </c>
      <c r="D44" s="115">
        <v>128</v>
      </c>
      <c r="E44" s="114">
        <v>109</v>
      </c>
      <c r="F44" s="114">
        <v>121</v>
      </c>
      <c r="G44" s="114">
        <v>126</v>
      </c>
      <c r="H44" s="140">
        <v>125</v>
      </c>
      <c r="I44" s="115">
        <v>3</v>
      </c>
      <c r="J44" s="116">
        <v>2.4</v>
      </c>
    </row>
    <row r="45" spans="1:10" s="110" customFormat="1" ht="13.5" customHeight="1" x14ac:dyDescent="0.2">
      <c r="A45" s="118" t="s">
        <v>113</v>
      </c>
      <c r="B45" s="122" t="s">
        <v>116</v>
      </c>
      <c r="C45" s="113">
        <v>93.781586464513296</v>
      </c>
      <c r="D45" s="115">
        <v>4268</v>
      </c>
      <c r="E45" s="114">
        <v>4318</v>
      </c>
      <c r="F45" s="114">
        <v>4357</v>
      </c>
      <c r="G45" s="114">
        <v>4489</v>
      </c>
      <c r="H45" s="140">
        <v>4471</v>
      </c>
      <c r="I45" s="115">
        <v>-203</v>
      </c>
      <c r="J45" s="116">
        <v>-4.5403712815924848</v>
      </c>
    </row>
    <row r="46" spans="1:10" s="110" customFormat="1" ht="13.5" customHeight="1" x14ac:dyDescent="0.2">
      <c r="A46" s="118"/>
      <c r="B46" s="119" t="s">
        <v>117</v>
      </c>
      <c r="C46" s="113">
        <v>6.020654801142606</v>
      </c>
      <c r="D46" s="115">
        <v>274</v>
      </c>
      <c r="E46" s="114">
        <v>286</v>
      </c>
      <c r="F46" s="114">
        <v>273</v>
      </c>
      <c r="G46" s="114">
        <v>310</v>
      </c>
      <c r="H46" s="140">
        <v>297</v>
      </c>
      <c r="I46" s="115">
        <v>-23</v>
      </c>
      <c r="J46" s="116">
        <v>-7.7441077441077439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2627</v>
      </c>
      <c r="E48" s="114">
        <v>2699</v>
      </c>
      <c r="F48" s="114">
        <v>2776</v>
      </c>
      <c r="G48" s="114">
        <v>2706</v>
      </c>
      <c r="H48" s="140">
        <v>2670</v>
      </c>
      <c r="I48" s="115">
        <v>-43</v>
      </c>
      <c r="J48" s="116">
        <v>-1.6104868913857677</v>
      </c>
    </row>
    <row r="49" spans="1:12" s="110" customFormat="1" ht="13.5" customHeight="1" x14ac:dyDescent="0.2">
      <c r="A49" s="118" t="s">
        <v>105</v>
      </c>
      <c r="B49" s="119" t="s">
        <v>106</v>
      </c>
      <c r="C49" s="113">
        <v>40.997335363532549</v>
      </c>
      <c r="D49" s="115">
        <v>1077</v>
      </c>
      <c r="E49" s="114">
        <v>1126</v>
      </c>
      <c r="F49" s="114">
        <v>1170</v>
      </c>
      <c r="G49" s="114">
        <v>1138</v>
      </c>
      <c r="H49" s="140">
        <v>1112</v>
      </c>
      <c r="I49" s="115">
        <v>-35</v>
      </c>
      <c r="J49" s="116">
        <v>-3.1474820143884892</v>
      </c>
    </row>
    <row r="50" spans="1:12" s="110" customFormat="1" ht="13.5" customHeight="1" x14ac:dyDescent="0.2">
      <c r="A50" s="120"/>
      <c r="B50" s="119" t="s">
        <v>107</v>
      </c>
      <c r="C50" s="113">
        <v>59.002664636467451</v>
      </c>
      <c r="D50" s="115">
        <v>1550</v>
      </c>
      <c r="E50" s="114">
        <v>1573</v>
      </c>
      <c r="F50" s="114">
        <v>1606</v>
      </c>
      <c r="G50" s="114">
        <v>1568</v>
      </c>
      <c r="H50" s="140">
        <v>1558</v>
      </c>
      <c r="I50" s="115">
        <v>-8</v>
      </c>
      <c r="J50" s="116">
        <v>-0.51347881899871628</v>
      </c>
    </row>
    <row r="51" spans="1:12" s="110" customFormat="1" ht="13.5" customHeight="1" x14ac:dyDescent="0.2">
      <c r="A51" s="118" t="s">
        <v>105</v>
      </c>
      <c r="B51" s="121" t="s">
        <v>108</v>
      </c>
      <c r="C51" s="113">
        <v>10.315949752569471</v>
      </c>
      <c r="D51" s="115">
        <v>271</v>
      </c>
      <c r="E51" s="114">
        <v>300</v>
      </c>
      <c r="F51" s="114">
        <v>312</v>
      </c>
      <c r="G51" s="114">
        <v>265</v>
      </c>
      <c r="H51" s="140">
        <v>254</v>
      </c>
      <c r="I51" s="115">
        <v>17</v>
      </c>
      <c r="J51" s="116">
        <v>6.6929133858267713</v>
      </c>
    </row>
    <row r="52" spans="1:12" s="110" customFormat="1" ht="13.5" customHeight="1" x14ac:dyDescent="0.2">
      <c r="A52" s="118"/>
      <c r="B52" s="121" t="s">
        <v>109</v>
      </c>
      <c r="C52" s="113">
        <v>67.263037685572897</v>
      </c>
      <c r="D52" s="115">
        <v>1767</v>
      </c>
      <c r="E52" s="114">
        <v>1815</v>
      </c>
      <c r="F52" s="114">
        <v>1864</v>
      </c>
      <c r="G52" s="114">
        <v>1849</v>
      </c>
      <c r="H52" s="140">
        <v>1831</v>
      </c>
      <c r="I52" s="115">
        <v>-64</v>
      </c>
      <c r="J52" s="116">
        <v>-3.4953577280174768</v>
      </c>
    </row>
    <row r="53" spans="1:12" s="110" customFormat="1" ht="13.5" customHeight="1" x14ac:dyDescent="0.2">
      <c r="A53" s="118"/>
      <c r="B53" s="121" t="s">
        <v>110</v>
      </c>
      <c r="C53" s="113">
        <v>20.936429387133611</v>
      </c>
      <c r="D53" s="115">
        <v>550</v>
      </c>
      <c r="E53" s="114">
        <v>542</v>
      </c>
      <c r="F53" s="114">
        <v>561</v>
      </c>
      <c r="G53" s="114">
        <v>552</v>
      </c>
      <c r="H53" s="140">
        <v>544</v>
      </c>
      <c r="I53" s="115">
        <v>6</v>
      </c>
      <c r="J53" s="116">
        <v>1.1029411764705883</v>
      </c>
    </row>
    <row r="54" spans="1:12" s="110" customFormat="1" ht="13.5" customHeight="1" x14ac:dyDescent="0.2">
      <c r="A54" s="120"/>
      <c r="B54" s="121" t="s">
        <v>111</v>
      </c>
      <c r="C54" s="113">
        <v>1.4845831747240199</v>
      </c>
      <c r="D54" s="115">
        <v>39</v>
      </c>
      <c r="E54" s="114">
        <v>42</v>
      </c>
      <c r="F54" s="114">
        <v>39</v>
      </c>
      <c r="G54" s="114">
        <v>40</v>
      </c>
      <c r="H54" s="140">
        <v>41</v>
      </c>
      <c r="I54" s="115">
        <v>-2</v>
      </c>
      <c r="J54" s="116">
        <v>-4.8780487804878048</v>
      </c>
    </row>
    <row r="55" spans="1:12" s="110" customFormat="1" ht="13.5" customHeight="1" x14ac:dyDescent="0.2">
      <c r="A55" s="120"/>
      <c r="B55" s="121" t="s">
        <v>112</v>
      </c>
      <c r="C55" s="113">
        <v>0.41872858774267224</v>
      </c>
      <c r="D55" s="115">
        <v>11</v>
      </c>
      <c r="E55" s="114">
        <v>13</v>
      </c>
      <c r="F55" s="114">
        <v>11</v>
      </c>
      <c r="G55" s="114">
        <v>6</v>
      </c>
      <c r="H55" s="140">
        <v>12</v>
      </c>
      <c r="I55" s="115">
        <v>-1</v>
      </c>
      <c r="J55" s="116">
        <v>-8.3333333333333339</v>
      </c>
    </row>
    <row r="56" spans="1:12" s="110" customFormat="1" ht="13.5" customHeight="1" x14ac:dyDescent="0.2">
      <c r="A56" s="118" t="s">
        <v>113</v>
      </c>
      <c r="B56" s="122" t="s">
        <v>116</v>
      </c>
      <c r="C56" s="113">
        <v>94.518462124095933</v>
      </c>
      <c r="D56" s="115">
        <v>2483</v>
      </c>
      <c r="E56" s="114">
        <v>2556</v>
      </c>
      <c r="F56" s="114">
        <v>2634</v>
      </c>
      <c r="G56" s="114">
        <v>2568</v>
      </c>
      <c r="H56" s="140">
        <v>2547</v>
      </c>
      <c r="I56" s="115">
        <v>-64</v>
      </c>
      <c r="J56" s="116">
        <v>-2.5127601099332546</v>
      </c>
    </row>
    <row r="57" spans="1:12" s="110" customFormat="1" ht="13.5" customHeight="1" x14ac:dyDescent="0.2">
      <c r="A57" s="142"/>
      <c r="B57" s="124" t="s">
        <v>117</v>
      </c>
      <c r="C57" s="125">
        <v>5.4434716406547397</v>
      </c>
      <c r="D57" s="143">
        <v>143</v>
      </c>
      <c r="E57" s="144">
        <v>142</v>
      </c>
      <c r="F57" s="144">
        <v>142</v>
      </c>
      <c r="G57" s="144">
        <v>138</v>
      </c>
      <c r="H57" s="145">
        <v>123</v>
      </c>
      <c r="I57" s="143">
        <v>20</v>
      </c>
      <c r="J57" s="146">
        <v>16.260162601626018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27156</v>
      </c>
      <c r="E12" s="236">
        <v>27442</v>
      </c>
      <c r="F12" s="114">
        <v>27817</v>
      </c>
      <c r="G12" s="114">
        <v>27584</v>
      </c>
      <c r="H12" s="140">
        <v>27608</v>
      </c>
      <c r="I12" s="115">
        <v>-452</v>
      </c>
      <c r="J12" s="116">
        <v>-1.6372066067806432</v>
      </c>
    </row>
    <row r="13" spans="1:15" s="110" customFormat="1" ht="12" customHeight="1" x14ac:dyDescent="0.2">
      <c r="A13" s="118" t="s">
        <v>105</v>
      </c>
      <c r="B13" s="119" t="s">
        <v>106</v>
      </c>
      <c r="C13" s="113">
        <v>50.283546914125793</v>
      </c>
      <c r="D13" s="115">
        <v>13655</v>
      </c>
      <c r="E13" s="114">
        <v>13880</v>
      </c>
      <c r="F13" s="114">
        <v>14216</v>
      </c>
      <c r="G13" s="114">
        <v>14034</v>
      </c>
      <c r="H13" s="140">
        <v>14028</v>
      </c>
      <c r="I13" s="115">
        <v>-373</v>
      </c>
      <c r="J13" s="116">
        <v>-2.658967778728258</v>
      </c>
    </row>
    <row r="14" spans="1:15" s="110" customFormat="1" ht="12" customHeight="1" x14ac:dyDescent="0.2">
      <c r="A14" s="118"/>
      <c r="B14" s="119" t="s">
        <v>107</v>
      </c>
      <c r="C14" s="113">
        <v>49.716453085874207</v>
      </c>
      <c r="D14" s="115">
        <v>13501</v>
      </c>
      <c r="E14" s="114">
        <v>13562</v>
      </c>
      <c r="F14" s="114">
        <v>13601</v>
      </c>
      <c r="G14" s="114">
        <v>13550</v>
      </c>
      <c r="H14" s="140">
        <v>13580</v>
      </c>
      <c r="I14" s="115">
        <v>-79</v>
      </c>
      <c r="J14" s="116">
        <v>-0.58173784977908694</v>
      </c>
    </row>
    <row r="15" spans="1:15" s="110" customFormat="1" ht="12" customHeight="1" x14ac:dyDescent="0.2">
      <c r="A15" s="118" t="s">
        <v>105</v>
      </c>
      <c r="B15" s="121" t="s">
        <v>108</v>
      </c>
      <c r="C15" s="113">
        <v>10.25924289291501</v>
      </c>
      <c r="D15" s="115">
        <v>2786</v>
      </c>
      <c r="E15" s="114">
        <v>2904</v>
      </c>
      <c r="F15" s="114">
        <v>3028</v>
      </c>
      <c r="G15" s="114">
        <v>2818</v>
      </c>
      <c r="H15" s="140">
        <v>2940</v>
      </c>
      <c r="I15" s="115">
        <v>-154</v>
      </c>
      <c r="J15" s="116">
        <v>-5.2380952380952381</v>
      </c>
    </row>
    <row r="16" spans="1:15" s="110" customFormat="1" ht="12" customHeight="1" x14ac:dyDescent="0.2">
      <c r="A16" s="118"/>
      <c r="B16" s="121" t="s">
        <v>109</v>
      </c>
      <c r="C16" s="113">
        <v>63.356164383561641</v>
      </c>
      <c r="D16" s="115">
        <v>17205</v>
      </c>
      <c r="E16" s="114">
        <v>17295</v>
      </c>
      <c r="F16" s="114">
        <v>17529</v>
      </c>
      <c r="G16" s="114">
        <v>17508</v>
      </c>
      <c r="H16" s="140">
        <v>17447</v>
      </c>
      <c r="I16" s="115">
        <v>-242</v>
      </c>
      <c r="J16" s="116">
        <v>-1.3870579469249729</v>
      </c>
    </row>
    <row r="17" spans="1:10" s="110" customFormat="1" ht="12" customHeight="1" x14ac:dyDescent="0.2">
      <c r="A17" s="118"/>
      <c r="B17" s="121" t="s">
        <v>110</v>
      </c>
      <c r="C17" s="113">
        <v>24.841655619384298</v>
      </c>
      <c r="D17" s="115">
        <v>6746</v>
      </c>
      <c r="E17" s="114">
        <v>6821</v>
      </c>
      <c r="F17" s="114">
        <v>6859</v>
      </c>
      <c r="G17" s="114">
        <v>6861</v>
      </c>
      <c r="H17" s="140">
        <v>6826</v>
      </c>
      <c r="I17" s="115">
        <v>-80</v>
      </c>
      <c r="J17" s="116">
        <v>-1.1719894520949312</v>
      </c>
    </row>
    <row r="18" spans="1:10" s="110" customFormat="1" ht="12" customHeight="1" x14ac:dyDescent="0.2">
      <c r="A18" s="120"/>
      <c r="B18" s="121" t="s">
        <v>111</v>
      </c>
      <c r="C18" s="113">
        <v>1.5429371041390485</v>
      </c>
      <c r="D18" s="115">
        <v>419</v>
      </c>
      <c r="E18" s="114">
        <v>422</v>
      </c>
      <c r="F18" s="114">
        <v>401</v>
      </c>
      <c r="G18" s="114">
        <v>397</v>
      </c>
      <c r="H18" s="140">
        <v>395</v>
      </c>
      <c r="I18" s="115">
        <v>24</v>
      </c>
      <c r="J18" s="116">
        <v>6.075949367088608</v>
      </c>
    </row>
    <row r="19" spans="1:10" s="110" customFormat="1" ht="12" customHeight="1" x14ac:dyDescent="0.2">
      <c r="A19" s="120"/>
      <c r="B19" s="121" t="s">
        <v>112</v>
      </c>
      <c r="C19" s="113">
        <v>0.4639858594785683</v>
      </c>
      <c r="D19" s="115">
        <v>126</v>
      </c>
      <c r="E19" s="114">
        <v>124</v>
      </c>
      <c r="F19" s="114">
        <v>116</v>
      </c>
      <c r="G19" s="114">
        <v>108</v>
      </c>
      <c r="H19" s="140">
        <v>105</v>
      </c>
      <c r="I19" s="115">
        <v>21</v>
      </c>
      <c r="J19" s="116">
        <v>20</v>
      </c>
    </row>
    <row r="20" spans="1:10" s="110" customFormat="1" ht="12" customHeight="1" x14ac:dyDescent="0.2">
      <c r="A20" s="118" t="s">
        <v>113</v>
      </c>
      <c r="B20" s="119" t="s">
        <v>181</v>
      </c>
      <c r="C20" s="113">
        <v>69.472676388275147</v>
      </c>
      <c r="D20" s="115">
        <v>18866</v>
      </c>
      <c r="E20" s="114">
        <v>19114</v>
      </c>
      <c r="F20" s="114">
        <v>19531</v>
      </c>
      <c r="G20" s="114">
        <v>19333</v>
      </c>
      <c r="H20" s="140">
        <v>19445</v>
      </c>
      <c r="I20" s="115">
        <v>-579</v>
      </c>
      <c r="J20" s="116">
        <v>-2.977629210593983</v>
      </c>
    </row>
    <row r="21" spans="1:10" s="110" customFormat="1" ht="12" customHeight="1" x14ac:dyDescent="0.2">
      <c r="A21" s="118"/>
      <c r="B21" s="119" t="s">
        <v>182</v>
      </c>
      <c r="C21" s="113">
        <v>30.527323611724849</v>
      </c>
      <c r="D21" s="115">
        <v>8290</v>
      </c>
      <c r="E21" s="114">
        <v>8328</v>
      </c>
      <c r="F21" s="114">
        <v>8286</v>
      </c>
      <c r="G21" s="114">
        <v>8251</v>
      </c>
      <c r="H21" s="140">
        <v>8163</v>
      </c>
      <c r="I21" s="115">
        <v>127</v>
      </c>
      <c r="J21" s="116">
        <v>1.5558005635183143</v>
      </c>
    </row>
    <row r="22" spans="1:10" s="110" customFormat="1" ht="12" customHeight="1" x14ac:dyDescent="0.2">
      <c r="A22" s="118" t="s">
        <v>113</v>
      </c>
      <c r="B22" s="119" t="s">
        <v>116</v>
      </c>
      <c r="C22" s="113">
        <v>93.135955221682138</v>
      </c>
      <c r="D22" s="115">
        <v>25292</v>
      </c>
      <c r="E22" s="114">
        <v>25649</v>
      </c>
      <c r="F22" s="114">
        <v>26002</v>
      </c>
      <c r="G22" s="114">
        <v>25818</v>
      </c>
      <c r="H22" s="140">
        <v>25879</v>
      </c>
      <c r="I22" s="115">
        <v>-587</v>
      </c>
      <c r="J22" s="116">
        <v>-2.2682483867228256</v>
      </c>
    </row>
    <row r="23" spans="1:10" s="110" customFormat="1" ht="12" customHeight="1" x14ac:dyDescent="0.2">
      <c r="A23" s="118"/>
      <c r="B23" s="119" t="s">
        <v>117</v>
      </c>
      <c r="C23" s="113">
        <v>6.8419502135807928</v>
      </c>
      <c r="D23" s="115">
        <v>1858</v>
      </c>
      <c r="E23" s="114">
        <v>1787</v>
      </c>
      <c r="F23" s="114">
        <v>1809</v>
      </c>
      <c r="G23" s="114">
        <v>1762</v>
      </c>
      <c r="H23" s="140">
        <v>1725</v>
      </c>
      <c r="I23" s="115">
        <v>133</v>
      </c>
      <c r="J23" s="116">
        <v>7.7101449275362315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30589</v>
      </c>
      <c r="E64" s="236">
        <v>30748</v>
      </c>
      <c r="F64" s="236">
        <v>31118</v>
      </c>
      <c r="G64" s="236">
        <v>30587</v>
      </c>
      <c r="H64" s="140">
        <v>30621</v>
      </c>
      <c r="I64" s="115">
        <v>-32</v>
      </c>
      <c r="J64" s="116">
        <v>-0.10450344534796381</v>
      </c>
    </row>
    <row r="65" spans="1:12" s="110" customFormat="1" ht="12" customHeight="1" x14ac:dyDescent="0.2">
      <c r="A65" s="118" t="s">
        <v>105</v>
      </c>
      <c r="B65" s="119" t="s">
        <v>106</v>
      </c>
      <c r="C65" s="113">
        <v>53.519238942103371</v>
      </c>
      <c r="D65" s="235">
        <v>16371</v>
      </c>
      <c r="E65" s="236">
        <v>16472</v>
      </c>
      <c r="F65" s="236">
        <v>16774</v>
      </c>
      <c r="G65" s="236">
        <v>16513</v>
      </c>
      <c r="H65" s="140">
        <v>16489</v>
      </c>
      <c r="I65" s="115">
        <v>-118</v>
      </c>
      <c r="J65" s="116">
        <v>-0.71562860088543878</v>
      </c>
    </row>
    <row r="66" spans="1:12" s="110" customFormat="1" ht="12" customHeight="1" x14ac:dyDescent="0.2">
      <c r="A66" s="118"/>
      <c r="B66" s="119" t="s">
        <v>107</v>
      </c>
      <c r="C66" s="113">
        <v>46.480761057896629</v>
      </c>
      <c r="D66" s="235">
        <v>14218</v>
      </c>
      <c r="E66" s="236">
        <v>14276</v>
      </c>
      <c r="F66" s="236">
        <v>14344</v>
      </c>
      <c r="G66" s="236">
        <v>14074</v>
      </c>
      <c r="H66" s="140">
        <v>14132</v>
      </c>
      <c r="I66" s="115">
        <v>86</v>
      </c>
      <c r="J66" s="116">
        <v>0.60854797622417212</v>
      </c>
    </row>
    <row r="67" spans="1:12" s="110" customFormat="1" ht="12" customHeight="1" x14ac:dyDescent="0.2">
      <c r="A67" s="118" t="s">
        <v>105</v>
      </c>
      <c r="B67" s="121" t="s">
        <v>108</v>
      </c>
      <c r="C67" s="113">
        <v>10.487430121939258</v>
      </c>
      <c r="D67" s="235">
        <v>3208</v>
      </c>
      <c r="E67" s="236">
        <v>3376</v>
      </c>
      <c r="F67" s="236">
        <v>3507</v>
      </c>
      <c r="G67" s="236">
        <v>3143</v>
      </c>
      <c r="H67" s="140">
        <v>3240</v>
      </c>
      <c r="I67" s="115">
        <v>-32</v>
      </c>
      <c r="J67" s="116">
        <v>-0.98765432098765427</v>
      </c>
    </row>
    <row r="68" spans="1:12" s="110" customFormat="1" ht="12" customHeight="1" x14ac:dyDescent="0.2">
      <c r="A68" s="118"/>
      <c r="B68" s="121" t="s">
        <v>109</v>
      </c>
      <c r="C68" s="113">
        <v>64.150511621824833</v>
      </c>
      <c r="D68" s="235">
        <v>19623</v>
      </c>
      <c r="E68" s="236">
        <v>19596</v>
      </c>
      <c r="F68" s="236">
        <v>19876</v>
      </c>
      <c r="G68" s="236">
        <v>19769</v>
      </c>
      <c r="H68" s="140">
        <v>19778</v>
      </c>
      <c r="I68" s="115">
        <v>-155</v>
      </c>
      <c r="J68" s="116">
        <v>-0.78369905956112851</v>
      </c>
    </row>
    <row r="69" spans="1:12" s="110" customFormat="1" ht="12" customHeight="1" x14ac:dyDescent="0.2">
      <c r="A69" s="118"/>
      <c r="B69" s="121" t="s">
        <v>110</v>
      </c>
      <c r="C69" s="113">
        <v>23.838634803360684</v>
      </c>
      <c r="D69" s="235">
        <v>7292</v>
      </c>
      <c r="E69" s="236">
        <v>7295</v>
      </c>
      <c r="F69" s="236">
        <v>7280</v>
      </c>
      <c r="G69" s="236">
        <v>7218</v>
      </c>
      <c r="H69" s="140">
        <v>7154</v>
      </c>
      <c r="I69" s="115">
        <v>138</v>
      </c>
      <c r="J69" s="116">
        <v>1.9289907743919485</v>
      </c>
    </row>
    <row r="70" spans="1:12" s="110" customFormat="1" ht="12" customHeight="1" x14ac:dyDescent="0.2">
      <c r="A70" s="120"/>
      <c r="B70" s="121" t="s">
        <v>111</v>
      </c>
      <c r="C70" s="113">
        <v>1.5234234528752166</v>
      </c>
      <c r="D70" s="235">
        <v>466</v>
      </c>
      <c r="E70" s="236">
        <v>481</v>
      </c>
      <c r="F70" s="236">
        <v>455</v>
      </c>
      <c r="G70" s="236">
        <v>457</v>
      </c>
      <c r="H70" s="140">
        <v>449</v>
      </c>
      <c r="I70" s="115">
        <v>17</v>
      </c>
      <c r="J70" s="116">
        <v>3.7861915367483294</v>
      </c>
    </row>
    <row r="71" spans="1:12" s="110" customFormat="1" ht="12" customHeight="1" x14ac:dyDescent="0.2">
      <c r="A71" s="120"/>
      <c r="B71" s="121" t="s">
        <v>112</v>
      </c>
      <c r="C71" s="113">
        <v>0.43806597142763737</v>
      </c>
      <c r="D71" s="235">
        <v>134</v>
      </c>
      <c r="E71" s="236">
        <v>136</v>
      </c>
      <c r="F71" s="236">
        <v>129</v>
      </c>
      <c r="G71" s="236">
        <v>123</v>
      </c>
      <c r="H71" s="140">
        <v>120</v>
      </c>
      <c r="I71" s="115">
        <v>14</v>
      </c>
      <c r="J71" s="116">
        <v>11.666666666666666</v>
      </c>
    </row>
    <row r="72" spans="1:12" s="110" customFormat="1" ht="12" customHeight="1" x14ac:dyDescent="0.2">
      <c r="A72" s="118" t="s">
        <v>113</v>
      </c>
      <c r="B72" s="119" t="s">
        <v>181</v>
      </c>
      <c r="C72" s="113">
        <v>71.296871424368234</v>
      </c>
      <c r="D72" s="235">
        <v>21809</v>
      </c>
      <c r="E72" s="236">
        <v>21923</v>
      </c>
      <c r="F72" s="236">
        <v>22311</v>
      </c>
      <c r="G72" s="236">
        <v>21856</v>
      </c>
      <c r="H72" s="140">
        <v>21957</v>
      </c>
      <c r="I72" s="115">
        <v>-148</v>
      </c>
      <c r="J72" s="116">
        <v>-0.67404472377829394</v>
      </c>
    </row>
    <row r="73" spans="1:12" s="110" customFormat="1" ht="12" customHeight="1" x14ac:dyDescent="0.2">
      <c r="A73" s="118"/>
      <c r="B73" s="119" t="s">
        <v>182</v>
      </c>
      <c r="C73" s="113">
        <v>28.703128575631762</v>
      </c>
      <c r="D73" s="115">
        <v>8780</v>
      </c>
      <c r="E73" s="114">
        <v>8825</v>
      </c>
      <c r="F73" s="114">
        <v>8807</v>
      </c>
      <c r="G73" s="114">
        <v>8731</v>
      </c>
      <c r="H73" s="140">
        <v>8664</v>
      </c>
      <c r="I73" s="115">
        <v>116</v>
      </c>
      <c r="J73" s="116">
        <v>1.3388734995383196</v>
      </c>
    </row>
    <row r="74" spans="1:12" s="110" customFormat="1" ht="12" customHeight="1" x14ac:dyDescent="0.2">
      <c r="A74" s="118" t="s">
        <v>113</v>
      </c>
      <c r="B74" s="119" t="s">
        <v>116</v>
      </c>
      <c r="C74" s="113">
        <v>93.053058288927389</v>
      </c>
      <c r="D74" s="115">
        <v>28464</v>
      </c>
      <c r="E74" s="114">
        <v>28683</v>
      </c>
      <c r="F74" s="114">
        <v>29006</v>
      </c>
      <c r="G74" s="114">
        <v>28572</v>
      </c>
      <c r="H74" s="140">
        <v>28645</v>
      </c>
      <c r="I74" s="115">
        <v>-181</v>
      </c>
      <c r="J74" s="116">
        <v>-0.63187292721242805</v>
      </c>
    </row>
    <row r="75" spans="1:12" s="110" customFormat="1" ht="12" customHeight="1" x14ac:dyDescent="0.2">
      <c r="A75" s="142"/>
      <c r="B75" s="124" t="s">
        <v>117</v>
      </c>
      <c r="C75" s="125">
        <v>6.9305959658700838</v>
      </c>
      <c r="D75" s="143">
        <v>2120</v>
      </c>
      <c r="E75" s="144">
        <v>2057</v>
      </c>
      <c r="F75" s="144">
        <v>2103</v>
      </c>
      <c r="G75" s="144">
        <v>2008</v>
      </c>
      <c r="H75" s="145">
        <v>1970</v>
      </c>
      <c r="I75" s="143">
        <v>150</v>
      </c>
      <c r="J75" s="146">
        <v>7.6142131979695433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27156</v>
      </c>
      <c r="G11" s="114">
        <v>27442</v>
      </c>
      <c r="H11" s="114">
        <v>27817</v>
      </c>
      <c r="I11" s="114">
        <v>27584</v>
      </c>
      <c r="J11" s="140">
        <v>27608</v>
      </c>
      <c r="K11" s="114">
        <v>-452</v>
      </c>
      <c r="L11" s="116">
        <v>-1.6372066067806432</v>
      </c>
    </row>
    <row r="12" spans="1:17" s="110" customFormat="1" ht="24.95" customHeight="1" x14ac:dyDescent="0.2">
      <c r="A12" s="604" t="s">
        <v>185</v>
      </c>
      <c r="B12" s="605"/>
      <c r="C12" s="605"/>
      <c r="D12" s="606"/>
      <c r="E12" s="113">
        <v>50.283546914125793</v>
      </c>
      <c r="F12" s="115">
        <v>13655</v>
      </c>
      <c r="G12" s="114">
        <v>13880</v>
      </c>
      <c r="H12" s="114">
        <v>14216</v>
      </c>
      <c r="I12" s="114">
        <v>14034</v>
      </c>
      <c r="J12" s="140">
        <v>14028</v>
      </c>
      <c r="K12" s="114">
        <v>-373</v>
      </c>
      <c r="L12" s="116">
        <v>-2.658967778728258</v>
      </c>
    </row>
    <row r="13" spans="1:17" s="110" customFormat="1" ht="15" customHeight="1" x14ac:dyDescent="0.2">
      <c r="A13" s="120"/>
      <c r="B13" s="612" t="s">
        <v>107</v>
      </c>
      <c r="C13" s="612"/>
      <c r="E13" s="113">
        <v>49.716453085874207</v>
      </c>
      <c r="F13" s="115">
        <v>13501</v>
      </c>
      <c r="G13" s="114">
        <v>13562</v>
      </c>
      <c r="H13" s="114">
        <v>13601</v>
      </c>
      <c r="I13" s="114">
        <v>13550</v>
      </c>
      <c r="J13" s="140">
        <v>13580</v>
      </c>
      <c r="K13" s="114">
        <v>-79</v>
      </c>
      <c r="L13" s="116">
        <v>-0.58173784977908694</v>
      </c>
    </row>
    <row r="14" spans="1:17" s="110" customFormat="1" ht="24.95" customHeight="1" x14ac:dyDescent="0.2">
      <c r="A14" s="604" t="s">
        <v>186</v>
      </c>
      <c r="B14" s="605"/>
      <c r="C14" s="605"/>
      <c r="D14" s="606"/>
      <c r="E14" s="113">
        <v>10.25924289291501</v>
      </c>
      <c r="F14" s="115">
        <v>2786</v>
      </c>
      <c r="G14" s="114">
        <v>2904</v>
      </c>
      <c r="H14" s="114">
        <v>3028</v>
      </c>
      <c r="I14" s="114">
        <v>2818</v>
      </c>
      <c r="J14" s="140">
        <v>2940</v>
      </c>
      <c r="K14" s="114">
        <v>-154</v>
      </c>
      <c r="L14" s="116">
        <v>-5.2380952380952381</v>
      </c>
    </row>
    <row r="15" spans="1:17" s="110" customFormat="1" ht="15" customHeight="1" x14ac:dyDescent="0.2">
      <c r="A15" s="120"/>
      <c r="B15" s="119"/>
      <c r="C15" s="258" t="s">
        <v>106</v>
      </c>
      <c r="E15" s="113">
        <v>57.394113424264177</v>
      </c>
      <c r="F15" s="115">
        <v>1599</v>
      </c>
      <c r="G15" s="114">
        <v>1678</v>
      </c>
      <c r="H15" s="114">
        <v>1776</v>
      </c>
      <c r="I15" s="114">
        <v>1621</v>
      </c>
      <c r="J15" s="140">
        <v>1687</v>
      </c>
      <c r="K15" s="114">
        <v>-88</v>
      </c>
      <c r="L15" s="116">
        <v>-5.2163604030823949</v>
      </c>
    </row>
    <row r="16" spans="1:17" s="110" customFormat="1" ht="15" customHeight="1" x14ac:dyDescent="0.2">
      <c r="A16" s="120"/>
      <c r="B16" s="119"/>
      <c r="C16" s="258" t="s">
        <v>107</v>
      </c>
      <c r="E16" s="113">
        <v>42.605886575735823</v>
      </c>
      <c r="F16" s="115">
        <v>1187</v>
      </c>
      <c r="G16" s="114">
        <v>1226</v>
      </c>
      <c r="H16" s="114">
        <v>1252</v>
      </c>
      <c r="I16" s="114">
        <v>1197</v>
      </c>
      <c r="J16" s="140">
        <v>1253</v>
      </c>
      <c r="K16" s="114">
        <v>-66</v>
      </c>
      <c r="L16" s="116">
        <v>-5.267358339984038</v>
      </c>
    </row>
    <row r="17" spans="1:12" s="110" customFormat="1" ht="15" customHeight="1" x14ac:dyDescent="0.2">
      <c r="A17" s="120"/>
      <c r="B17" s="121" t="s">
        <v>109</v>
      </c>
      <c r="C17" s="258"/>
      <c r="E17" s="113">
        <v>63.356164383561641</v>
      </c>
      <c r="F17" s="115">
        <v>17205</v>
      </c>
      <c r="G17" s="114">
        <v>17295</v>
      </c>
      <c r="H17" s="114">
        <v>17529</v>
      </c>
      <c r="I17" s="114">
        <v>17508</v>
      </c>
      <c r="J17" s="140">
        <v>17447</v>
      </c>
      <c r="K17" s="114">
        <v>-242</v>
      </c>
      <c r="L17" s="116">
        <v>-1.3870579469249729</v>
      </c>
    </row>
    <row r="18" spans="1:12" s="110" customFormat="1" ht="15" customHeight="1" x14ac:dyDescent="0.2">
      <c r="A18" s="120"/>
      <c r="B18" s="119"/>
      <c r="C18" s="258" t="s">
        <v>106</v>
      </c>
      <c r="E18" s="113">
        <v>48.997384481255452</v>
      </c>
      <c r="F18" s="115">
        <v>8430</v>
      </c>
      <c r="G18" s="114">
        <v>8507</v>
      </c>
      <c r="H18" s="114">
        <v>8699</v>
      </c>
      <c r="I18" s="114">
        <v>8671</v>
      </c>
      <c r="J18" s="140">
        <v>8619</v>
      </c>
      <c r="K18" s="114">
        <v>-189</v>
      </c>
      <c r="L18" s="116">
        <v>-2.1928297946397493</v>
      </c>
    </row>
    <row r="19" spans="1:12" s="110" customFormat="1" ht="15" customHeight="1" x14ac:dyDescent="0.2">
      <c r="A19" s="120"/>
      <c r="B19" s="119"/>
      <c r="C19" s="258" t="s">
        <v>107</v>
      </c>
      <c r="E19" s="113">
        <v>51.002615518744548</v>
      </c>
      <c r="F19" s="115">
        <v>8775</v>
      </c>
      <c r="G19" s="114">
        <v>8788</v>
      </c>
      <c r="H19" s="114">
        <v>8830</v>
      </c>
      <c r="I19" s="114">
        <v>8837</v>
      </c>
      <c r="J19" s="140">
        <v>8828</v>
      </c>
      <c r="K19" s="114">
        <v>-53</v>
      </c>
      <c r="L19" s="116">
        <v>-0.60036248300860895</v>
      </c>
    </row>
    <row r="20" spans="1:12" s="110" customFormat="1" ht="15" customHeight="1" x14ac:dyDescent="0.2">
      <c r="A20" s="120"/>
      <c r="B20" s="121" t="s">
        <v>110</v>
      </c>
      <c r="C20" s="258"/>
      <c r="E20" s="113">
        <v>24.841655619384298</v>
      </c>
      <c r="F20" s="115">
        <v>6746</v>
      </c>
      <c r="G20" s="114">
        <v>6821</v>
      </c>
      <c r="H20" s="114">
        <v>6859</v>
      </c>
      <c r="I20" s="114">
        <v>6861</v>
      </c>
      <c r="J20" s="140">
        <v>6826</v>
      </c>
      <c r="K20" s="114">
        <v>-80</v>
      </c>
      <c r="L20" s="116">
        <v>-1.1719894520949312</v>
      </c>
    </row>
    <row r="21" spans="1:12" s="110" customFormat="1" ht="15" customHeight="1" x14ac:dyDescent="0.2">
      <c r="A21" s="120"/>
      <c r="B21" s="119"/>
      <c r="C21" s="258" t="s">
        <v>106</v>
      </c>
      <c r="E21" s="113">
        <v>49.970352801660241</v>
      </c>
      <c r="F21" s="115">
        <v>3371</v>
      </c>
      <c r="G21" s="114">
        <v>3428</v>
      </c>
      <c r="H21" s="114">
        <v>3481</v>
      </c>
      <c r="I21" s="114">
        <v>3481</v>
      </c>
      <c r="J21" s="140">
        <v>3466</v>
      </c>
      <c r="K21" s="114">
        <v>-95</v>
      </c>
      <c r="L21" s="116">
        <v>-2.7409117137911139</v>
      </c>
    </row>
    <row r="22" spans="1:12" s="110" customFormat="1" ht="15" customHeight="1" x14ac:dyDescent="0.2">
      <c r="A22" s="120"/>
      <c r="B22" s="119"/>
      <c r="C22" s="258" t="s">
        <v>107</v>
      </c>
      <c r="E22" s="113">
        <v>50.029647198339759</v>
      </c>
      <c r="F22" s="115">
        <v>3375</v>
      </c>
      <c r="G22" s="114">
        <v>3393</v>
      </c>
      <c r="H22" s="114">
        <v>3378</v>
      </c>
      <c r="I22" s="114">
        <v>3380</v>
      </c>
      <c r="J22" s="140">
        <v>3360</v>
      </c>
      <c r="K22" s="114">
        <v>15</v>
      </c>
      <c r="L22" s="116">
        <v>0.44642857142857145</v>
      </c>
    </row>
    <row r="23" spans="1:12" s="110" customFormat="1" ht="15" customHeight="1" x14ac:dyDescent="0.2">
      <c r="A23" s="120"/>
      <c r="B23" s="121" t="s">
        <v>111</v>
      </c>
      <c r="C23" s="258"/>
      <c r="E23" s="113">
        <v>1.5429371041390485</v>
      </c>
      <c r="F23" s="115">
        <v>419</v>
      </c>
      <c r="G23" s="114">
        <v>422</v>
      </c>
      <c r="H23" s="114">
        <v>401</v>
      </c>
      <c r="I23" s="114">
        <v>397</v>
      </c>
      <c r="J23" s="140">
        <v>395</v>
      </c>
      <c r="K23" s="114">
        <v>24</v>
      </c>
      <c r="L23" s="116">
        <v>6.075949367088608</v>
      </c>
    </row>
    <row r="24" spans="1:12" s="110" customFormat="1" ht="15" customHeight="1" x14ac:dyDescent="0.2">
      <c r="A24" s="120"/>
      <c r="B24" s="119"/>
      <c r="C24" s="258" t="s">
        <v>106</v>
      </c>
      <c r="E24" s="113">
        <v>60.859188544152744</v>
      </c>
      <c r="F24" s="115">
        <v>255</v>
      </c>
      <c r="G24" s="114">
        <v>267</v>
      </c>
      <c r="H24" s="114">
        <v>260</v>
      </c>
      <c r="I24" s="114">
        <v>261</v>
      </c>
      <c r="J24" s="140">
        <v>256</v>
      </c>
      <c r="K24" s="114">
        <v>-1</v>
      </c>
      <c r="L24" s="116">
        <v>-0.390625</v>
      </c>
    </row>
    <row r="25" spans="1:12" s="110" customFormat="1" ht="15" customHeight="1" x14ac:dyDescent="0.2">
      <c r="A25" s="120"/>
      <c r="B25" s="119"/>
      <c r="C25" s="258" t="s">
        <v>107</v>
      </c>
      <c r="E25" s="113">
        <v>39.140811455847256</v>
      </c>
      <c r="F25" s="115">
        <v>164</v>
      </c>
      <c r="G25" s="114">
        <v>155</v>
      </c>
      <c r="H25" s="114">
        <v>141</v>
      </c>
      <c r="I25" s="114">
        <v>136</v>
      </c>
      <c r="J25" s="140">
        <v>139</v>
      </c>
      <c r="K25" s="114">
        <v>25</v>
      </c>
      <c r="L25" s="116">
        <v>17.985611510791365</v>
      </c>
    </row>
    <row r="26" spans="1:12" s="110" customFormat="1" ht="15" customHeight="1" x14ac:dyDescent="0.2">
      <c r="A26" s="120"/>
      <c r="C26" s="121" t="s">
        <v>187</v>
      </c>
      <c r="D26" s="110" t="s">
        <v>188</v>
      </c>
      <c r="E26" s="113">
        <v>0.4639858594785683</v>
      </c>
      <c r="F26" s="115">
        <v>126</v>
      </c>
      <c r="G26" s="114">
        <v>124</v>
      </c>
      <c r="H26" s="114">
        <v>116</v>
      </c>
      <c r="I26" s="114">
        <v>108</v>
      </c>
      <c r="J26" s="140">
        <v>105</v>
      </c>
      <c r="K26" s="114">
        <v>21</v>
      </c>
      <c r="L26" s="116">
        <v>20</v>
      </c>
    </row>
    <row r="27" spans="1:12" s="110" customFormat="1" ht="15" customHeight="1" x14ac:dyDescent="0.2">
      <c r="A27" s="120"/>
      <c r="B27" s="119"/>
      <c r="D27" s="259" t="s">
        <v>106</v>
      </c>
      <c r="E27" s="113">
        <v>50.793650793650791</v>
      </c>
      <c r="F27" s="115">
        <v>64</v>
      </c>
      <c r="G27" s="114">
        <v>66</v>
      </c>
      <c r="H27" s="114">
        <v>69</v>
      </c>
      <c r="I27" s="114">
        <v>70</v>
      </c>
      <c r="J27" s="140">
        <v>69</v>
      </c>
      <c r="K27" s="114">
        <v>-5</v>
      </c>
      <c r="L27" s="116">
        <v>-7.2463768115942031</v>
      </c>
    </row>
    <row r="28" spans="1:12" s="110" customFormat="1" ht="15" customHeight="1" x14ac:dyDescent="0.2">
      <c r="A28" s="120"/>
      <c r="B28" s="119"/>
      <c r="D28" s="259" t="s">
        <v>107</v>
      </c>
      <c r="E28" s="113">
        <v>49.206349206349209</v>
      </c>
      <c r="F28" s="115">
        <v>62</v>
      </c>
      <c r="G28" s="114">
        <v>58</v>
      </c>
      <c r="H28" s="114">
        <v>47</v>
      </c>
      <c r="I28" s="114">
        <v>38</v>
      </c>
      <c r="J28" s="140">
        <v>36</v>
      </c>
      <c r="K28" s="114">
        <v>26</v>
      </c>
      <c r="L28" s="116">
        <v>72.222222222222229</v>
      </c>
    </row>
    <row r="29" spans="1:12" s="110" customFormat="1" ht="24.95" customHeight="1" x14ac:dyDescent="0.2">
      <c r="A29" s="604" t="s">
        <v>189</v>
      </c>
      <c r="B29" s="605"/>
      <c r="C29" s="605"/>
      <c r="D29" s="606"/>
      <c r="E29" s="113">
        <v>93.135955221682138</v>
      </c>
      <c r="F29" s="115">
        <v>25292</v>
      </c>
      <c r="G29" s="114">
        <v>25649</v>
      </c>
      <c r="H29" s="114">
        <v>26002</v>
      </c>
      <c r="I29" s="114">
        <v>25818</v>
      </c>
      <c r="J29" s="140">
        <v>25879</v>
      </c>
      <c r="K29" s="114">
        <v>-587</v>
      </c>
      <c r="L29" s="116">
        <v>-2.2682483867228256</v>
      </c>
    </row>
    <row r="30" spans="1:12" s="110" customFormat="1" ht="15" customHeight="1" x14ac:dyDescent="0.2">
      <c r="A30" s="120"/>
      <c r="B30" s="119"/>
      <c r="C30" s="258" t="s">
        <v>106</v>
      </c>
      <c r="E30" s="113">
        <v>49.572987505930726</v>
      </c>
      <c r="F30" s="115">
        <v>12538</v>
      </c>
      <c r="G30" s="114">
        <v>12799</v>
      </c>
      <c r="H30" s="114">
        <v>13100</v>
      </c>
      <c r="I30" s="114">
        <v>12959</v>
      </c>
      <c r="J30" s="140">
        <v>12983</v>
      </c>
      <c r="K30" s="114">
        <v>-445</v>
      </c>
      <c r="L30" s="116">
        <v>-3.4275591157667717</v>
      </c>
    </row>
    <row r="31" spans="1:12" s="110" customFormat="1" ht="15" customHeight="1" x14ac:dyDescent="0.2">
      <c r="A31" s="120"/>
      <c r="B31" s="119"/>
      <c r="C31" s="258" t="s">
        <v>107</v>
      </c>
      <c r="E31" s="113">
        <v>50.427012494069274</v>
      </c>
      <c r="F31" s="115">
        <v>12754</v>
      </c>
      <c r="G31" s="114">
        <v>12850</v>
      </c>
      <c r="H31" s="114">
        <v>12902</v>
      </c>
      <c r="I31" s="114">
        <v>12859</v>
      </c>
      <c r="J31" s="140">
        <v>12896</v>
      </c>
      <c r="K31" s="114">
        <v>-142</v>
      </c>
      <c r="L31" s="116">
        <v>-1.1011166253101736</v>
      </c>
    </row>
    <row r="32" spans="1:12" s="110" customFormat="1" ht="15" customHeight="1" x14ac:dyDescent="0.2">
      <c r="A32" s="120"/>
      <c r="B32" s="119" t="s">
        <v>117</v>
      </c>
      <c r="C32" s="258"/>
      <c r="E32" s="113">
        <v>6.8419502135807928</v>
      </c>
      <c r="F32" s="115">
        <v>1858</v>
      </c>
      <c r="G32" s="114">
        <v>1787</v>
      </c>
      <c r="H32" s="114">
        <v>1809</v>
      </c>
      <c r="I32" s="114">
        <v>1762</v>
      </c>
      <c r="J32" s="140">
        <v>1725</v>
      </c>
      <c r="K32" s="114">
        <v>133</v>
      </c>
      <c r="L32" s="116">
        <v>7.7101449275362315</v>
      </c>
    </row>
    <row r="33" spans="1:12" s="110" customFormat="1" ht="15" customHeight="1" x14ac:dyDescent="0.2">
      <c r="A33" s="120"/>
      <c r="B33" s="119"/>
      <c r="C33" s="258" t="s">
        <v>106</v>
      </c>
      <c r="E33" s="113">
        <v>59.849300322927881</v>
      </c>
      <c r="F33" s="115">
        <v>1112</v>
      </c>
      <c r="G33" s="114">
        <v>1076</v>
      </c>
      <c r="H33" s="114">
        <v>1111</v>
      </c>
      <c r="I33" s="114">
        <v>1072</v>
      </c>
      <c r="J33" s="140">
        <v>1042</v>
      </c>
      <c r="K33" s="114">
        <v>70</v>
      </c>
      <c r="L33" s="116">
        <v>6.7178502879078694</v>
      </c>
    </row>
    <row r="34" spans="1:12" s="110" customFormat="1" ht="15" customHeight="1" x14ac:dyDescent="0.2">
      <c r="A34" s="120"/>
      <c r="B34" s="119"/>
      <c r="C34" s="258" t="s">
        <v>107</v>
      </c>
      <c r="E34" s="113">
        <v>40.150699677072119</v>
      </c>
      <c r="F34" s="115">
        <v>746</v>
      </c>
      <c r="G34" s="114">
        <v>711</v>
      </c>
      <c r="H34" s="114">
        <v>698</v>
      </c>
      <c r="I34" s="114">
        <v>690</v>
      </c>
      <c r="J34" s="140">
        <v>683</v>
      </c>
      <c r="K34" s="114">
        <v>63</v>
      </c>
      <c r="L34" s="116">
        <v>9.2240117130307464</v>
      </c>
    </row>
    <row r="35" spans="1:12" s="110" customFormat="1" ht="24.95" customHeight="1" x14ac:dyDescent="0.2">
      <c r="A35" s="604" t="s">
        <v>190</v>
      </c>
      <c r="B35" s="605"/>
      <c r="C35" s="605"/>
      <c r="D35" s="606"/>
      <c r="E35" s="113">
        <v>69.472676388275147</v>
      </c>
      <c r="F35" s="115">
        <v>18866</v>
      </c>
      <c r="G35" s="114">
        <v>19114</v>
      </c>
      <c r="H35" s="114">
        <v>19531</v>
      </c>
      <c r="I35" s="114">
        <v>19333</v>
      </c>
      <c r="J35" s="140">
        <v>19445</v>
      </c>
      <c r="K35" s="114">
        <v>-579</v>
      </c>
      <c r="L35" s="116">
        <v>-2.977629210593983</v>
      </c>
    </row>
    <row r="36" spans="1:12" s="110" customFormat="1" ht="15" customHeight="1" x14ac:dyDescent="0.2">
      <c r="A36" s="120"/>
      <c r="B36" s="119"/>
      <c r="C36" s="258" t="s">
        <v>106</v>
      </c>
      <c r="E36" s="113">
        <v>66.28326089261104</v>
      </c>
      <c r="F36" s="115">
        <v>12505</v>
      </c>
      <c r="G36" s="114">
        <v>12730</v>
      </c>
      <c r="H36" s="114">
        <v>13073</v>
      </c>
      <c r="I36" s="114">
        <v>12880</v>
      </c>
      <c r="J36" s="140">
        <v>12924</v>
      </c>
      <c r="K36" s="114">
        <v>-419</v>
      </c>
      <c r="L36" s="116">
        <v>-3.2420303311668213</v>
      </c>
    </row>
    <row r="37" spans="1:12" s="110" customFormat="1" ht="15" customHeight="1" x14ac:dyDescent="0.2">
      <c r="A37" s="120"/>
      <c r="B37" s="119"/>
      <c r="C37" s="258" t="s">
        <v>107</v>
      </c>
      <c r="E37" s="113">
        <v>33.716739107388953</v>
      </c>
      <c r="F37" s="115">
        <v>6361</v>
      </c>
      <c r="G37" s="114">
        <v>6384</v>
      </c>
      <c r="H37" s="114">
        <v>6458</v>
      </c>
      <c r="I37" s="114">
        <v>6453</v>
      </c>
      <c r="J37" s="140">
        <v>6521</v>
      </c>
      <c r="K37" s="114">
        <v>-160</v>
      </c>
      <c r="L37" s="116">
        <v>-2.4536114092930532</v>
      </c>
    </row>
    <row r="38" spans="1:12" s="110" customFormat="1" ht="15" customHeight="1" x14ac:dyDescent="0.2">
      <c r="A38" s="120"/>
      <c r="B38" s="119" t="s">
        <v>182</v>
      </c>
      <c r="C38" s="258"/>
      <c r="E38" s="113">
        <v>30.527323611724849</v>
      </c>
      <c r="F38" s="115">
        <v>8290</v>
      </c>
      <c r="G38" s="114">
        <v>8328</v>
      </c>
      <c r="H38" s="114">
        <v>8286</v>
      </c>
      <c r="I38" s="114">
        <v>8251</v>
      </c>
      <c r="J38" s="140">
        <v>8163</v>
      </c>
      <c r="K38" s="114">
        <v>127</v>
      </c>
      <c r="L38" s="116">
        <v>1.5558005635183143</v>
      </c>
    </row>
    <row r="39" spans="1:12" s="110" customFormat="1" ht="15" customHeight="1" x14ac:dyDescent="0.2">
      <c r="A39" s="120"/>
      <c r="B39" s="119"/>
      <c r="C39" s="258" t="s">
        <v>106</v>
      </c>
      <c r="E39" s="113">
        <v>13.872135102533173</v>
      </c>
      <c r="F39" s="115">
        <v>1150</v>
      </c>
      <c r="G39" s="114">
        <v>1150</v>
      </c>
      <c r="H39" s="114">
        <v>1143</v>
      </c>
      <c r="I39" s="114">
        <v>1154</v>
      </c>
      <c r="J39" s="140">
        <v>1104</v>
      </c>
      <c r="K39" s="114">
        <v>46</v>
      </c>
      <c r="L39" s="116">
        <v>4.166666666666667</v>
      </c>
    </row>
    <row r="40" spans="1:12" s="110" customFormat="1" ht="15" customHeight="1" x14ac:dyDescent="0.2">
      <c r="A40" s="120"/>
      <c r="B40" s="119"/>
      <c r="C40" s="258" t="s">
        <v>107</v>
      </c>
      <c r="E40" s="113">
        <v>86.127864897466822</v>
      </c>
      <c r="F40" s="115">
        <v>7140</v>
      </c>
      <c r="G40" s="114">
        <v>7178</v>
      </c>
      <c r="H40" s="114">
        <v>7143</v>
      </c>
      <c r="I40" s="114">
        <v>7097</v>
      </c>
      <c r="J40" s="140">
        <v>7059</v>
      </c>
      <c r="K40" s="114">
        <v>81</v>
      </c>
      <c r="L40" s="116">
        <v>1.1474713132171697</v>
      </c>
    </row>
    <row r="41" spans="1:12" s="110" customFormat="1" ht="24.75" customHeight="1" x14ac:dyDescent="0.2">
      <c r="A41" s="604" t="s">
        <v>518</v>
      </c>
      <c r="B41" s="605"/>
      <c r="C41" s="605"/>
      <c r="D41" s="606"/>
      <c r="E41" s="113">
        <v>5.1664457210192962</v>
      </c>
      <c r="F41" s="115">
        <v>1403</v>
      </c>
      <c r="G41" s="114">
        <v>1538</v>
      </c>
      <c r="H41" s="114">
        <v>1589</v>
      </c>
      <c r="I41" s="114">
        <v>1307</v>
      </c>
      <c r="J41" s="140">
        <v>1531</v>
      </c>
      <c r="K41" s="114">
        <v>-128</v>
      </c>
      <c r="L41" s="116">
        <v>-8.360548661005879</v>
      </c>
    </row>
    <row r="42" spans="1:12" s="110" customFormat="1" ht="15" customHeight="1" x14ac:dyDescent="0.2">
      <c r="A42" s="120"/>
      <c r="B42" s="119"/>
      <c r="C42" s="258" t="s">
        <v>106</v>
      </c>
      <c r="E42" s="113">
        <v>58.303635067712044</v>
      </c>
      <c r="F42" s="115">
        <v>818</v>
      </c>
      <c r="G42" s="114">
        <v>911</v>
      </c>
      <c r="H42" s="114">
        <v>951</v>
      </c>
      <c r="I42" s="114">
        <v>729</v>
      </c>
      <c r="J42" s="140">
        <v>858</v>
      </c>
      <c r="K42" s="114">
        <v>-40</v>
      </c>
      <c r="L42" s="116">
        <v>-4.6620046620046622</v>
      </c>
    </row>
    <row r="43" spans="1:12" s="110" customFormat="1" ht="15" customHeight="1" x14ac:dyDescent="0.2">
      <c r="A43" s="123"/>
      <c r="B43" s="124"/>
      <c r="C43" s="260" t="s">
        <v>107</v>
      </c>
      <c r="D43" s="261"/>
      <c r="E43" s="125">
        <v>41.696364932287956</v>
      </c>
      <c r="F43" s="143">
        <v>585</v>
      </c>
      <c r="G43" s="144">
        <v>627</v>
      </c>
      <c r="H43" s="144">
        <v>638</v>
      </c>
      <c r="I43" s="144">
        <v>578</v>
      </c>
      <c r="J43" s="145">
        <v>673</v>
      </c>
      <c r="K43" s="144">
        <v>-88</v>
      </c>
      <c r="L43" s="146">
        <v>-13.075780089153046</v>
      </c>
    </row>
    <row r="44" spans="1:12" s="110" customFormat="1" ht="45.75" customHeight="1" x14ac:dyDescent="0.2">
      <c r="A44" s="604" t="s">
        <v>191</v>
      </c>
      <c r="B44" s="605"/>
      <c r="C44" s="605"/>
      <c r="D44" s="606"/>
      <c r="E44" s="113">
        <v>0.98320813079982328</v>
      </c>
      <c r="F44" s="115">
        <v>267</v>
      </c>
      <c r="G44" s="114">
        <v>270</v>
      </c>
      <c r="H44" s="114">
        <v>268</v>
      </c>
      <c r="I44" s="114">
        <v>265</v>
      </c>
      <c r="J44" s="140">
        <v>271</v>
      </c>
      <c r="K44" s="114">
        <v>-4</v>
      </c>
      <c r="L44" s="116">
        <v>-1.4760147601476015</v>
      </c>
    </row>
    <row r="45" spans="1:12" s="110" customFormat="1" ht="15" customHeight="1" x14ac:dyDescent="0.2">
      <c r="A45" s="120"/>
      <c r="B45" s="119"/>
      <c r="C45" s="258" t="s">
        <v>106</v>
      </c>
      <c r="E45" s="113">
        <v>59.176029962546814</v>
      </c>
      <c r="F45" s="115">
        <v>158</v>
      </c>
      <c r="G45" s="114">
        <v>158</v>
      </c>
      <c r="H45" s="114">
        <v>156</v>
      </c>
      <c r="I45" s="114">
        <v>156</v>
      </c>
      <c r="J45" s="140">
        <v>158</v>
      </c>
      <c r="K45" s="114">
        <v>0</v>
      </c>
      <c r="L45" s="116">
        <v>0</v>
      </c>
    </row>
    <row r="46" spans="1:12" s="110" customFormat="1" ht="15" customHeight="1" x14ac:dyDescent="0.2">
      <c r="A46" s="123"/>
      <c r="B46" s="124"/>
      <c r="C46" s="260" t="s">
        <v>107</v>
      </c>
      <c r="D46" s="261"/>
      <c r="E46" s="125">
        <v>40.823970037453186</v>
      </c>
      <c r="F46" s="143">
        <v>109</v>
      </c>
      <c r="G46" s="144">
        <v>112</v>
      </c>
      <c r="H46" s="144">
        <v>112</v>
      </c>
      <c r="I46" s="144">
        <v>109</v>
      </c>
      <c r="J46" s="145">
        <v>113</v>
      </c>
      <c r="K46" s="144">
        <v>-4</v>
      </c>
      <c r="L46" s="146">
        <v>-3.5398230088495577</v>
      </c>
    </row>
    <row r="47" spans="1:12" s="110" customFormat="1" ht="39" customHeight="1" x14ac:dyDescent="0.2">
      <c r="A47" s="604" t="s">
        <v>519</v>
      </c>
      <c r="B47" s="607"/>
      <c r="C47" s="607"/>
      <c r="D47" s="608"/>
      <c r="E47" s="113">
        <v>0.1362498158786272</v>
      </c>
      <c r="F47" s="115">
        <v>37</v>
      </c>
      <c r="G47" s="114">
        <v>39</v>
      </c>
      <c r="H47" s="114">
        <v>37</v>
      </c>
      <c r="I47" s="114">
        <v>27</v>
      </c>
      <c r="J47" s="140">
        <v>29</v>
      </c>
      <c r="K47" s="114">
        <v>8</v>
      </c>
      <c r="L47" s="116">
        <v>27.586206896551722</v>
      </c>
    </row>
    <row r="48" spans="1:12" s="110" customFormat="1" ht="15" customHeight="1" x14ac:dyDescent="0.2">
      <c r="A48" s="120"/>
      <c r="B48" s="119"/>
      <c r="C48" s="258" t="s">
        <v>106</v>
      </c>
      <c r="E48" s="113">
        <v>45.945945945945944</v>
      </c>
      <c r="F48" s="115">
        <v>17</v>
      </c>
      <c r="G48" s="114">
        <v>18</v>
      </c>
      <c r="H48" s="114">
        <v>18</v>
      </c>
      <c r="I48" s="114">
        <v>10</v>
      </c>
      <c r="J48" s="140">
        <v>8</v>
      </c>
      <c r="K48" s="114">
        <v>9</v>
      </c>
      <c r="L48" s="116">
        <v>112.5</v>
      </c>
    </row>
    <row r="49" spans="1:12" s="110" customFormat="1" ht="15" customHeight="1" x14ac:dyDescent="0.2">
      <c r="A49" s="123"/>
      <c r="B49" s="124"/>
      <c r="C49" s="260" t="s">
        <v>107</v>
      </c>
      <c r="D49" s="261"/>
      <c r="E49" s="125">
        <v>54.054054054054056</v>
      </c>
      <c r="F49" s="143">
        <v>20</v>
      </c>
      <c r="G49" s="144">
        <v>21</v>
      </c>
      <c r="H49" s="144">
        <v>19</v>
      </c>
      <c r="I49" s="144">
        <v>17</v>
      </c>
      <c r="J49" s="145">
        <v>21</v>
      </c>
      <c r="K49" s="144">
        <v>-1</v>
      </c>
      <c r="L49" s="146">
        <v>-4.7619047619047619</v>
      </c>
    </row>
    <row r="50" spans="1:12" s="110" customFormat="1" ht="24.95" customHeight="1" x14ac:dyDescent="0.2">
      <c r="A50" s="609" t="s">
        <v>192</v>
      </c>
      <c r="B50" s="610"/>
      <c r="C50" s="610"/>
      <c r="D50" s="611"/>
      <c r="E50" s="262">
        <v>14.571365444100751</v>
      </c>
      <c r="F50" s="263">
        <v>3957</v>
      </c>
      <c r="G50" s="264">
        <v>4155</v>
      </c>
      <c r="H50" s="264">
        <v>4271</v>
      </c>
      <c r="I50" s="264">
        <v>4050</v>
      </c>
      <c r="J50" s="265">
        <v>4090</v>
      </c>
      <c r="K50" s="263">
        <v>-133</v>
      </c>
      <c r="L50" s="266">
        <v>-3.2518337408312958</v>
      </c>
    </row>
    <row r="51" spans="1:12" s="110" customFormat="1" ht="15" customHeight="1" x14ac:dyDescent="0.2">
      <c r="A51" s="120"/>
      <c r="B51" s="119"/>
      <c r="C51" s="258" t="s">
        <v>106</v>
      </c>
      <c r="E51" s="113">
        <v>53.2221379833207</v>
      </c>
      <c r="F51" s="115">
        <v>2106</v>
      </c>
      <c r="G51" s="114">
        <v>2216</v>
      </c>
      <c r="H51" s="114">
        <v>2328</v>
      </c>
      <c r="I51" s="114">
        <v>2178</v>
      </c>
      <c r="J51" s="140">
        <v>2184</v>
      </c>
      <c r="K51" s="114">
        <v>-78</v>
      </c>
      <c r="L51" s="116">
        <v>-3.5714285714285716</v>
      </c>
    </row>
    <row r="52" spans="1:12" s="110" customFormat="1" ht="15" customHeight="1" x14ac:dyDescent="0.2">
      <c r="A52" s="120"/>
      <c r="B52" s="119"/>
      <c r="C52" s="258" t="s">
        <v>107</v>
      </c>
      <c r="E52" s="113">
        <v>46.7778620166793</v>
      </c>
      <c r="F52" s="115">
        <v>1851</v>
      </c>
      <c r="G52" s="114">
        <v>1939</v>
      </c>
      <c r="H52" s="114">
        <v>1943</v>
      </c>
      <c r="I52" s="114">
        <v>1872</v>
      </c>
      <c r="J52" s="140">
        <v>1906</v>
      </c>
      <c r="K52" s="114">
        <v>-55</v>
      </c>
      <c r="L52" s="116">
        <v>-2.8856243441762852</v>
      </c>
    </row>
    <row r="53" spans="1:12" s="110" customFormat="1" ht="15" customHeight="1" x14ac:dyDescent="0.2">
      <c r="A53" s="120"/>
      <c r="B53" s="119"/>
      <c r="C53" s="258" t="s">
        <v>187</v>
      </c>
      <c r="D53" s="110" t="s">
        <v>193</v>
      </c>
      <c r="E53" s="113">
        <v>26.080363912054587</v>
      </c>
      <c r="F53" s="115">
        <v>1032</v>
      </c>
      <c r="G53" s="114">
        <v>1175</v>
      </c>
      <c r="H53" s="114">
        <v>1223</v>
      </c>
      <c r="I53" s="114">
        <v>964</v>
      </c>
      <c r="J53" s="140">
        <v>1104</v>
      </c>
      <c r="K53" s="114">
        <v>-72</v>
      </c>
      <c r="L53" s="116">
        <v>-6.5217391304347823</v>
      </c>
    </row>
    <row r="54" spans="1:12" s="110" customFormat="1" ht="15" customHeight="1" x14ac:dyDescent="0.2">
      <c r="A54" s="120"/>
      <c r="B54" s="119"/>
      <c r="D54" s="267" t="s">
        <v>194</v>
      </c>
      <c r="E54" s="113">
        <v>61.434108527131784</v>
      </c>
      <c r="F54" s="115">
        <v>634</v>
      </c>
      <c r="G54" s="114">
        <v>712</v>
      </c>
      <c r="H54" s="114">
        <v>766</v>
      </c>
      <c r="I54" s="114">
        <v>576</v>
      </c>
      <c r="J54" s="140">
        <v>656</v>
      </c>
      <c r="K54" s="114">
        <v>-22</v>
      </c>
      <c r="L54" s="116">
        <v>-3.3536585365853657</v>
      </c>
    </row>
    <row r="55" spans="1:12" s="110" customFormat="1" ht="15" customHeight="1" x14ac:dyDescent="0.2">
      <c r="A55" s="120"/>
      <c r="B55" s="119"/>
      <c r="D55" s="267" t="s">
        <v>195</v>
      </c>
      <c r="E55" s="113">
        <v>38.565891472868216</v>
      </c>
      <c r="F55" s="115">
        <v>398</v>
      </c>
      <c r="G55" s="114">
        <v>463</v>
      </c>
      <c r="H55" s="114">
        <v>457</v>
      </c>
      <c r="I55" s="114">
        <v>388</v>
      </c>
      <c r="J55" s="140">
        <v>448</v>
      </c>
      <c r="K55" s="114">
        <v>-50</v>
      </c>
      <c r="L55" s="116">
        <v>-11.160714285714286</v>
      </c>
    </row>
    <row r="56" spans="1:12" s="110" customFormat="1" ht="15" customHeight="1" x14ac:dyDescent="0.2">
      <c r="A56" s="120"/>
      <c r="B56" s="119" t="s">
        <v>196</v>
      </c>
      <c r="C56" s="258"/>
      <c r="E56" s="113">
        <v>70.459566946531154</v>
      </c>
      <c r="F56" s="115">
        <v>19134</v>
      </c>
      <c r="G56" s="114">
        <v>19193</v>
      </c>
      <c r="H56" s="114">
        <v>19401</v>
      </c>
      <c r="I56" s="114">
        <v>19427</v>
      </c>
      <c r="J56" s="140">
        <v>19432</v>
      </c>
      <c r="K56" s="114">
        <v>-298</v>
      </c>
      <c r="L56" s="116">
        <v>-1.5335529024289831</v>
      </c>
    </row>
    <row r="57" spans="1:12" s="110" customFormat="1" ht="15" customHeight="1" x14ac:dyDescent="0.2">
      <c r="A57" s="120"/>
      <c r="B57" s="119"/>
      <c r="C57" s="258" t="s">
        <v>106</v>
      </c>
      <c r="E57" s="113">
        <v>49.388523047977422</v>
      </c>
      <c r="F57" s="115">
        <v>9450</v>
      </c>
      <c r="G57" s="114">
        <v>9544</v>
      </c>
      <c r="H57" s="114">
        <v>9714</v>
      </c>
      <c r="I57" s="114">
        <v>9709</v>
      </c>
      <c r="J57" s="140">
        <v>9711</v>
      </c>
      <c r="K57" s="114">
        <v>-261</v>
      </c>
      <c r="L57" s="116">
        <v>-2.6876737720111215</v>
      </c>
    </row>
    <row r="58" spans="1:12" s="110" customFormat="1" ht="15" customHeight="1" x14ac:dyDescent="0.2">
      <c r="A58" s="120"/>
      <c r="B58" s="119"/>
      <c r="C58" s="258" t="s">
        <v>107</v>
      </c>
      <c r="E58" s="113">
        <v>50.611476952022578</v>
      </c>
      <c r="F58" s="115">
        <v>9684</v>
      </c>
      <c r="G58" s="114">
        <v>9649</v>
      </c>
      <c r="H58" s="114">
        <v>9687</v>
      </c>
      <c r="I58" s="114">
        <v>9718</v>
      </c>
      <c r="J58" s="140">
        <v>9721</v>
      </c>
      <c r="K58" s="114">
        <v>-37</v>
      </c>
      <c r="L58" s="116">
        <v>-0.38061927785207283</v>
      </c>
    </row>
    <row r="59" spans="1:12" s="110" customFormat="1" ht="15" customHeight="1" x14ac:dyDescent="0.2">
      <c r="A59" s="120"/>
      <c r="B59" s="119"/>
      <c r="C59" s="258" t="s">
        <v>105</v>
      </c>
      <c r="D59" s="110" t="s">
        <v>197</v>
      </c>
      <c r="E59" s="113">
        <v>91.136197345040244</v>
      </c>
      <c r="F59" s="115">
        <v>17438</v>
      </c>
      <c r="G59" s="114">
        <v>17476</v>
      </c>
      <c r="H59" s="114">
        <v>17685</v>
      </c>
      <c r="I59" s="114">
        <v>17721</v>
      </c>
      <c r="J59" s="140">
        <v>17731</v>
      </c>
      <c r="K59" s="114">
        <v>-293</v>
      </c>
      <c r="L59" s="116">
        <v>-1.6524730697648187</v>
      </c>
    </row>
    <row r="60" spans="1:12" s="110" customFormat="1" ht="15" customHeight="1" x14ac:dyDescent="0.2">
      <c r="A60" s="120"/>
      <c r="B60" s="119"/>
      <c r="C60" s="258"/>
      <c r="D60" s="267" t="s">
        <v>198</v>
      </c>
      <c r="E60" s="113">
        <v>47.276063768780823</v>
      </c>
      <c r="F60" s="115">
        <v>8244</v>
      </c>
      <c r="G60" s="114">
        <v>8314</v>
      </c>
      <c r="H60" s="114">
        <v>8479</v>
      </c>
      <c r="I60" s="114">
        <v>8471</v>
      </c>
      <c r="J60" s="140">
        <v>8472</v>
      </c>
      <c r="K60" s="114">
        <v>-228</v>
      </c>
      <c r="L60" s="116">
        <v>-2.6912181303116149</v>
      </c>
    </row>
    <row r="61" spans="1:12" s="110" customFormat="1" ht="15" customHeight="1" x14ac:dyDescent="0.2">
      <c r="A61" s="120"/>
      <c r="B61" s="119"/>
      <c r="C61" s="258"/>
      <c r="D61" s="267" t="s">
        <v>199</v>
      </c>
      <c r="E61" s="113">
        <v>52.723936231219177</v>
      </c>
      <c r="F61" s="115">
        <v>9194</v>
      </c>
      <c r="G61" s="114">
        <v>9162</v>
      </c>
      <c r="H61" s="114">
        <v>9206</v>
      </c>
      <c r="I61" s="114">
        <v>9250</v>
      </c>
      <c r="J61" s="140">
        <v>9259</v>
      </c>
      <c r="K61" s="114">
        <v>-65</v>
      </c>
      <c r="L61" s="116">
        <v>-0.70201965655038345</v>
      </c>
    </row>
    <row r="62" spans="1:12" s="110" customFormat="1" ht="15" customHeight="1" x14ac:dyDescent="0.2">
      <c r="A62" s="120"/>
      <c r="B62" s="119"/>
      <c r="C62" s="258"/>
      <c r="D62" s="258" t="s">
        <v>200</v>
      </c>
      <c r="E62" s="113">
        <v>8.8638026549597573</v>
      </c>
      <c r="F62" s="115">
        <v>1696</v>
      </c>
      <c r="G62" s="114">
        <v>1717</v>
      </c>
      <c r="H62" s="114">
        <v>1716</v>
      </c>
      <c r="I62" s="114">
        <v>1706</v>
      </c>
      <c r="J62" s="140">
        <v>1701</v>
      </c>
      <c r="K62" s="114">
        <v>-5</v>
      </c>
      <c r="L62" s="116">
        <v>-0.29394473838918284</v>
      </c>
    </row>
    <row r="63" spans="1:12" s="110" customFormat="1" ht="15" customHeight="1" x14ac:dyDescent="0.2">
      <c r="A63" s="120"/>
      <c r="B63" s="119"/>
      <c r="C63" s="258"/>
      <c r="D63" s="267" t="s">
        <v>198</v>
      </c>
      <c r="E63" s="113">
        <v>71.10849056603773</v>
      </c>
      <c r="F63" s="115">
        <v>1206</v>
      </c>
      <c r="G63" s="114">
        <v>1230</v>
      </c>
      <c r="H63" s="114">
        <v>1235</v>
      </c>
      <c r="I63" s="114">
        <v>1238</v>
      </c>
      <c r="J63" s="140">
        <v>1239</v>
      </c>
      <c r="K63" s="114">
        <v>-33</v>
      </c>
      <c r="L63" s="116">
        <v>-2.6634382566585955</v>
      </c>
    </row>
    <row r="64" spans="1:12" s="110" customFormat="1" ht="15" customHeight="1" x14ac:dyDescent="0.2">
      <c r="A64" s="120"/>
      <c r="B64" s="119"/>
      <c r="C64" s="258"/>
      <c r="D64" s="267" t="s">
        <v>199</v>
      </c>
      <c r="E64" s="113">
        <v>28.891509433962263</v>
      </c>
      <c r="F64" s="115">
        <v>490</v>
      </c>
      <c r="G64" s="114">
        <v>487</v>
      </c>
      <c r="H64" s="114">
        <v>481</v>
      </c>
      <c r="I64" s="114">
        <v>468</v>
      </c>
      <c r="J64" s="140">
        <v>462</v>
      </c>
      <c r="K64" s="114">
        <v>28</v>
      </c>
      <c r="L64" s="116">
        <v>6.0606060606060606</v>
      </c>
    </row>
    <row r="65" spans="1:12" s="110" customFormat="1" ht="15" customHeight="1" x14ac:dyDescent="0.2">
      <c r="A65" s="120"/>
      <c r="B65" s="119" t="s">
        <v>201</v>
      </c>
      <c r="C65" s="258"/>
      <c r="E65" s="113">
        <v>8.8672853144793056</v>
      </c>
      <c r="F65" s="115">
        <v>2408</v>
      </c>
      <c r="G65" s="114">
        <v>2404</v>
      </c>
      <c r="H65" s="114">
        <v>2389</v>
      </c>
      <c r="I65" s="114">
        <v>2337</v>
      </c>
      <c r="J65" s="140">
        <v>2293</v>
      </c>
      <c r="K65" s="114">
        <v>115</v>
      </c>
      <c r="L65" s="116">
        <v>5.0152638464893151</v>
      </c>
    </row>
    <row r="66" spans="1:12" s="110" customFormat="1" ht="15" customHeight="1" x14ac:dyDescent="0.2">
      <c r="A66" s="120"/>
      <c r="B66" s="119"/>
      <c r="C66" s="258" t="s">
        <v>106</v>
      </c>
      <c r="E66" s="113">
        <v>49.584717607973424</v>
      </c>
      <c r="F66" s="115">
        <v>1194</v>
      </c>
      <c r="G66" s="114">
        <v>1191</v>
      </c>
      <c r="H66" s="114">
        <v>1200</v>
      </c>
      <c r="I66" s="114">
        <v>1168</v>
      </c>
      <c r="J66" s="140">
        <v>1143</v>
      </c>
      <c r="K66" s="114">
        <v>51</v>
      </c>
      <c r="L66" s="116">
        <v>4.4619422572178475</v>
      </c>
    </row>
    <row r="67" spans="1:12" s="110" customFormat="1" ht="15" customHeight="1" x14ac:dyDescent="0.2">
      <c r="A67" s="120"/>
      <c r="B67" s="119"/>
      <c r="C67" s="258" t="s">
        <v>107</v>
      </c>
      <c r="E67" s="113">
        <v>50.415282392026576</v>
      </c>
      <c r="F67" s="115">
        <v>1214</v>
      </c>
      <c r="G67" s="114">
        <v>1213</v>
      </c>
      <c r="H67" s="114">
        <v>1189</v>
      </c>
      <c r="I67" s="114">
        <v>1169</v>
      </c>
      <c r="J67" s="140">
        <v>1150</v>
      </c>
      <c r="K67" s="114">
        <v>64</v>
      </c>
      <c r="L67" s="116">
        <v>5.5652173913043477</v>
      </c>
    </row>
    <row r="68" spans="1:12" s="110" customFormat="1" ht="15" customHeight="1" x14ac:dyDescent="0.2">
      <c r="A68" s="120"/>
      <c r="B68" s="119"/>
      <c r="C68" s="258" t="s">
        <v>105</v>
      </c>
      <c r="D68" s="110" t="s">
        <v>202</v>
      </c>
      <c r="E68" s="113">
        <v>22.549833887043189</v>
      </c>
      <c r="F68" s="115">
        <v>543</v>
      </c>
      <c r="G68" s="114">
        <v>534</v>
      </c>
      <c r="H68" s="114">
        <v>539</v>
      </c>
      <c r="I68" s="114">
        <v>528</v>
      </c>
      <c r="J68" s="140">
        <v>511</v>
      </c>
      <c r="K68" s="114">
        <v>32</v>
      </c>
      <c r="L68" s="116">
        <v>6.262230919765166</v>
      </c>
    </row>
    <row r="69" spans="1:12" s="110" customFormat="1" ht="15" customHeight="1" x14ac:dyDescent="0.2">
      <c r="A69" s="120"/>
      <c r="B69" s="119"/>
      <c r="C69" s="258"/>
      <c r="D69" s="267" t="s">
        <v>198</v>
      </c>
      <c r="E69" s="113">
        <v>44.567219152854513</v>
      </c>
      <c r="F69" s="115">
        <v>242</v>
      </c>
      <c r="G69" s="114">
        <v>237</v>
      </c>
      <c r="H69" s="114">
        <v>243</v>
      </c>
      <c r="I69" s="114">
        <v>237</v>
      </c>
      <c r="J69" s="140">
        <v>228</v>
      </c>
      <c r="K69" s="114">
        <v>14</v>
      </c>
      <c r="L69" s="116">
        <v>6.1403508771929829</v>
      </c>
    </row>
    <row r="70" spans="1:12" s="110" customFormat="1" ht="15" customHeight="1" x14ac:dyDescent="0.2">
      <c r="A70" s="120"/>
      <c r="B70" s="119"/>
      <c r="C70" s="258"/>
      <c r="D70" s="267" t="s">
        <v>199</v>
      </c>
      <c r="E70" s="113">
        <v>55.432780847145487</v>
      </c>
      <c r="F70" s="115">
        <v>301</v>
      </c>
      <c r="G70" s="114">
        <v>297</v>
      </c>
      <c r="H70" s="114">
        <v>296</v>
      </c>
      <c r="I70" s="114">
        <v>291</v>
      </c>
      <c r="J70" s="140">
        <v>283</v>
      </c>
      <c r="K70" s="114">
        <v>18</v>
      </c>
      <c r="L70" s="116">
        <v>6.3604240282685511</v>
      </c>
    </row>
    <row r="71" spans="1:12" s="110" customFormat="1" ht="15" customHeight="1" x14ac:dyDescent="0.2">
      <c r="A71" s="120"/>
      <c r="B71" s="119"/>
      <c r="C71" s="258"/>
      <c r="D71" s="110" t="s">
        <v>203</v>
      </c>
      <c r="E71" s="113">
        <v>69.435215946843854</v>
      </c>
      <c r="F71" s="115">
        <v>1672</v>
      </c>
      <c r="G71" s="114">
        <v>1679</v>
      </c>
      <c r="H71" s="114">
        <v>1667</v>
      </c>
      <c r="I71" s="114">
        <v>1627</v>
      </c>
      <c r="J71" s="140">
        <v>1600</v>
      </c>
      <c r="K71" s="114">
        <v>72</v>
      </c>
      <c r="L71" s="116">
        <v>4.5</v>
      </c>
    </row>
    <row r="72" spans="1:12" s="110" customFormat="1" ht="15" customHeight="1" x14ac:dyDescent="0.2">
      <c r="A72" s="120"/>
      <c r="B72" s="119"/>
      <c r="C72" s="258"/>
      <c r="D72" s="267" t="s">
        <v>198</v>
      </c>
      <c r="E72" s="113">
        <v>50.119617224880386</v>
      </c>
      <c r="F72" s="115">
        <v>838</v>
      </c>
      <c r="G72" s="114">
        <v>838</v>
      </c>
      <c r="H72" s="114">
        <v>846</v>
      </c>
      <c r="I72" s="114">
        <v>821</v>
      </c>
      <c r="J72" s="140">
        <v>806</v>
      </c>
      <c r="K72" s="114">
        <v>32</v>
      </c>
      <c r="L72" s="116">
        <v>3.9702233250620349</v>
      </c>
    </row>
    <row r="73" spans="1:12" s="110" customFormat="1" ht="15" customHeight="1" x14ac:dyDescent="0.2">
      <c r="A73" s="120"/>
      <c r="B73" s="119"/>
      <c r="C73" s="258"/>
      <c r="D73" s="267" t="s">
        <v>199</v>
      </c>
      <c r="E73" s="113">
        <v>49.880382775119614</v>
      </c>
      <c r="F73" s="115">
        <v>834</v>
      </c>
      <c r="G73" s="114">
        <v>841</v>
      </c>
      <c r="H73" s="114">
        <v>821</v>
      </c>
      <c r="I73" s="114">
        <v>806</v>
      </c>
      <c r="J73" s="140">
        <v>794</v>
      </c>
      <c r="K73" s="114">
        <v>40</v>
      </c>
      <c r="L73" s="116">
        <v>5.0377833753148611</v>
      </c>
    </row>
    <row r="74" spans="1:12" s="110" customFormat="1" ht="15" customHeight="1" x14ac:dyDescent="0.2">
      <c r="A74" s="120"/>
      <c r="B74" s="119"/>
      <c r="C74" s="258"/>
      <c r="D74" s="110" t="s">
        <v>204</v>
      </c>
      <c r="E74" s="113">
        <v>8.014950166112957</v>
      </c>
      <c r="F74" s="115">
        <v>193</v>
      </c>
      <c r="G74" s="114">
        <v>191</v>
      </c>
      <c r="H74" s="114">
        <v>183</v>
      </c>
      <c r="I74" s="114">
        <v>182</v>
      </c>
      <c r="J74" s="140">
        <v>182</v>
      </c>
      <c r="K74" s="114">
        <v>11</v>
      </c>
      <c r="L74" s="116">
        <v>6.0439560439560438</v>
      </c>
    </row>
    <row r="75" spans="1:12" s="110" customFormat="1" ht="15" customHeight="1" x14ac:dyDescent="0.2">
      <c r="A75" s="120"/>
      <c r="B75" s="119"/>
      <c r="C75" s="258"/>
      <c r="D75" s="267" t="s">
        <v>198</v>
      </c>
      <c r="E75" s="113">
        <v>59.067357512953365</v>
      </c>
      <c r="F75" s="115">
        <v>114</v>
      </c>
      <c r="G75" s="114">
        <v>116</v>
      </c>
      <c r="H75" s="114">
        <v>111</v>
      </c>
      <c r="I75" s="114">
        <v>110</v>
      </c>
      <c r="J75" s="140">
        <v>109</v>
      </c>
      <c r="K75" s="114">
        <v>5</v>
      </c>
      <c r="L75" s="116">
        <v>4.5871559633027523</v>
      </c>
    </row>
    <row r="76" spans="1:12" s="110" customFormat="1" ht="15" customHeight="1" x14ac:dyDescent="0.2">
      <c r="A76" s="120"/>
      <c r="B76" s="119"/>
      <c r="C76" s="258"/>
      <c r="D76" s="267" t="s">
        <v>199</v>
      </c>
      <c r="E76" s="113">
        <v>40.932642487046635</v>
      </c>
      <c r="F76" s="115">
        <v>79</v>
      </c>
      <c r="G76" s="114">
        <v>75</v>
      </c>
      <c r="H76" s="114">
        <v>72</v>
      </c>
      <c r="I76" s="114">
        <v>72</v>
      </c>
      <c r="J76" s="140">
        <v>73</v>
      </c>
      <c r="K76" s="114">
        <v>6</v>
      </c>
      <c r="L76" s="116">
        <v>8.2191780821917817</v>
      </c>
    </row>
    <row r="77" spans="1:12" s="110" customFormat="1" ht="15" customHeight="1" x14ac:dyDescent="0.2">
      <c r="A77" s="534"/>
      <c r="B77" s="119" t="s">
        <v>205</v>
      </c>
      <c r="C77" s="268"/>
      <c r="D77" s="182"/>
      <c r="E77" s="113">
        <v>6.1017822948887908</v>
      </c>
      <c r="F77" s="115">
        <v>1657</v>
      </c>
      <c r="G77" s="114">
        <v>1690</v>
      </c>
      <c r="H77" s="114">
        <v>1756</v>
      </c>
      <c r="I77" s="114">
        <v>1770</v>
      </c>
      <c r="J77" s="140">
        <v>1793</v>
      </c>
      <c r="K77" s="114">
        <v>-136</v>
      </c>
      <c r="L77" s="116">
        <v>-7.5850529838259897</v>
      </c>
    </row>
    <row r="78" spans="1:12" s="110" customFormat="1" ht="15" customHeight="1" x14ac:dyDescent="0.2">
      <c r="A78" s="120"/>
      <c r="B78" s="119"/>
      <c r="C78" s="268" t="s">
        <v>106</v>
      </c>
      <c r="D78" s="182"/>
      <c r="E78" s="113">
        <v>54.616777308388656</v>
      </c>
      <c r="F78" s="115">
        <v>905</v>
      </c>
      <c r="G78" s="114">
        <v>929</v>
      </c>
      <c r="H78" s="114">
        <v>974</v>
      </c>
      <c r="I78" s="114">
        <v>979</v>
      </c>
      <c r="J78" s="140">
        <v>990</v>
      </c>
      <c r="K78" s="114">
        <v>-85</v>
      </c>
      <c r="L78" s="116">
        <v>-8.5858585858585865</v>
      </c>
    </row>
    <row r="79" spans="1:12" s="110" customFormat="1" ht="15" customHeight="1" x14ac:dyDescent="0.2">
      <c r="A79" s="123"/>
      <c r="B79" s="124"/>
      <c r="C79" s="260" t="s">
        <v>107</v>
      </c>
      <c r="D79" s="261"/>
      <c r="E79" s="125">
        <v>45.383222691611344</v>
      </c>
      <c r="F79" s="143">
        <v>752</v>
      </c>
      <c r="G79" s="144">
        <v>761</v>
      </c>
      <c r="H79" s="144">
        <v>782</v>
      </c>
      <c r="I79" s="144">
        <v>791</v>
      </c>
      <c r="J79" s="145">
        <v>803</v>
      </c>
      <c r="K79" s="144">
        <v>-51</v>
      </c>
      <c r="L79" s="146">
        <v>-6.3511830635118303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27156</v>
      </c>
      <c r="E11" s="114">
        <v>27442</v>
      </c>
      <c r="F11" s="114">
        <v>27817</v>
      </c>
      <c r="G11" s="114">
        <v>27584</v>
      </c>
      <c r="H11" s="140">
        <v>27608</v>
      </c>
      <c r="I11" s="115">
        <v>-452</v>
      </c>
      <c r="J11" s="116">
        <v>-1.6372066067806432</v>
      </c>
    </row>
    <row r="12" spans="1:15" s="110" customFormat="1" ht="24.95" customHeight="1" x14ac:dyDescent="0.2">
      <c r="A12" s="193" t="s">
        <v>132</v>
      </c>
      <c r="B12" s="194" t="s">
        <v>133</v>
      </c>
      <c r="C12" s="113">
        <v>0.4492561496538518</v>
      </c>
      <c r="D12" s="115">
        <v>122</v>
      </c>
      <c r="E12" s="114">
        <v>122</v>
      </c>
      <c r="F12" s="114">
        <v>130</v>
      </c>
      <c r="G12" s="114">
        <v>123</v>
      </c>
      <c r="H12" s="140">
        <v>134</v>
      </c>
      <c r="I12" s="115">
        <v>-12</v>
      </c>
      <c r="J12" s="116">
        <v>-8.9552238805970141</v>
      </c>
    </row>
    <row r="13" spans="1:15" s="110" customFormat="1" ht="24.95" customHeight="1" x14ac:dyDescent="0.2">
      <c r="A13" s="193" t="s">
        <v>134</v>
      </c>
      <c r="B13" s="199" t="s">
        <v>214</v>
      </c>
      <c r="C13" s="113">
        <v>2.0584769480041243</v>
      </c>
      <c r="D13" s="115">
        <v>559</v>
      </c>
      <c r="E13" s="114">
        <v>632</v>
      </c>
      <c r="F13" s="114">
        <v>634</v>
      </c>
      <c r="G13" s="114">
        <v>635</v>
      </c>
      <c r="H13" s="140">
        <v>630</v>
      </c>
      <c r="I13" s="115">
        <v>-71</v>
      </c>
      <c r="J13" s="116">
        <v>-11.269841269841271</v>
      </c>
    </row>
    <row r="14" spans="1:15" s="287" customFormat="1" ht="24" customHeight="1" x14ac:dyDescent="0.2">
      <c r="A14" s="193" t="s">
        <v>215</v>
      </c>
      <c r="B14" s="199" t="s">
        <v>137</v>
      </c>
      <c r="C14" s="113">
        <v>24.723817940786567</v>
      </c>
      <c r="D14" s="115">
        <v>6714</v>
      </c>
      <c r="E14" s="114">
        <v>6940</v>
      </c>
      <c r="F14" s="114">
        <v>7041</v>
      </c>
      <c r="G14" s="114">
        <v>7171</v>
      </c>
      <c r="H14" s="140">
        <v>7248</v>
      </c>
      <c r="I14" s="115">
        <v>-534</v>
      </c>
      <c r="J14" s="116">
        <v>-7.3675496688741724</v>
      </c>
      <c r="K14" s="110"/>
      <c r="L14" s="110"/>
      <c r="M14" s="110"/>
      <c r="N14" s="110"/>
      <c r="O14" s="110"/>
    </row>
    <row r="15" spans="1:15" s="110" customFormat="1" ht="24.75" customHeight="1" x14ac:dyDescent="0.2">
      <c r="A15" s="193" t="s">
        <v>216</v>
      </c>
      <c r="B15" s="199" t="s">
        <v>217</v>
      </c>
      <c r="C15" s="113">
        <v>2.2831050228310503</v>
      </c>
      <c r="D15" s="115">
        <v>620</v>
      </c>
      <c r="E15" s="114">
        <v>616</v>
      </c>
      <c r="F15" s="114">
        <v>635</v>
      </c>
      <c r="G15" s="114">
        <v>798</v>
      </c>
      <c r="H15" s="140">
        <v>835</v>
      </c>
      <c r="I15" s="115">
        <v>-215</v>
      </c>
      <c r="J15" s="116">
        <v>-25.748502994011975</v>
      </c>
    </row>
    <row r="16" spans="1:15" s="287" customFormat="1" ht="24.95" customHeight="1" x14ac:dyDescent="0.2">
      <c r="A16" s="193" t="s">
        <v>218</v>
      </c>
      <c r="B16" s="199" t="s">
        <v>141</v>
      </c>
      <c r="C16" s="113">
        <v>19.586831639416705</v>
      </c>
      <c r="D16" s="115">
        <v>5319</v>
      </c>
      <c r="E16" s="114">
        <v>5424</v>
      </c>
      <c r="F16" s="114">
        <v>5484</v>
      </c>
      <c r="G16" s="114">
        <v>5448</v>
      </c>
      <c r="H16" s="140">
        <v>5492</v>
      </c>
      <c r="I16" s="115">
        <v>-173</v>
      </c>
      <c r="J16" s="116">
        <v>-3.1500364166059724</v>
      </c>
      <c r="K16" s="110"/>
      <c r="L16" s="110"/>
      <c r="M16" s="110"/>
      <c r="N16" s="110"/>
      <c r="O16" s="110"/>
    </row>
    <row r="17" spans="1:15" s="110" customFormat="1" ht="24.95" customHeight="1" x14ac:dyDescent="0.2">
      <c r="A17" s="193" t="s">
        <v>219</v>
      </c>
      <c r="B17" s="199" t="s">
        <v>220</v>
      </c>
      <c r="C17" s="113">
        <v>2.8538812785388128</v>
      </c>
      <c r="D17" s="115">
        <v>775</v>
      </c>
      <c r="E17" s="114">
        <v>900</v>
      </c>
      <c r="F17" s="114">
        <v>922</v>
      </c>
      <c r="G17" s="114">
        <v>925</v>
      </c>
      <c r="H17" s="140">
        <v>921</v>
      </c>
      <c r="I17" s="115">
        <v>-146</v>
      </c>
      <c r="J17" s="116">
        <v>-15.852334419109663</v>
      </c>
    </row>
    <row r="18" spans="1:15" s="287" customFormat="1" ht="24.95" customHeight="1" x14ac:dyDescent="0.2">
      <c r="A18" s="201" t="s">
        <v>144</v>
      </c>
      <c r="B18" s="202" t="s">
        <v>145</v>
      </c>
      <c r="C18" s="113">
        <v>7.6336721166593016</v>
      </c>
      <c r="D18" s="115">
        <v>2073</v>
      </c>
      <c r="E18" s="114">
        <v>2040</v>
      </c>
      <c r="F18" s="114">
        <v>2126</v>
      </c>
      <c r="G18" s="114">
        <v>2065</v>
      </c>
      <c r="H18" s="140">
        <v>2029</v>
      </c>
      <c r="I18" s="115">
        <v>44</v>
      </c>
      <c r="J18" s="116">
        <v>2.1685559388861506</v>
      </c>
      <c r="K18" s="110"/>
      <c r="L18" s="110"/>
      <c r="M18" s="110"/>
      <c r="N18" s="110"/>
      <c r="O18" s="110"/>
    </row>
    <row r="19" spans="1:15" s="110" customFormat="1" ht="24.95" customHeight="1" x14ac:dyDescent="0.2">
      <c r="A19" s="193" t="s">
        <v>146</v>
      </c>
      <c r="B19" s="199" t="s">
        <v>147</v>
      </c>
      <c r="C19" s="113">
        <v>12.984239210487553</v>
      </c>
      <c r="D19" s="115">
        <v>3526</v>
      </c>
      <c r="E19" s="114">
        <v>3530</v>
      </c>
      <c r="F19" s="114">
        <v>3575</v>
      </c>
      <c r="G19" s="114">
        <v>3435</v>
      </c>
      <c r="H19" s="140">
        <v>3470</v>
      </c>
      <c r="I19" s="115">
        <v>56</v>
      </c>
      <c r="J19" s="116">
        <v>1.6138328530259367</v>
      </c>
    </row>
    <row r="20" spans="1:15" s="287" customFormat="1" ht="24.95" customHeight="1" x14ac:dyDescent="0.2">
      <c r="A20" s="193" t="s">
        <v>148</v>
      </c>
      <c r="B20" s="199" t="s">
        <v>149</v>
      </c>
      <c r="C20" s="113">
        <v>2.139490352040065</v>
      </c>
      <c r="D20" s="115">
        <v>581</v>
      </c>
      <c r="E20" s="114">
        <v>608</v>
      </c>
      <c r="F20" s="114">
        <v>636</v>
      </c>
      <c r="G20" s="114">
        <v>621</v>
      </c>
      <c r="H20" s="140">
        <v>631</v>
      </c>
      <c r="I20" s="115">
        <v>-50</v>
      </c>
      <c r="J20" s="116">
        <v>-7.9239302694136295</v>
      </c>
      <c r="K20" s="110"/>
      <c r="L20" s="110"/>
      <c r="M20" s="110"/>
      <c r="N20" s="110"/>
      <c r="O20" s="110"/>
    </row>
    <row r="21" spans="1:15" s="110" customFormat="1" ht="24.95" customHeight="1" x14ac:dyDescent="0.2">
      <c r="A21" s="201" t="s">
        <v>150</v>
      </c>
      <c r="B21" s="202" t="s">
        <v>151</v>
      </c>
      <c r="C21" s="113">
        <v>2.2057740462512889</v>
      </c>
      <c r="D21" s="115">
        <v>599</v>
      </c>
      <c r="E21" s="114">
        <v>623</v>
      </c>
      <c r="F21" s="114">
        <v>656</v>
      </c>
      <c r="G21" s="114">
        <v>652</v>
      </c>
      <c r="H21" s="140">
        <v>628</v>
      </c>
      <c r="I21" s="115">
        <v>-29</v>
      </c>
      <c r="J21" s="116">
        <v>-4.6178343949044587</v>
      </c>
    </row>
    <row r="22" spans="1:15" s="110" customFormat="1" ht="24.95" customHeight="1" x14ac:dyDescent="0.2">
      <c r="A22" s="201" t="s">
        <v>152</v>
      </c>
      <c r="B22" s="199" t="s">
        <v>153</v>
      </c>
      <c r="C22" s="113">
        <v>0.54499926351450878</v>
      </c>
      <c r="D22" s="115">
        <v>148</v>
      </c>
      <c r="E22" s="114">
        <v>149</v>
      </c>
      <c r="F22" s="114">
        <v>146</v>
      </c>
      <c r="G22" s="114">
        <v>178</v>
      </c>
      <c r="H22" s="140">
        <v>155</v>
      </c>
      <c r="I22" s="115">
        <v>-7</v>
      </c>
      <c r="J22" s="116">
        <v>-4.5161290322580649</v>
      </c>
    </row>
    <row r="23" spans="1:15" s="110" customFormat="1" ht="24.95" customHeight="1" x14ac:dyDescent="0.2">
      <c r="A23" s="193" t="s">
        <v>154</v>
      </c>
      <c r="B23" s="199" t="s">
        <v>155</v>
      </c>
      <c r="C23" s="113">
        <v>2.1173957873029901</v>
      </c>
      <c r="D23" s="115">
        <v>575</v>
      </c>
      <c r="E23" s="114">
        <v>586</v>
      </c>
      <c r="F23" s="114">
        <v>589</v>
      </c>
      <c r="G23" s="114">
        <v>591</v>
      </c>
      <c r="H23" s="140">
        <v>599</v>
      </c>
      <c r="I23" s="115">
        <v>-24</v>
      </c>
      <c r="J23" s="116">
        <v>-4.006677796327212</v>
      </c>
    </row>
    <row r="24" spans="1:15" s="110" customFormat="1" ht="24.95" customHeight="1" x14ac:dyDescent="0.2">
      <c r="A24" s="193" t="s">
        <v>156</v>
      </c>
      <c r="B24" s="199" t="s">
        <v>221</v>
      </c>
      <c r="C24" s="113">
        <v>4.9602297834732658</v>
      </c>
      <c r="D24" s="115">
        <v>1347</v>
      </c>
      <c r="E24" s="114">
        <v>1343</v>
      </c>
      <c r="F24" s="114">
        <v>1350</v>
      </c>
      <c r="G24" s="114">
        <v>1288</v>
      </c>
      <c r="H24" s="140">
        <v>1276</v>
      </c>
      <c r="I24" s="115">
        <v>71</v>
      </c>
      <c r="J24" s="116">
        <v>5.5642633228840124</v>
      </c>
    </row>
    <row r="25" spans="1:15" s="110" customFormat="1" ht="24.95" customHeight="1" x14ac:dyDescent="0.2">
      <c r="A25" s="193" t="s">
        <v>222</v>
      </c>
      <c r="B25" s="204" t="s">
        <v>159</v>
      </c>
      <c r="C25" s="113">
        <v>1.5981735159817352</v>
      </c>
      <c r="D25" s="115">
        <v>434</v>
      </c>
      <c r="E25" s="114">
        <v>424</v>
      </c>
      <c r="F25" s="114">
        <v>434</v>
      </c>
      <c r="G25" s="114">
        <v>442</v>
      </c>
      <c r="H25" s="140">
        <v>436</v>
      </c>
      <c r="I25" s="115">
        <v>-2</v>
      </c>
      <c r="J25" s="116">
        <v>-0.45871559633027525</v>
      </c>
    </row>
    <row r="26" spans="1:15" s="110" customFormat="1" ht="24.95" customHeight="1" x14ac:dyDescent="0.2">
      <c r="A26" s="201">
        <v>782.78300000000002</v>
      </c>
      <c r="B26" s="203" t="s">
        <v>160</v>
      </c>
      <c r="C26" s="113">
        <v>1.5245249668581529</v>
      </c>
      <c r="D26" s="115">
        <v>414</v>
      </c>
      <c r="E26" s="114">
        <v>430</v>
      </c>
      <c r="F26" s="114">
        <v>487</v>
      </c>
      <c r="G26" s="114">
        <v>524</v>
      </c>
      <c r="H26" s="140">
        <v>501</v>
      </c>
      <c r="I26" s="115">
        <v>-87</v>
      </c>
      <c r="J26" s="116">
        <v>-17.365269461077844</v>
      </c>
    </row>
    <row r="27" spans="1:15" s="110" customFormat="1" ht="24.95" customHeight="1" x14ac:dyDescent="0.2">
      <c r="A27" s="193" t="s">
        <v>161</v>
      </c>
      <c r="B27" s="199" t="s">
        <v>223</v>
      </c>
      <c r="C27" s="113">
        <v>11.268228015908086</v>
      </c>
      <c r="D27" s="115">
        <v>3060</v>
      </c>
      <c r="E27" s="114">
        <v>3030</v>
      </c>
      <c r="F27" s="114">
        <v>3046</v>
      </c>
      <c r="G27" s="114">
        <v>3019</v>
      </c>
      <c r="H27" s="140">
        <v>3027</v>
      </c>
      <c r="I27" s="115">
        <v>33</v>
      </c>
      <c r="J27" s="116">
        <v>1.0901883052527255</v>
      </c>
    </row>
    <row r="28" spans="1:15" s="110" customFormat="1" ht="24.95" customHeight="1" x14ac:dyDescent="0.2">
      <c r="A28" s="193" t="s">
        <v>163</v>
      </c>
      <c r="B28" s="199" t="s">
        <v>164</v>
      </c>
      <c r="C28" s="113">
        <v>3.3215495654735601</v>
      </c>
      <c r="D28" s="115">
        <v>902</v>
      </c>
      <c r="E28" s="114">
        <v>910</v>
      </c>
      <c r="F28" s="114">
        <v>911</v>
      </c>
      <c r="G28" s="114">
        <v>907</v>
      </c>
      <c r="H28" s="140">
        <v>899</v>
      </c>
      <c r="I28" s="115">
        <v>3</v>
      </c>
      <c r="J28" s="116">
        <v>0.33370411568409342</v>
      </c>
    </row>
    <row r="29" spans="1:15" s="110" customFormat="1" ht="24.95" customHeight="1" x14ac:dyDescent="0.2">
      <c r="A29" s="193">
        <v>86</v>
      </c>
      <c r="B29" s="199" t="s">
        <v>165</v>
      </c>
      <c r="C29" s="113">
        <v>11.433937251436147</v>
      </c>
      <c r="D29" s="115">
        <v>3105</v>
      </c>
      <c r="E29" s="114">
        <v>3108</v>
      </c>
      <c r="F29" s="114">
        <v>3084</v>
      </c>
      <c r="G29" s="114">
        <v>3033</v>
      </c>
      <c r="H29" s="140">
        <v>3025</v>
      </c>
      <c r="I29" s="115">
        <v>80</v>
      </c>
      <c r="J29" s="116">
        <v>2.6446280991735538</v>
      </c>
    </row>
    <row r="30" spans="1:15" s="110" customFormat="1" ht="24.95" customHeight="1" x14ac:dyDescent="0.2">
      <c r="A30" s="193">
        <v>87.88</v>
      </c>
      <c r="B30" s="204" t="s">
        <v>166</v>
      </c>
      <c r="C30" s="113">
        <v>7.8104286345558993</v>
      </c>
      <c r="D30" s="115">
        <v>2121</v>
      </c>
      <c r="E30" s="114">
        <v>2120</v>
      </c>
      <c r="F30" s="114">
        <v>2122</v>
      </c>
      <c r="G30" s="114">
        <v>2048</v>
      </c>
      <c r="H30" s="140">
        <v>2075</v>
      </c>
      <c r="I30" s="115">
        <v>46</v>
      </c>
      <c r="J30" s="116">
        <v>2.2168674698795181</v>
      </c>
    </row>
    <row r="31" spans="1:15" s="110" customFormat="1" ht="24.95" customHeight="1" x14ac:dyDescent="0.2">
      <c r="A31" s="193" t="s">
        <v>167</v>
      </c>
      <c r="B31" s="199" t="s">
        <v>168</v>
      </c>
      <c r="C31" s="113">
        <v>3.225806451612903</v>
      </c>
      <c r="D31" s="115">
        <v>876</v>
      </c>
      <c r="E31" s="114">
        <v>847</v>
      </c>
      <c r="F31" s="114">
        <v>850</v>
      </c>
      <c r="G31" s="114">
        <v>852</v>
      </c>
      <c r="H31" s="140">
        <v>845</v>
      </c>
      <c r="I31" s="115">
        <v>31</v>
      </c>
      <c r="J31" s="116">
        <v>3.668639053254438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0.4492561496538518</v>
      </c>
      <c r="D34" s="115">
        <v>122</v>
      </c>
      <c r="E34" s="114">
        <v>122</v>
      </c>
      <c r="F34" s="114">
        <v>130</v>
      </c>
      <c r="G34" s="114">
        <v>123</v>
      </c>
      <c r="H34" s="140">
        <v>134</v>
      </c>
      <c r="I34" s="115">
        <v>-12</v>
      </c>
      <c r="J34" s="116">
        <v>-8.9552238805970141</v>
      </c>
    </row>
    <row r="35" spans="1:10" s="110" customFormat="1" ht="24.95" customHeight="1" x14ac:dyDescent="0.2">
      <c r="A35" s="292" t="s">
        <v>171</v>
      </c>
      <c r="B35" s="293" t="s">
        <v>172</v>
      </c>
      <c r="C35" s="113">
        <v>34.415967005449993</v>
      </c>
      <c r="D35" s="115">
        <v>9346</v>
      </c>
      <c r="E35" s="114">
        <v>9612</v>
      </c>
      <c r="F35" s="114">
        <v>9801</v>
      </c>
      <c r="G35" s="114">
        <v>9871</v>
      </c>
      <c r="H35" s="140">
        <v>9907</v>
      </c>
      <c r="I35" s="115">
        <v>-561</v>
      </c>
      <c r="J35" s="116">
        <v>-5.6626627637024329</v>
      </c>
    </row>
    <row r="36" spans="1:10" s="110" customFormat="1" ht="24.95" customHeight="1" x14ac:dyDescent="0.2">
      <c r="A36" s="294" t="s">
        <v>173</v>
      </c>
      <c r="B36" s="295" t="s">
        <v>174</v>
      </c>
      <c r="C36" s="125">
        <v>65.134776844896152</v>
      </c>
      <c r="D36" s="143">
        <v>17688</v>
      </c>
      <c r="E36" s="144">
        <v>17708</v>
      </c>
      <c r="F36" s="144">
        <v>17886</v>
      </c>
      <c r="G36" s="144">
        <v>17590</v>
      </c>
      <c r="H36" s="145">
        <v>17567</v>
      </c>
      <c r="I36" s="143">
        <v>121</v>
      </c>
      <c r="J36" s="146">
        <v>0.68879148403256107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2020-09-25T09:07:43Z</dcterms:created>
  <dcterms:modified xsi:type="dcterms:W3CDTF">2020-09-28T08:08:56Z</dcterms:modified>
</cp:coreProperties>
</file>