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M44" i="24" s="1"/>
  <c r="B44" i="24"/>
  <c r="J44" i="24" s="1"/>
  <c r="M43" i="24"/>
  <c r="K43" i="24"/>
  <c r="H43" i="24"/>
  <c r="G43" i="24"/>
  <c r="F43" i="24"/>
  <c r="E43" i="24"/>
  <c r="D43" i="24"/>
  <c r="C43" i="24"/>
  <c r="I43" i="24" s="1"/>
  <c r="B43" i="24"/>
  <c r="J43" i="24" s="1"/>
  <c r="K42" i="24"/>
  <c r="D42" i="24"/>
  <c r="C42" i="24"/>
  <c r="M42" i="24" s="1"/>
  <c r="B42" i="24"/>
  <c r="J42" i="24" s="1"/>
  <c r="M41" i="24"/>
  <c r="K41" i="24"/>
  <c r="H41" i="24"/>
  <c r="G41" i="24"/>
  <c r="F41" i="24"/>
  <c r="E41" i="24"/>
  <c r="D41" i="24"/>
  <c r="C41" i="24"/>
  <c r="I41" i="24" s="1"/>
  <c r="B41" i="24"/>
  <c r="J41" i="24" s="1"/>
  <c r="K40" i="24"/>
  <c r="D40" i="24"/>
  <c r="C40" i="24"/>
  <c r="I40" i="24" s="1"/>
  <c r="B40" i="24"/>
  <c r="J40" i="24" s="1"/>
  <c r="M36" i="24"/>
  <c r="L36" i="24"/>
  <c r="K36" i="24"/>
  <c r="J36" i="24"/>
  <c r="I36" i="24"/>
  <c r="H36" i="24"/>
  <c r="G36" i="24"/>
  <c r="F36" i="24"/>
  <c r="E36" i="24"/>
  <c r="D36" i="24"/>
  <c r="K57" i="15"/>
  <c r="L57" i="15" s="1"/>
  <c r="C38" i="24"/>
  <c r="C37" i="24"/>
  <c r="C35" i="24"/>
  <c r="C34" i="24"/>
  <c r="I34" i="24" s="1"/>
  <c r="C33" i="24"/>
  <c r="C32" i="24"/>
  <c r="I32" i="24" s="1"/>
  <c r="C31" i="24"/>
  <c r="C30" i="24"/>
  <c r="G30" i="24" s="1"/>
  <c r="C29" i="24"/>
  <c r="C28" i="24"/>
  <c r="C27" i="24"/>
  <c r="C26" i="24"/>
  <c r="C25" i="24"/>
  <c r="C24" i="24"/>
  <c r="I24" i="24" s="1"/>
  <c r="C23" i="24"/>
  <c r="C22" i="24"/>
  <c r="C21" i="24"/>
  <c r="C20" i="24"/>
  <c r="C19" i="24"/>
  <c r="C18" i="24"/>
  <c r="I18" i="24" s="1"/>
  <c r="C17" i="24"/>
  <c r="C16" i="24"/>
  <c r="I16" i="24" s="1"/>
  <c r="C15" i="24"/>
  <c r="C9" i="24"/>
  <c r="C8" i="24"/>
  <c r="I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21" i="24" l="1"/>
  <c r="J21" i="24"/>
  <c r="H21" i="24"/>
  <c r="K21" i="24"/>
  <c r="F21" i="24"/>
  <c r="K24" i="24"/>
  <c r="H24" i="24"/>
  <c r="F24" i="24"/>
  <c r="D24" i="24"/>
  <c r="J24" i="24"/>
  <c r="D38" i="24"/>
  <c r="J38" i="24"/>
  <c r="H38" i="24"/>
  <c r="F38" i="24"/>
  <c r="K38" i="24"/>
  <c r="G15" i="24"/>
  <c r="L15" i="24"/>
  <c r="I15" i="24"/>
  <c r="M15" i="24"/>
  <c r="E15" i="24"/>
  <c r="G31" i="24"/>
  <c r="L31" i="24"/>
  <c r="I31" i="24"/>
  <c r="M31" i="24"/>
  <c r="E31" i="24"/>
  <c r="D7" i="24"/>
  <c r="J7" i="24"/>
  <c r="H7" i="24"/>
  <c r="K7" i="24"/>
  <c r="F7" i="24"/>
  <c r="D15" i="24"/>
  <c r="J15" i="24"/>
  <c r="H15" i="24"/>
  <c r="K15" i="24"/>
  <c r="F15" i="24"/>
  <c r="K18" i="24"/>
  <c r="H18" i="24"/>
  <c r="F18" i="24"/>
  <c r="D18" i="24"/>
  <c r="J18" i="24"/>
  <c r="D31" i="24"/>
  <c r="J31" i="24"/>
  <c r="H31" i="24"/>
  <c r="K31" i="24"/>
  <c r="F31" i="24"/>
  <c r="K34" i="24"/>
  <c r="H34" i="24"/>
  <c r="F34" i="24"/>
  <c r="D34" i="24"/>
  <c r="J34" i="24"/>
  <c r="G25" i="24"/>
  <c r="L25" i="24"/>
  <c r="I25" i="24"/>
  <c r="M25" i="24"/>
  <c r="E25" i="24"/>
  <c r="M28" i="24"/>
  <c r="E28" i="24"/>
  <c r="L28" i="24"/>
  <c r="G28" i="24"/>
  <c r="I28" i="24"/>
  <c r="D25" i="24"/>
  <c r="J25" i="24"/>
  <c r="H25" i="24"/>
  <c r="K25" i="24"/>
  <c r="F25" i="24"/>
  <c r="K28" i="24"/>
  <c r="H28" i="24"/>
  <c r="F28" i="24"/>
  <c r="D28" i="24"/>
  <c r="J28" i="24"/>
  <c r="G19" i="24"/>
  <c r="L19" i="24"/>
  <c r="I19" i="24"/>
  <c r="E19" i="24"/>
  <c r="M19" i="24"/>
  <c r="G35" i="24"/>
  <c r="L35" i="24"/>
  <c r="I35" i="24"/>
  <c r="E35" i="24"/>
  <c r="M35" i="24"/>
  <c r="D19" i="24"/>
  <c r="J19" i="24"/>
  <c r="H19" i="24"/>
  <c r="F19" i="24"/>
  <c r="K19" i="24"/>
  <c r="K22" i="24"/>
  <c r="H22" i="24"/>
  <c r="F22" i="24"/>
  <c r="D22" i="24"/>
  <c r="J22" i="24"/>
  <c r="D35" i="24"/>
  <c r="J35" i="24"/>
  <c r="H35" i="24"/>
  <c r="F35" i="24"/>
  <c r="K35" i="24"/>
  <c r="B45" i="24"/>
  <c r="B39" i="24"/>
  <c r="G29" i="24"/>
  <c r="L29" i="24"/>
  <c r="I29" i="24"/>
  <c r="M29" i="24"/>
  <c r="E29" i="24"/>
  <c r="K8" i="24"/>
  <c r="H8" i="24"/>
  <c r="F8" i="24"/>
  <c r="D8" i="24"/>
  <c r="J8" i="24"/>
  <c r="K16" i="24"/>
  <c r="H16" i="24"/>
  <c r="F16" i="24"/>
  <c r="D16" i="24"/>
  <c r="J16" i="24"/>
  <c r="D29" i="24"/>
  <c r="J29" i="24"/>
  <c r="H29" i="24"/>
  <c r="K29" i="24"/>
  <c r="F29" i="24"/>
  <c r="K32" i="24"/>
  <c r="H32" i="24"/>
  <c r="F32" i="24"/>
  <c r="D32" i="24"/>
  <c r="J32" i="24"/>
  <c r="G23" i="24"/>
  <c r="L23" i="24"/>
  <c r="I23" i="24"/>
  <c r="M23" i="24"/>
  <c r="E23" i="24"/>
  <c r="D23" i="24"/>
  <c r="J23" i="24"/>
  <c r="H23" i="24"/>
  <c r="K23" i="24"/>
  <c r="F23" i="24"/>
  <c r="K26" i="24"/>
  <c r="H26" i="24"/>
  <c r="F26" i="24"/>
  <c r="D26" i="24"/>
  <c r="J26" i="24"/>
  <c r="G7" i="24"/>
  <c r="L7" i="24"/>
  <c r="I7" i="24"/>
  <c r="M7" i="24"/>
  <c r="E7" i="24"/>
  <c r="G9" i="24"/>
  <c r="L9" i="24"/>
  <c r="I9" i="24"/>
  <c r="M9" i="24"/>
  <c r="E9" i="24"/>
  <c r="G17" i="24"/>
  <c r="L17" i="24"/>
  <c r="I17" i="24"/>
  <c r="E17" i="24"/>
  <c r="M17" i="24"/>
  <c r="M20" i="24"/>
  <c r="E20" i="24"/>
  <c r="L20" i="24"/>
  <c r="I20" i="24"/>
  <c r="G20" i="24"/>
  <c r="G33" i="24"/>
  <c r="L33" i="24"/>
  <c r="I33" i="24"/>
  <c r="E33" i="24"/>
  <c r="M33" i="24"/>
  <c r="I37" i="24"/>
  <c r="L37" i="24"/>
  <c r="M37" i="24"/>
  <c r="G37" i="24"/>
  <c r="E37" i="24"/>
  <c r="D17" i="24"/>
  <c r="J17" i="24"/>
  <c r="H17" i="24"/>
  <c r="K17" i="24"/>
  <c r="F17" i="24"/>
  <c r="K20" i="24"/>
  <c r="H20" i="24"/>
  <c r="F20" i="24"/>
  <c r="D20" i="24"/>
  <c r="J20" i="24"/>
  <c r="D33" i="24"/>
  <c r="J33" i="24"/>
  <c r="H33" i="24"/>
  <c r="K33" i="24"/>
  <c r="F33" i="24"/>
  <c r="H37" i="24"/>
  <c r="F37" i="24"/>
  <c r="D37" i="24"/>
  <c r="K37" i="24"/>
  <c r="J37" i="24"/>
  <c r="G27" i="24"/>
  <c r="L27" i="24"/>
  <c r="I27" i="24"/>
  <c r="M27" i="24"/>
  <c r="E27" i="24"/>
  <c r="D9" i="24"/>
  <c r="J9" i="24"/>
  <c r="H9" i="24"/>
  <c r="K9" i="24"/>
  <c r="F9" i="24"/>
  <c r="B14" i="24"/>
  <c r="B6" i="24"/>
  <c r="D27" i="24"/>
  <c r="J27" i="24"/>
  <c r="H27" i="24"/>
  <c r="K27" i="24"/>
  <c r="F27" i="24"/>
  <c r="K30" i="24"/>
  <c r="H30" i="24"/>
  <c r="F30" i="24"/>
  <c r="D30" i="24"/>
  <c r="J30" i="24"/>
  <c r="G21" i="24"/>
  <c r="L21" i="24"/>
  <c r="I21" i="24"/>
  <c r="E21" i="24"/>
  <c r="M21" i="24"/>
  <c r="M38" i="24"/>
  <c r="E38" i="24"/>
  <c r="L38" i="24"/>
  <c r="G38" i="24"/>
  <c r="I38" i="24"/>
  <c r="C14" i="24"/>
  <c r="C6" i="24"/>
  <c r="M22" i="24"/>
  <c r="E22" i="24"/>
  <c r="L22" i="24"/>
  <c r="M30" i="24"/>
  <c r="E30" i="24"/>
  <c r="L30" i="24"/>
  <c r="C45" i="24"/>
  <c r="C39" i="24"/>
  <c r="G16" i="24"/>
  <c r="I30" i="24"/>
  <c r="G32" i="24"/>
  <c r="G18" i="24"/>
  <c r="G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22" i="24"/>
  <c r="M8" i="24"/>
  <c r="E8" i="24"/>
  <c r="L8" i="24"/>
  <c r="M18" i="24"/>
  <c r="E18" i="24"/>
  <c r="L18" i="24"/>
  <c r="M26" i="24"/>
  <c r="E26" i="24"/>
  <c r="L26" i="24"/>
  <c r="M34" i="24"/>
  <c r="E34" i="24"/>
  <c r="L34" i="24"/>
  <c r="I22" i="24"/>
  <c r="G24" i="24"/>
  <c r="G26" i="24"/>
  <c r="M40" i="24"/>
  <c r="E40" i="24"/>
  <c r="L40" i="24"/>
  <c r="G40" i="24"/>
  <c r="M16" i="24"/>
  <c r="E16" i="24"/>
  <c r="L16" i="24"/>
  <c r="M24" i="24"/>
  <c r="E24" i="24"/>
  <c r="L24" i="24"/>
  <c r="M32" i="24"/>
  <c r="E32" i="24"/>
  <c r="L32" i="24"/>
  <c r="G8" i="24"/>
  <c r="I26"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F42" i="24"/>
  <c r="F44" i="24"/>
  <c r="G42" i="24"/>
  <c r="G44" i="24"/>
  <c r="H40" i="24"/>
  <c r="L41" i="24"/>
  <c r="H42" i="24"/>
  <c r="L43" i="24"/>
  <c r="H44" i="24"/>
  <c r="I42" i="24"/>
  <c r="I44" i="24"/>
  <c r="L42" i="24"/>
  <c r="L44" i="24"/>
  <c r="E42" i="24"/>
  <c r="E44" i="24"/>
  <c r="I45" i="24" l="1"/>
  <c r="G45" i="24"/>
  <c r="M45" i="24"/>
  <c r="E45" i="24"/>
  <c r="L45" i="24"/>
  <c r="H45" i="24"/>
  <c r="F45" i="24"/>
  <c r="D45" i="24"/>
  <c r="K45" i="24"/>
  <c r="J45" i="24"/>
  <c r="M14" i="24"/>
  <c r="E14" i="24"/>
  <c r="L14" i="24"/>
  <c r="I14" i="24"/>
  <c r="G14" i="24"/>
  <c r="K6" i="24"/>
  <c r="H6" i="24"/>
  <c r="F6" i="24"/>
  <c r="D6" i="24"/>
  <c r="J6" i="24"/>
  <c r="I79" i="24"/>
  <c r="J79" i="24"/>
  <c r="K14" i="24"/>
  <c r="H14" i="24"/>
  <c r="F14" i="24"/>
  <c r="D14" i="24"/>
  <c r="J14" i="24"/>
  <c r="I39" i="24"/>
  <c r="L39" i="24"/>
  <c r="M39" i="24"/>
  <c r="G39" i="24"/>
  <c r="E39" i="24"/>
  <c r="M6" i="24"/>
  <c r="E6" i="24"/>
  <c r="L6" i="24"/>
  <c r="I6" i="24"/>
  <c r="G6" i="24"/>
  <c r="K77" i="24"/>
  <c r="H39" i="24"/>
  <c r="F39" i="24"/>
  <c r="D39" i="24"/>
  <c r="K39" i="24"/>
  <c r="J39" i="24"/>
  <c r="K79" i="24" l="1"/>
  <c r="K78" i="24"/>
  <c r="J78" i="24"/>
  <c r="I78" i="24"/>
  <c r="I83" i="24" l="1"/>
  <c r="I82" i="24"/>
  <c r="I81" i="24"/>
</calcChain>
</file>

<file path=xl/sharedStrings.xml><?xml version="1.0" encoding="utf-8"?>
<sst xmlns="http://schemas.openxmlformats.org/spreadsheetml/2006/main" count="1842" uniqueCount="521">
  <si>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</si>
  <si>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</si>
  <si>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</si>
  <si>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</si>
  <si>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</si>
  <si>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</si>
  <si>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</si>
  <si>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</si>
  <si>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</si>
  <si>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</si>
  <si>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</si>
  <si>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</si>
  <si>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</si>
  <si>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Cochem-Zell (07135)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</si>
  <si>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</si>
  <si>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</si>
  <si>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</si>
  <si>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</si>
  <si>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</si>
  <si>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</si>
  <si>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</si>
  <si>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</si>
  <si>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</si>
  <si>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</si>
  <si>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</si>
  <si>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</si>
  <si>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</si>
  <si>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</si>
  <si>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</si>
  <si>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</si>
  <si>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</si>
  <si>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</si>
  <si>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</si>
  <si>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</si>
  <si>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</si>
  <si>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</si>
  <si>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</si>
  <si>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</si>
  <si>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</si>
  <si>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</si>
  <si>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</si>
  <si>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</si>
  <si>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</si>
  <si>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</si>
  <si>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</si>
  <si>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</si>
  <si>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</si>
  <si>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</si>
  <si>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</si>
  <si>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</si>
  <si>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</si>
  <si>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</si>
  <si>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</si>
  <si>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</si>
  <si>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</si>
  <si>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</si>
  <si>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</si>
  <si>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</si>
  <si>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</si>
  <si>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</si>
  <si>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</si>
  <si>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</si>
  <si>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</si>
  <si>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</si>
  <si>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</si>
  <si>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</si>
  <si>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</si>
  <si>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</si>
  <si>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</si>
  <si>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</si>
  <si>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</si>
  <si>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</si>
  <si>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</si>
  <si>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</si>
  <si>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</si>
  <si>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</si>
  <si>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</si>
  <si>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</si>
  <si>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</si>
  <si>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</si>
  <si>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</si>
  <si>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</si>
  <si>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</si>
  <si>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</si>
  <si>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</si>
  <si>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</si>
  <si>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</si>
  <si>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</si>
  <si>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</si>
  <si>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</si>
  <si>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</si>
  <si>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</si>
  <si>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Cochem-Zell (07135);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</si>
  <si>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</si>
  <si>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</si>
  <si>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</si>
  <si>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</si>
  <si>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</si>
  <si>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</si>
  <si>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</si>
  <si>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</si>
  <si>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</si>
  <si>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</si>
  <si>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</si>
  <si>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</si>
  <si>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</si>
  <si>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</si>
  <si>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</si>
  <si>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</si>
  <si>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</si>
  <si>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</si>
  <si>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</si>
  <si>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</si>
  <si>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</si>
  <si>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</si>
  <si>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</si>
  <si>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</si>
  <si>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</si>
  <si>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</si>
  <si>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</si>
  <si>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</si>
  <si>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</si>
  <si>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</si>
  <si>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</si>
  <si>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</si>
  <si>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</si>
  <si>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</si>
  <si>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</si>
  <si>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</si>
  <si>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</si>
  <si>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</si>
  <si>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</si>
  <si>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</si>
  <si>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</si>
  <si>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</si>
  <si>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</si>
  <si>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</si>
  <si>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</si>
  <si>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</si>
  <si>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</si>
  <si>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</si>
  <si>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</si>
  <si>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</si>
  <si>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</si>
  <si>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</si>
  <si>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</si>
  <si>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</si>
  <si>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</si>
  <si>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</si>
  <si>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</si>
  <si>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</si>
  <si>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</si>
  <si>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</si>
  <si>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</si>
  <si>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</si>
  <si>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</si>
  <si>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</si>
  <si>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</si>
  <si>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</si>
  <si>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</si>
  <si>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</si>
  <si>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</si>
  <si>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</si>
  <si>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</si>
  <si>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</si>
  <si>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</si>
  <si>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</si>
  <si>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</si>
  <si>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</si>
  <si>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</si>
  <si>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</si>
  <si>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</si>
  <si>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</si>
  <si>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</si>
  <si>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</si>
  <si>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</si>
  <si>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</si>
  <si>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</si>
  <si>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</si>
  <si>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</si>
  <si>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</si>
  <si>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</si>
  <si>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</si>
  <si>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Cochem-Zell (07135)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</si>
  <si>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</si>
  <si>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</si>
  <si>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</si>
  <si>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</si>
  <si>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</si>
  <si>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</si>
  <si>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</si>
  <si>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</si>
  <si>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</si>
  <si>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</si>
  <si>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</si>
  <si>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</si>
  <si>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</si>
  <si>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</si>
  <si>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</si>
  <si>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</si>
  <si>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</si>
  <si>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</si>
  <si>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</si>
  <si>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</si>
  <si>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</si>
  <si>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</si>
  <si>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</si>
  <si>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</si>
  <si>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</si>
  <si>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</si>
  <si>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</si>
  <si>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</si>
  <si>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</si>
  <si>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</si>
  <si>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</si>
  <si>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</si>
  <si>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</si>
  <si>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</si>
  <si>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</si>
  <si>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</si>
  <si>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</si>
  <si>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</si>
  <si>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</si>
  <si>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</si>
  <si>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</si>
  <si>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</si>
  <si>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</si>
  <si>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</si>
  <si>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</si>
  <si>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</si>
  <si>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</si>
  <si>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</si>
  <si>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</si>
  <si>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</si>
  <si>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</si>
  <si>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</si>
  <si>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</si>
  <si>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</si>
  <si>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</si>
  <si>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</si>
  <si>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</si>
  <si>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</si>
  <si>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</si>
  <si>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</si>
  <si>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</si>
  <si>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</si>
  <si>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</si>
  <si>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</si>
  <si>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</si>
  <si>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</si>
  <si>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</si>
  <si>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</si>
  <si>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</si>
  <si>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</si>
  <si>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</si>
  <si>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</si>
  <si>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</si>
  <si>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</si>
  <si>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</si>
  <si>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</si>
  <si>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</si>
  <si>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</si>
  <si>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</si>
  <si>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</si>
  <si>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</si>
  <si>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</si>
  <si>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</si>
  <si>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</si>
  <si>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</si>
  <si>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</si>
  <si>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</si>
  <si>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</si>
  <si>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</si>
  <si>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</si>
  <si>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</si>
  <si>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</si>
  <si>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</si>
  <si>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</si>
  <si>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</si>
  <si>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</si>
  <si>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</si>
  <si>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</si>
  <si>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</si>
  <si>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</si>
  <si>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</si>
  <si>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</si>
  <si>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</si>
  <si>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</si>
  <si>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</si>
  <si>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</si>
  <si>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</si>
  <si>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</si>
  <si>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</si>
  <si>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</si>
  <si>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</si>
  <si>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</si>
  <si>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</si>
  <si>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</si>
  <si>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</si>
  <si>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</si>
  <si>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</si>
  <si>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</si>
  <si>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</si>
  <si>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</si>
  <si>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</si>
  <si>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</si>
  <si>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</si>
  <si>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</si>
  <si>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</si>
  <si>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</si>
  <si>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</si>
  <si>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</si>
  <si>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</si>
  <si>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</si>
  <si>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</si>
  <si>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</si>
  <si>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</si>
  <si>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</si>
  <si>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</si>
  <si>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</si>
  <si>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</si>
  <si>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</si>
  <si>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</si>
  <si>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</si>
  <si>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</si>
  <si>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</si>
  <si>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</si>
  <si>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</si>
  <si>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</si>
  <si>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</si>
  <si>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</si>
  <si>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</si>
  <si>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</si>
  <si>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</si>
  <si>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</si>
  <si>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</si>
  <si>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</si>
  <si>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</si>
  <si>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</si>
  <si>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</si>
  <si>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</si>
  <si>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</si>
  <si>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</si>
  <si>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</si>
  <si>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</si>
  <si>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</si>
  <si>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</si>
  <si>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</si>
  <si>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</si>
  <si>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</si>
  <si>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</si>
  <si>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</si>
  <si>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</si>
  <si>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</si>
  <si>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</si>
  <si>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</si>
  <si>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</si>
  <si>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</si>
  <si>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</si>
  <si>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</si>
  <si>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</si>
  <si>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</si>
  <si>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</si>
  <si>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</si>
  <si>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</si>
  <si>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</si>
  <si>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</si>
  <si>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</si>
  <si>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</si>
  <si>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</si>
  <si>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</si>
  <si>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</si>
  <si>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</si>
  <si>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Cochem-Zell (07135);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</si>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</sst>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{B33F7389-9A6A-4B83-BB9C-8D786C9867AD}</c15:txfldGUID>
                      <c15:f>Daten_Diagramme!$D$6</c15:f>
                      <c15:dlblFieldTableCache>
                        <c:ptCount val="1"/>
                        <c:pt idx="0">
                          <c:v>2.5</c:v>
                        </c:pt>
                      </c15:dlblFieldTableCache>
                    </c15:dlblFTEntry>
                  </c15:dlblFieldTable>
                  <c15:showDataLabelsRange val="0"/>
                </c:ext>
                <c:ext xmlns:c16="http://schemas.microsoft.com/office/drawing/2014/chart" uri="{C3380CC4-5D6E-409C-BE32-E72D297353CC}">
                  <c16:uniqueId val="{00000000-8CE3-49AC-B1BA-E560E9F4D29B}"/>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{7D0F2C67-62F8-44D4-8229-8EABA5F020F8}</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8CE3-49AC-B1BA-E560E9F4D29B}"/>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{35FCC9DE-829C-4DB9-ACD6-F2F2B0393CA9}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CE3-49AC-B1BA-E560E9F4D29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{AC4D1AC7-BE46-4F78-85BF-E2656BF6F500}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CE3-49AC-B1BA-E560E9F4D29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2.4531854796526833</c:v>
                </c:pt>
                <c:pt idx="1">
                  <c:v>0.73912918896366064</c:v>
                </c:pt>
                <c:pt idx="2">
                  <c:v>1.1186464311118853</c:v>
                </c:pt>
                <c:pt idx="3">
                  <c:v>1.0875687030768</c:v>
                </c:pt>
              </c:numCache>
            </c:numRef>
          </c:val>
          <c:extLst>
            <c:ext xmlns:c16="http://schemas.microsoft.com/office/drawing/2014/chart" uri="{C3380CC4-5D6E-409C-BE32-E72D297353CC}">
              <c16:uniqueId val="{00000004-8CE3-49AC-B1BA-E560E9F4D29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{8C969F81-FF74-48D6-9AEF-8A11AD5C5EBF}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CE3-49AC-B1BA-E560E9F4D29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{740E7A35-E900-457F-B051-BD2E6F3F579F}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CE3-49AC-B1BA-E560E9F4D29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{B3A2DD0B-7E77-483F-8B9D-E3BE2D093CC1}</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CE3-49AC-B1BA-E560E9F4D29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{5ADDCD82-5D10-4F84-A018-8488A2E0C19A}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CE3-49AC-B1BA-E560E9F4D29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CE3-49AC-B1BA-E560E9F4D29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CE3-49AC-B1BA-E560E9F4D29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{65EAA1AA-AFEA-4A27-A338-043CE96F9AF9}</c15:txfldGUID>
                      <c15:f>Daten_Diagramme!$E$6</c15:f>
                      <c15:dlblFieldTableCache>
                        <c:ptCount val="1"/>
                        <c:pt idx="0">
                          <c:v>-4.0</c:v>
                        </c:pt>
                      </c15:dlblFieldTableCache>
                    </c15:dlblFTEntry>
                  </c15:dlblFieldTable>
                  <c15:showDataLabelsRange val="0"/>
                </c:ext>
                <c:ext xmlns:c16="http://schemas.microsoft.com/office/drawing/2014/chart" uri="{C3380CC4-5D6E-409C-BE32-E72D297353CC}">
                  <c16:uniqueId val="{00000000-54EF-4F0E-B15D-8BAC290B7FC1}"/>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{659C4835-B89B-44A2-B5E2-5074CCBDB1B7}</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54EF-4F0E-B15D-8BAC290B7FC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{E5B7FCC1-9F5E-402C-831E-04856F316ED4}</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4EF-4F0E-B15D-8BAC290B7FC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{FCCCDF5A-0563-44E1-A8A7-0389358F32D3}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4EF-4F0E-B15D-8BAC290B7F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-3.951579240294977</c:v>
                </c:pt>
                <c:pt idx="1">
                  <c:v>-3.2711552602853353</c:v>
                </c:pt>
                <c:pt idx="2">
                  <c:v>-2.7637010795899166</c:v>
                </c:pt>
                <c:pt idx="3">
                  <c:v>-2.8655893304673015</c:v>
                </c:pt>
              </c:numCache>
            </c:numRef>
          </c:val>
          <c:extLst>
            <c:ext xmlns:c16="http://schemas.microsoft.com/office/drawing/2014/chart" uri="{C3380CC4-5D6E-409C-BE32-E72D297353CC}">
              <c16:uniqueId val="{00000004-54EF-4F0E-B15D-8BAC290B7FC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{3950F7A9-7A8D-4F60-9F47-A051F9E09E45}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4EF-4F0E-B15D-8BAC290B7FC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{8DB83A7B-2032-4A17-BC41-9CF7C3552FF6}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4EF-4F0E-B15D-8BAC290B7FC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{828F7723-9AFF-4292-9595-910AF58D9988}</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4EF-4F0E-B15D-8BAC290B7FC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{84A26EF1-36F8-450E-A058-D1D705FC7D93}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4EF-4F0E-B15D-8BAC290B7FC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4EF-4F0E-B15D-8BAC290B7FC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4EF-4F0E-B15D-8BAC290B7FC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{BADE947B-3801-4944-AFC2-6D9012359CAB}</c15:txfldGUID>
                      <c15:f>Daten_Diagramme!$D$14</c15:f>
                      <c15:dlblFieldTableCache>
                        <c:ptCount val="1"/>
                        <c:pt idx="0">
                          <c:v>2.5</c:v>
                        </c:pt>
                      </c15:dlblFieldTableCache>
                    </c15:dlblFTEntry>
                  </c15:dlblFieldTable>
                  <c15:showDataLabelsRange val="0"/>
                </c:ext>
                <c:ext xmlns:c16="http://schemas.microsoft.com/office/drawing/2014/chart" uri="{C3380CC4-5D6E-409C-BE32-E72D297353CC}">
                  <c16:uniqueId val="{00000000-DC06-4FA0-869E-AE4896A1B18C}"/>
                </c:ext>
              </c:extLst>
            </c:dLbl>
            <c:dLbl>
              <c:idx val="1"/>
              <c:tx>
                <c:strRef>
                  <c:f>Daten_Diagramme!$D$15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{5DAE1C1F-BCC3-474A-A9F5-5BDD6C340FAF}</c15:txfldGUID>
                      <c15:f>Daten_Diagramme!$D$15</c15:f>
                      <c15:dlblFieldTableCache>
                        <c:ptCount val="1"/>
                        <c:pt idx="0">
                          <c:v>-1.2</c:v>
                        </c:pt>
                      </c15:dlblFieldTableCache>
                    </c15:dlblFTEntry>
                  </c15:dlblFieldTable>
                  <c15:showDataLabelsRange val="0"/>
                </c:ext>
                <c:ext xmlns:c16="http://schemas.microsoft.com/office/drawing/2014/chart" uri="{C3380CC4-5D6E-409C-BE32-E72D297353CC}">
                  <c16:uniqueId val="{00000001-DC06-4FA0-869E-AE4896A1B18C}"/>
                </c:ext>
              </c:extLst>
            </c:dLbl>
            <c:dLbl>
              <c:idx val="2"/>
              <c:tx>
                <c:strRef>
                  <c:f>Daten_Diagramme!$D$16</c:f>
                  <c:strCache>
                    <c:ptCount val="1"/>
                    <c:pt idx="0">
                      <c:v>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{BB744E81-F6F4-4904-8163-0F7D5305B417}</c15:txfldGUID>
                      <c15:f>Daten_Diagramme!$D$16</c15:f>
                      <c15:dlblFieldTableCache>
                        <c:ptCount val="1"/>
                        <c:pt idx="0">
                          <c:v>8.8</c:v>
                        </c:pt>
                      </c15:dlblFieldTableCache>
                    </c15:dlblFTEntry>
                  </c15:dlblFieldTable>
                  <c15:showDataLabelsRange val="0"/>
                </c:ext>
                <c:ext xmlns:c16="http://schemas.microsoft.com/office/drawing/2014/chart" uri="{C3380CC4-5D6E-409C-BE32-E72D297353CC}">
                  <c16:uniqueId val="{00000002-DC06-4FA0-869E-AE4896A1B18C}"/>
                </c:ext>
              </c:extLst>
            </c:dLbl>
            <c:dLbl>
              <c:idx val="3"/>
              <c:tx>
                <c:strRef>
                  <c:f>Daten_Diagramme!$D$17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{D9F909AE-182F-4A38-A86F-A633D2D7A045}</c15:txfldGUID>
                      <c15:f>Daten_Diagramme!$D$17</c15:f>
                      <c15:dlblFieldTableCache>
                        <c:ptCount val="1"/>
                        <c:pt idx="0">
                          <c:v>-2.3</c:v>
                        </c:pt>
                      </c15:dlblFieldTableCache>
                    </c15:dlblFTEntry>
                  </c15:dlblFieldTable>
                  <c15:showDataLabelsRange val="0"/>
                </c:ext>
                <c:ext xmlns:c16="http://schemas.microsoft.com/office/drawing/2014/chart" uri="{C3380CC4-5D6E-409C-BE32-E72D297353CC}">
                  <c16:uniqueId val="{00000003-DC06-4FA0-869E-AE4896A1B18C}"/>
                </c:ext>
              </c:extLst>
            </c:dLbl>
            <c:dLbl>
              <c:idx val="4"/>
              <c:tx>
                <c:strRef>
                  <c:f>Daten_Diagramme!$D$18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{E4A62CC6-4690-4B88-8237-7950E40915D1}</c15:txfldGUID>
                      <c15:f>Daten_Diagramme!$D$18</c15:f>
                      <c15:dlblFieldTableCache>
                        <c:ptCount val="1"/>
                        <c:pt idx="0">
                          <c:v>-0.1</c:v>
                        </c:pt>
                      </c15:dlblFieldTableCache>
                    </c15:dlblFTEntry>
                  </c15:dlblFieldTable>
                  <c15:showDataLabelsRange val="0"/>
                </c:ext>
                <c:ext xmlns:c16="http://schemas.microsoft.com/office/drawing/2014/chart" uri="{C3380CC4-5D6E-409C-BE32-E72D297353CC}">
                  <c16:uniqueId val="{00000004-DC06-4FA0-869E-AE4896A1B18C}"/>
                </c:ext>
              </c:extLst>
            </c:dLbl>
            <c:dLbl>
              <c:idx val="5"/>
              <c:tx>
                <c:strRef>
                  <c:f>Daten_Diagramme!$D$19</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{ED06C3C1-1E32-4385-B543-7476AC7FF816}</c15:txfldGUID>
                      <c15:f>Daten_Diagramme!$D$19</c15:f>
                      <c15:dlblFieldTableCache>
                        <c:ptCount val="1"/>
                        <c:pt idx="0">
                          <c:v>-4.5</c:v>
                        </c:pt>
                      </c15:dlblFieldTableCache>
                    </c15:dlblFTEntry>
                  </c15:dlblFieldTable>
                  <c15:showDataLabelsRange val="0"/>
                </c:ext>
                <c:ext xmlns:c16="http://schemas.microsoft.com/office/drawing/2014/chart" uri="{C3380CC4-5D6E-409C-BE32-E72D297353CC}">
                  <c16:uniqueId val="{00000005-DC06-4FA0-869E-AE4896A1B18C}"/>
                </c:ext>
              </c:extLst>
            </c:dLbl>
            <c:dLbl>
              <c:idx val="6"/>
              <c:tx>
                <c:strRef>
                  <c:f>Daten_Diagramme!$D$20</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{F3B7B3B2-2E89-4627-A8ED-0646C7B6D82C}</c15:txfldGUID>
                      <c15:f>Daten_Diagramme!$D$20</c15:f>
                      <c15:dlblFieldTableCache>
                        <c:ptCount val="1"/>
                        <c:pt idx="0">
                          <c:v>-2.7</c:v>
                        </c:pt>
                      </c15:dlblFieldTableCache>
                    </c15:dlblFTEntry>
                  </c15:dlblFieldTable>
                  <c15:showDataLabelsRange val="0"/>
                </c:ext>
                <c:ext xmlns:c16="http://schemas.microsoft.com/office/drawing/2014/chart" uri="{C3380CC4-5D6E-409C-BE32-E72D297353CC}">
                  <c16:uniqueId val="{00000006-DC06-4FA0-869E-AE4896A1B18C}"/>
                </c:ext>
              </c:extLst>
            </c:dLbl>
            <c:dLbl>
              <c:idx val="7"/>
              <c:tx>
                <c:strRef>
                  <c:f>Daten_Diagramme!$D$21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{1B0E1826-B6E8-4590-889A-42806EA531B1}</c15:txfldGUID>
                      <c15:f>Daten_Diagramme!$D$21</c15:f>
                      <c15:dlblFieldTableCache>
                        <c:ptCount val="1"/>
                        <c:pt idx="0">
                          <c:v>1.9</c:v>
                        </c:pt>
                      </c15:dlblFieldTableCache>
                    </c15:dlblFTEntry>
                  </c15:dlblFieldTable>
                  <c15:showDataLabelsRange val="0"/>
                </c:ext>
                <c:ext xmlns:c16="http://schemas.microsoft.com/office/drawing/2014/chart" uri="{C3380CC4-5D6E-409C-BE32-E72D297353CC}">
                  <c16:uniqueId val="{00000007-DC06-4FA0-869E-AE4896A1B18C}"/>
                </c:ext>
              </c:extLst>
            </c:dLbl>
            <c:dLbl>
              <c:idx val="8"/>
              <c:tx>
                <c:strRef>
                  <c:f>Daten_Diagramme!$D$22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{79BB7446-F8A4-42FB-86AA-2B4F9D6209DF}</c15:txfldGUID>
                      <c15:f>Daten_Diagramme!$D$22</c15:f>
                      <c15:dlblFieldTableCache>
                        <c:ptCount val="1"/>
                        <c:pt idx="0">
                          <c:v>2.0</c:v>
                        </c:pt>
                      </c15:dlblFieldTableCache>
                    </c15:dlblFTEntry>
                  </c15:dlblFieldTable>
                  <c15:showDataLabelsRange val="0"/>
                </c:ext>
                <c:ext xmlns:c16="http://schemas.microsoft.com/office/drawing/2014/chart" uri="{C3380CC4-5D6E-409C-BE32-E72D297353CC}">
                  <c16:uniqueId val="{00000008-DC06-4FA0-869E-AE4896A1B18C}"/>
                </c:ext>
              </c:extLst>
            </c:dLbl>
            <c:dLbl>
              <c:idx val="9"/>
              <c:tx>
                <c:strRef>
                  <c:f>Daten_Diagramme!$D$23</c:f>
                  <c:strCache>
                    <c:ptCount val="1"/>
                    <c:pt idx="0">
                      <c:v>24.0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{89C51B52-B052-4E66-9221-3EAFBAB763EB}</c15:txfldGUID>
                      <c15:f>Daten_Diagramme!$D$23</c15:f>
                      <c15:dlblFieldTableCache>
                        <c:ptCount val="1"/>
                        <c:pt idx="0">
                          <c:v>24.0</c:v>
                        </c:pt>
                      </c15:dlblFieldTableCache>
                    </c15:dlblFTEntry>
                  </c15:dlblFieldTable>
                  <c15:showDataLabelsRange val="0"/>
                </c:ext>
                <c:ext xmlns:c16="http://schemas.microsoft.com/office/drawing/2014/chart" uri="{C3380CC4-5D6E-409C-BE32-E72D297353CC}">
                  <c16:uniqueId val="{00000009-DC06-4FA0-869E-AE4896A1B18C}"/>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{178F4269-59CF-4A5A-8CA7-2FCA9F3E169E}</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DC06-4FA0-869E-AE4896A1B18C}"/>
                </c:ext>
              </c:extLst>
            </c:dLbl>
            <c:dLbl>
              <c:idx val="11"/>
              <c:tx>
                <c:strRef>
                  <c:f>Daten_Diagramme!$D$25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{F7C168CE-0FB6-459A-983F-30941C4447CC}</c15:txfldGUID>
                      <c15:f>Daten_Diagramme!$D$25</c15:f>
                      <c15:dlblFieldTableCache>
                        <c:ptCount val="1"/>
                        <c:pt idx="0">
                          <c:v>*</c:v>
                        </c:pt>
                      </c15:dlblFieldTableCache>
                    </c15:dlblFTEntry>
                  </c15:dlblFieldTable>
                  <c15:showDataLabelsRange val="0"/>
                </c:ext>
                <c:ext xmlns:c16="http://schemas.microsoft.com/office/drawing/2014/chart" uri="{C3380CC4-5D6E-409C-BE32-E72D297353CC}">
                  <c16:uniqueId val="{0000000B-DC06-4FA0-869E-AE4896A1B18C}"/>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{219A1CD6-D7A0-4FBA-8298-077125B16F5D}</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DC06-4FA0-869E-AE4896A1B18C}"/>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{1F7B1B66-9385-4B2B-A9AC-3E3B56795D69}</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DC06-4FA0-869E-AE4896A1B18C}"/>
                </c:ext>
              </c:extLst>
            </c:dLbl>
            <c:dLbl>
              <c:idx val="14"/>
              <c:tx>
                <c:strRef>
                  <c:f>Daten_Diagramme!$D$28</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{1946E140-DC34-409D-8607-4C2D61A44EFD}</c15:txfldGUID>
                      <c15:f>Daten_Diagramme!$D$28</c15:f>
                      <c15:dlblFieldTableCache>
                        <c:ptCount val="1"/>
                        <c:pt idx="0">
                          <c:v>13.2</c:v>
                        </c:pt>
                      </c15:dlblFieldTableCache>
                    </c15:dlblFTEntry>
                  </c15:dlblFieldTable>
                  <c15:showDataLabelsRange val="0"/>
                </c:ext>
                <c:ext xmlns:c16="http://schemas.microsoft.com/office/drawing/2014/chart" uri="{C3380CC4-5D6E-409C-BE32-E72D297353CC}">
                  <c16:uniqueId val="{0000000E-DC06-4FA0-869E-AE4896A1B18C}"/>
                </c:ext>
              </c:extLst>
            </c:dLbl>
            <c:dLbl>
              <c:idx val="15"/>
              <c:tx>
                <c:strRef>
                  <c:f>Daten_Diagramme!$D$29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{3A75F922-67BD-406A-B87B-A0250B195557}</c15:txfldGUID>
                      <c15:f>Daten_Diagramme!$D$29</c15:f>
                      <c15:dlblFieldTableCache>
                        <c:ptCount val="1"/>
                        <c:pt idx="0">
                          <c:v>*</c:v>
                        </c:pt>
                      </c15:dlblFieldTableCache>
                    </c15:dlblFTEntry>
                  </c15:dlblFieldTable>
                  <c15:showDataLabelsRange val="0"/>
                </c:ext>
                <c:ext xmlns:c16="http://schemas.microsoft.com/office/drawing/2014/chart" uri="{C3380CC4-5D6E-409C-BE32-E72D297353CC}">
                  <c16:uniqueId val="{0000000F-DC06-4FA0-869E-AE4896A1B18C}"/>
                </c:ext>
              </c:extLst>
            </c:dLbl>
            <c:dLbl>
              <c:idx val="16"/>
              <c:tx>
                <c:strRef>
                  <c:f>Daten_Diagramme!$D$30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{C3F0F539-0C55-469E-A410-2679FB8FEA25}</c15:txfldGUID>
                      <c15:f>Daten_Diagramme!$D$30</c15:f>
                      <c15:dlblFieldTableCache>
                        <c:ptCount val="1"/>
                        <c:pt idx="0">
                          <c:v>5.0</c:v>
                        </c:pt>
                      </c15:dlblFieldTableCache>
                    </c15:dlblFTEntry>
                  </c15:dlblFieldTable>
                  <c15:showDataLabelsRange val="0"/>
                </c:ext>
                <c:ext xmlns:c16="http://schemas.microsoft.com/office/drawing/2014/chart" uri="{C3380CC4-5D6E-409C-BE32-E72D297353CC}">
                  <c16:uniqueId val="{00000010-DC06-4FA0-869E-AE4896A1B18C}"/>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{65DBB973-0F3E-47CD-8B7F-E29113F80AA6}</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DC06-4FA0-869E-AE4896A1B18C}"/>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{578E00A3-559C-4585-9FA3-6553C17A99B7}</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DC06-4FA0-869E-AE4896A1B18C}"/>
                </c:ext>
              </c:extLst>
            </c:dLbl>
            <c:dLbl>
              <c:idx val="19"/>
              <c:tx>
                <c:strRef>
                  <c:f>Daten_Diagramme!$D$33</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{A7F97FA5-DE73-463F-AEB6-472CC9EE6A65}</c15:txfldGUID>
                      <c15:f>Daten_Diagramme!$D$33</c15:f>
                      <c15:dlblFieldTableCache>
                        <c:ptCount val="1"/>
                        <c:pt idx="0">
                          <c:v>1.5</c:v>
                        </c:pt>
                      </c15:dlblFieldTableCache>
                    </c15:dlblFTEntry>
                  </c15:dlblFieldTable>
                  <c15:showDataLabelsRange val="0"/>
                </c:ext>
                <c:ext xmlns:c16="http://schemas.microsoft.com/office/drawing/2014/chart" uri="{C3380CC4-5D6E-409C-BE32-E72D297353CC}">
                  <c16:uniqueId val="{00000013-DC06-4FA0-869E-AE4896A1B18C}"/>
                </c:ext>
              </c:extLst>
            </c:dLbl>
            <c:dLbl>
              <c:idx val="20"/>
              <c:tx>
                <c:strRef>
                  <c:f>Daten_Diagramme!$D$34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{9A7B59A1-3057-473E-9496-CFF898143190}</c15:txfldGUID>
                      <c15:f>Daten_Diagramme!$D$34</c15:f>
                      <c15:dlblFieldTableCache>
                        <c:ptCount val="1"/>
                        <c:pt idx="0">
                          <c:v>-1.5</c:v>
                        </c:pt>
                      </c15:dlblFieldTableCache>
                    </c15:dlblFTEntry>
                  </c15:dlblFieldTable>
                  <c15:showDataLabelsRange val="0"/>
                </c:ext>
                <c:ext xmlns:c16="http://schemas.microsoft.com/office/drawing/2014/chart" uri="{C3380CC4-5D6E-409C-BE32-E72D297353CC}">
                  <c16:uniqueId val="{00000014-DC06-4FA0-869E-AE4896A1B18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{5B04D3FF-B64C-4535-A851-7F7A71F6C252}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C06-4FA0-869E-AE4896A1B18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{F1481A41-D551-4900-82CF-8871929DD2C3}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C06-4FA0-869E-AE4896A1B18C}"/>
                </c:ext>
              </c:extLst>
            </c:dLbl>
            <c:dLbl>
              <c:idx val="23"/>
              <c:tx>
                <c:strRef>
                  <c:f>Daten_Diagramme!$D$37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{745BFB81-FFBA-4188-8A4A-0C49688AD760}</c15:txfldGUID>
                      <c15:f>Daten_Diagramme!$D$37</c15:f>
                      <c15:dlblFieldTableCache>
                        <c:ptCount val="1"/>
                        <c:pt idx="0">
                          <c:v>-1.2</c:v>
                        </c:pt>
                      </c15:dlblFieldTableCache>
                    </c15:dlblFTEntry>
                  </c15:dlblFieldTable>
                  <c15:showDataLabelsRange val="0"/>
                </c:ext>
                <c:ext xmlns:c16="http://schemas.microsoft.com/office/drawing/2014/chart" uri="{C3380CC4-5D6E-409C-BE32-E72D297353CC}">
                  <c16:uniqueId val="{00000017-DC06-4FA0-869E-AE4896A1B18C}"/>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{F9F05BC3-6600-433E-902D-C3AB8DE28C45}</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DC06-4FA0-869E-AE4896A1B18C}"/>
                </c:ext>
              </c:extLst>
            </c:dLbl>
            <c:dLbl>
              <c:idx val="25"/>
              <c:tx>
                <c:strRef>
                  <c:f>Daten_Diagramme!$D$39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{FCAE7F46-0353-409D-8497-71FB431B1FA0}</c15:txfldGUID>
                      <c15:f>Daten_Diagramme!$D$39</c15:f>
                      <c15:dlblFieldTableCache>
                        <c:ptCount val="1"/>
                        <c:pt idx="0">
                          <c:v>3.4</c:v>
                        </c:pt>
                      </c15:dlblFieldTableCache>
                    </c15:dlblFTEntry>
                  </c15:dlblFieldTable>
                  <c15:showDataLabelsRange val="0"/>
                </c:ext>
                <c:ext xmlns:c16="http://schemas.microsoft.com/office/drawing/2014/chart" uri="{C3380CC4-5D6E-409C-BE32-E72D297353CC}">
                  <c16:uniqueId val="{00000019-DC06-4FA0-869E-AE4896A1B18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{664D5BAC-9D16-4094-89F4-76A2EA4D1D81}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C06-4FA0-869E-AE4896A1B18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{C618CA8D-7400-4435-98C6-5B1CE054EE99}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C06-4FA0-869E-AE4896A1B18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{CDD394F8-446A-4B27-AFE6-47F4BCE4C5E3}</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C06-4FA0-869E-AE4896A1B18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{DB6D4636-0ABE-4564-97F4-6C85E2F4DA40}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C06-4FA0-869E-AE4896A1B18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{E2502403-1081-425F-B22D-583A369286E3}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C06-4FA0-869E-AE4896A1B18C}"/>
                </c:ext>
              </c:extLst>
            </c:dLbl>
            <c:dLbl>
              <c:idx val="31"/>
              <c:tx>
                <c:strRef>
                  <c:f>Daten_Diagramme!$D$45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{05AC08FB-42BB-4513-B3F8-B3619EB620B5}</c15:txfldGUID>
                      <c15:f>Daten_Diagramme!$D$45</c15:f>
                      <c15:dlblFieldTableCache>
                        <c:ptCount val="1"/>
                        <c:pt idx="0">
                          <c:v>3.4</c:v>
                        </c:pt>
                      </c15:dlblFieldTableCache>
                    </c15:dlblFTEntry>
                  </c15:dlblFieldTable>
                  <c15:showDataLabelsRange val="0"/>
                </c:ext>
                <c:ext xmlns:c16="http://schemas.microsoft.com/office/drawing/2014/chart" uri="{C3380CC4-5D6E-409C-BE32-E72D297353CC}">
                  <c16:uniqueId val="{0000001F-DC06-4FA0-869E-AE4896A1B18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2.4531854796526833</c:v>
                </c:pt>
                <c:pt idx="1">
                  <c:v>-1.2422360248447204</c:v>
                </c:pt>
                <c:pt idx="2">
                  <c:v>8.8235294117647065</c:v>
                </c:pt>
                <c:pt idx="3">
                  <c:v>-2.3464998044583498</c:v>
                </c:pt>
                <c:pt idx="4">
                  <c:v>-0.10976948408342481</c:v>
                </c:pt>
                <c:pt idx="5">
                  <c:v>-4.5340050377833752</c:v>
                </c:pt>
                <c:pt idx="6">
                  <c:v>-2.699530516431925</c:v>
                </c:pt>
                <c:pt idx="7">
                  <c:v>1.9275975552421249</c:v>
                </c:pt>
                <c:pt idx="8">
                  <c:v>1.9986893840104849</c:v>
                </c:pt>
                <c:pt idx="9">
                  <c:v>24.018838304552592</c:v>
                </c:pt>
                <c:pt idx="10">
                  <c:v>0.54694621695533274</c:v>
                </c:pt>
                <c:pt idx="11">
                  <c:v>0</c:v>
                </c:pt>
                <c:pt idx="12">
                  <c:v>1.9867549668874172</c:v>
                </c:pt>
                <c:pt idx="13">
                  <c:v>2.4253731343283582</c:v>
                </c:pt>
                <c:pt idx="14">
                  <c:v>13.183730715287517</c:v>
                </c:pt>
                <c:pt idx="15">
                  <c:v>0</c:v>
                </c:pt>
                <c:pt idx="16">
                  <c:v>5.0482132728304023</c:v>
                </c:pt>
                <c:pt idx="17">
                  <c:v>-0.87912087912087911</c:v>
                </c:pt>
                <c:pt idx="18">
                  <c:v>-3.5826524198617222</c:v>
                </c:pt>
                <c:pt idx="19">
                  <c:v>1.4814814814814814</c:v>
                </c:pt>
                <c:pt idx="20">
                  <c:v>-1.5306122448979591</c:v>
                </c:pt>
                <c:pt idx="21">
                  <c:v>0</c:v>
                </c:pt>
                <c:pt idx="23">
                  <c:v>-1.2422360248447204</c:v>
                </c:pt>
                <c:pt idx="24">
                  <c:v>-0.20894274968658588</c:v>
                </c:pt>
                <c:pt idx="25">
                  <c:v>3.4475374732334045</c:v>
                </c:pt>
              </c:numCache>
            </c:numRef>
          </c:val>
          <c:extLst>
            <c:ext xmlns:c16="http://schemas.microsoft.com/office/drawing/2014/chart" uri="{C3380CC4-5D6E-409C-BE32-E72D297353CC}">
              <c16:uniqueId val="{00000020-DC06-4FA0-869E-AE4896A1B18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{A3D77697-599E-42CE-B246-492B5870FA76}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C06-4FA0-869E-AE4896A1B18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{F1584D74-AB57-4E6C-B5C7-2E963983B057}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C06-4FA0-869E-AE4896A1B18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{14F07BA0-8C58-43F5-B65B-F9F3FF1CD46B}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C06-4FA0-869E-AE4896A1B18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{035B030A-F8DD-40F8-AB32-A563DEEA4462}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C06-4FA0-869E-AE4896A1B18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{EE74E504-1043-4126-8775-30D29C9BD41F}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C06-4FA0-869E-AE4896A1B18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{CF274CD5-2C20-49F0-AFE2-69F5ADEE7FFB}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C06-4FA0-869E-AE4896A1B18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{7E15044F-79C4-48AF-B838-E05C6039260D}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C06-4FA0-869E-AE4896A1B18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{BACFA297-58D8-48D6-924F-B4CA4FB059DF}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C06-4FA0-869E-AE4896A1B18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{DD3AFE5B-6BF5-4C92-94DD-1ECFEA9FEF98}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C06-4FA0-869E-AE4896A1B18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{687E57E8-453E-4873-BDC2-92E3F6EDF2CE}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C06-4FA0-869E-AE4896A1B18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{F20DB528-84FE-40C4-8E60-0E03514995A7}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C06-4FA0-869E-AE4896A1B18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{0036C5D4-1CBE-470F-943B-9962F67AA324}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C06-4FA0-869E-AE4896A1B18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{5760E9A5-D580-408A-8705-BB250F7994B6}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C06-4FA0-869E-AE4896A1B18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{276E46C1-7F0C-43B4-980E-2E5103395B38}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C06-4FA0-869E-AE4896A1B18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{56F070F1-A9E2-45D0-8E4E-D91B4AC5EBFD}</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C06-4FA0-869E-AE4896A1B18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{323CE589-B8CF-43D2-A07F-EDFF09EE7A65}</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C06-4FA0-869E-AE4896A1B18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{7D2E6A75-A52F-4AD2-93CF-03CC9F7B0895}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C06-4FA0-869E-AE4896A1B18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{8D8C640C-7183-45B6-8958-2B23C43CB6FA}</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C06-4FA0-869E-AE4896A1B18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{77CA9B5C-7748-45AB-83D8-BA5817127869}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C06-4FA0-869E-AE4896A1B18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{CDFE8F3E-4A57-4312-A706-331774F69131}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C06-4FA0-869E-AE4896A1B18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{CFFC16CF-1948-4963-A41A-AFE09F5708A1}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C06-4FA0-869E-AE4896A1B18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{C412006D-29E8-452F-A2F1-2ABA033F724C}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C06-4FA0-869E-AE4896A1B18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{7E27258F-CEA9-41A2-98B2-59B697E24B3D}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C06-4FA0-869E-AE4896A1B18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{9E564F34-F3C8-4E3B-AA73-6664287FE746}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C06-4FA0-869E-AE4896A1B18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{BFED8766-5307-4A4C-8B79-2B12044253CF}</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C06-4FA0-869E-AE4896A1B18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{D5B73447-8CAB-4E7F-8FE3-C6D00ADB1D76}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C06-4FA0-869E-AE4896A1B18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{B9A90D50-5AC9-45CD-B3BB-53C190E75508}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C06-4FA0-869E-AE4896A1B18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{C9CF2483-D5E0-42EF-BEB4-C08790F0C33A}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C06-4FA0-869E-AE4896A1B18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{7E1BC54F-0154-4210-87F7-CD510B4E67FE}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C06-4FA0-869E-AE4896A1B18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{2A088B42-4617-459D-8C8A-2D14375BC406}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C06-4FA0-869E-AE4896A1B18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{76AD11B1-AB24-4FE0-95D1-15185E86D2E8}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C06-4FA0-869E-AE4896A1B18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{A159D9DF-839F-4CDB-90A2-D4DB4009F32D}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C06-4FA0-869E-AE4896A1B18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C06-4FA0-869E-AE4896A1B18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C06-4FA0-869E-AE4896A1B18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{2D42A5BA-B797-4CE1-9ACC-0BDDC80415F6}</c15:txfldGUID>
                      <c15:f>Daten_Diagramme!$E$14</c15:f>
                      <c15:dlblFieldTableCache>
                        <c:ptCount val="1"/>
                        <c:pt idx="0">
                          <c:v>-4.0</c:v>
                        </c:pt>
                      </c15:dlblFieldTableCache>
                    </c15:dlblFTEntry>
                  </c15:dlblFieldTable>
                  <c15:showDataLabelsRange val="0"/>
                </c:ext>
                <c:ext xmlns:c16="http://schemas.microsoft.com/office/drawing/2014/chart" uri="{C3380CC4-5D6E-409C-BE32-E72D297353CC}">
                  <c16:uniqueId val="{00000000-4963-4045-B328-715A66E1ABCC}"/>
                </c:ext>
              </c:extLst>
            </c:dLbl>
            <c:dLbl>
              <c:idx val="1"/>
              <c:tx>
                <c:strRef>
                  <c:f>Daten_Diagramme!$E$15</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{C30BF9FF-C28D-488C-AC48-5E95DF6926F9}</c15:txfldGUID>
                      <c15:f>Daten_Diagramme!$E$15</c15:f>
                      <c15:dlblFieldTableCache>
                        <c:ptCount val="1"/>
                        <c:pt idx="0">
                          <c:v>10.4</c:v>
                        </c:pt>
                      </c15:dlblFieldTableCache>
                    </c15:dlblFTEntry>
                  </c15:dlblFieldTable>
                  <c15:showDataLabelsRange val="0"/>
                </c:ext>
                <c:ext xmlns:c16="http://schemas.microsoft.com/office/drawing/2014/chart" uri="{C3380CC4-5D6E-409C-BE32-E72D297353CC}">
                  <c16:uniqueId val="{00000001-4963-4045-B328-715A66E1ABCC}"/>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{46F077DF-2235-4F4C-86A4-E682FDD5CF45}</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4963-4045-B328-715A66E1ABCC}"/>
                </c:ext>
              </c:extLst>
            </c:dLbl>
            <c:dLbl>
              <c:idx val="3"/>
              <c:tx>
                <c:strRef>
                  <c:f>Daten_Diagramme!$E$17</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{B9886795-D550-4A88-AA9D-323B5FCBFD64}</c15:txfldGUID>
                      <c15:f>Daten_Diagramme!$E$17</c15:f>
                      <c15:dlblFieldTableCache>
                        <c:ptCount val="1"/>
                        <c:pt idx="0">
                          <c:v>-14.5</c:v>
                        </c:pt>
                      </c15:dlblFieldTableCache>
                    </c15:dlblFTEntry>
                  </c15:dlblFieldTable>
                  <c15:showDataLabelsRange val="0"/>
                </c:ext>
                <c:ext xmlns:c16="http://schemas.microsoft.com/office/drawing/2014/chart" uri="{C3380CC4-5D6E-409C-BE32-E72D297353CC}">
                  <c16:uniqueId val="{00000003-4963-4045-B328-715A66E1ABCC}"/>
                </c:ext>
              </c:extLst>
            </c:dLbl>
            <c:dLbl>
              <c:idx val="4"/>
              <c:tx>
                <c:strRef>
                  <c:f>Daten_Diagramme!$E$18</c:f>
                  <c:strCache>
                    <c:ptCount val="1"/>
                    <c:pt idx="0">
                      <c:v>-13.9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{57ACD53B-6CAF-4F94-9E50-4DEBC91301EA}</c15:txfldGUID>
                      <c15:f>Daten_Diagramme!$E$18</c15:f>
                      <c15:dlblFieldTableCache>
                        <c:ptCount val="1"/>
                        <c:pt idx="0">
                          <c:v>-13.9</c:v>
                        </c:pt>
                      </c15:dlblFieldTableCache>
                    </c15:dlblFTEntry>
                  </c15:dlblFieldTable>
                  <c15:showDataLabelsRange val="0"/>
                </c:ext>
                <c:ext xmlns:c16="http://schemas.microsoft.com/office/drawing/2014/chart" uri="{C3380CC4-5D6E-409C-BE32-E72D297353CC}">
                  <c16:uniqueId val="{00000004-4963-4045-B328-715A66E1ABCC}"/>
                </c:ext>
              </c:extLst>
            </c:dLbl>
            <c:dLbl>
              <c:idx val="5"/>
              <c:tx>
                <c:strRef>
                  <c:f>Daten_Diagramme!$E$19</c:f>
                  <c:strCache>
                    <c:ptCount val="1"/>
                    <c:pt idx="0">
                      <c:v>-14.8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{61AAE2E2-9730-4938-B730-CA82147FEC3B}</c15:txfldGUID>
                      <c15:f>Daten_Diagramme!$E$19</c15:f>
                      <c15:dlblFieldTableCache>
                        <c:ptCount val="1"/>
                        <c:pt idx="0">
                          <c:v>-14.8</c:v>
                        </c:pt>
                      </c15:dlblFieldTableCache>
                    </c15:dlblFTEntry>
                  </c15:dlblFieldTable>
                  <c15:showDataLabelsRange val="0"/>
                </c:ext>
                <c:ext xmlns:c16="http://schemas.microsoft.com/office/drawing/2014/chart" uri="{C3380CC4-5D6E-409C-BE32-E72D297353CC}">
                  <c16:uniqueId val="{00000005-4963-4045-B328-715A66E1ABCC}"/>
                </c:ext>
              </c:extLst>
            </c:dLbl>
            <c:dLbl>
              <c:idx val="6"/>
              <c:tx>
                <c:strRef>
                  <c:f>Daten_Diagramme!$E$20</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{DE06A126-648F-4D14-9ABD-DBBA2496F588}</c15:txfldGUID>
                      <c15:f>Daten_Diagramme!$E$20</c15:f>
                      <c15:dlblFieldTableCache>
                        <c:ptCount val="1"/>
                        <c:pt idx="0">
                          <c:v>-16.1</c:v>
                        </c:pt>
                      </c15:dlblFieldTableCache>
                    </c15:dlblFTEntry>
                  </c15:dlblFieldTable>
                  <c15:showDataLabelsRange val="0"/>
                </c:ext>
                <c:ext xmlns:c16="http://schemas.microsoft.com/office/drawing/2014/chart" uri="{C3380CC4-5D6E-409C-BE32-E72D297353CC}">
                  <c16:uniqueId val="{00000006-4963-4045-B328-715A66E1ABCC}"/>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{00140223-0C7C-4922-9F22-B92CC8C023B2}</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4963-4045-B328-715A66E1ABCC}"/>
                </c:ext>
              </c:extLst>
            </c:dLbl>
            <c:dLbl>
              <c:idx val="8"/>
              <c:tx>
                <c:strRef>
                  <c:f>Daten_Diagramme!$E$22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{2F25004F-C07B-44F9-853D-2AE9BA29CACE}</c15:txfldGUID>
                      <c15:f>Daten_Diagramme!$E$22</c15:f>
                      <c15:dlblFieldTableCache>
                        <c:ptCount val="1"/>
                        <c:pt idx="0">
                          <c:v>-0.6</c:v>
                        </c:pt>
                      </c15:dlblFieldTableCache>
                    </c15:dlblFTEntry>
                  </c15:dlblFieldTable>
                  <c15:showDataLabelsRange val="0"/>
                </c:ext>
                <c:ext xmlns:c16="http://schemas.microsoft.com/office/drawing/2014/chart" uri="{C3380CC4-5D6E-409C-BE32-E72D297353CC}">
                  <c16:uniqueId val="{00000008-4963-4045-B328-715A66E1ABCC}"/>
                </c:ext>
              </c:extLst>
            </c:dLbl>
            <c:dLbl>
              <c:idx val="9"/>
              <c:tx>
                <c:strRef>
                  <c:f>Daten_Diagramme!$E$23</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{4635ABFF-05AF-4E9F-A2FE-20F436CE0891}</c15:txfldGUID>
                      <c15:f>Daten_Diagramme!$E$23</c15:f>
                      <c15:dlblFieldTableCache>
                        <c:ptCount val="1"/>
                        <c:pt idx="0">
                          <c:v>14.4</c:v>
                        </c:pt>
                      </c15:dlblFieldTableCache>
                    </c15:dlblFTEntry>
                  </c15:dlblFieldTable>
                  <c15:showDataLabelsRange val="0"/>
                </c:ext>
                <c:ext xmlns:c16="http://schemas.microsoft.com/office/drawing/2014/chart" uri="{C3380CC4-5D6E-409C-BE32-E72D297353CC}">
                  <c16:uniqueId val="{00000009-4963-4045-B328-715A66E1ABCC}"/>
                </c:ext>
              </c:extLst>
            </c:dLbl>
            <c:dLbl>
              <c:idx val="10"/>
              <c:tx>
                <c:strRef>
                  <c:f>Daten_Diagramme!$E$24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{8FCE653E-299A-491B-9478-C60788FE6F02}</c15:txfldGUID>
                      <c15:f>Daten_Diagramme!$E$24</c15:f>
                      <c15:dlblFieldTableCache>
                        <c:ptCount val="1"/>
                        <c:pt idx="0">
                          <c:v>-6.1</c:v>
                        </c:pt>
                      </c15:dlblFieldTableCache>
                    </c15:dlblFTEntry>
                  </c15:dlblFieldTable>
                  <c15:showDataLabelsRange val="0"/>
                </c:ext>
                <c:ext xmlns:c16="http://schemas.microsoft.com/office/drawing/2014/chart" uri="{C3380CC4-5D6E-409C-BE32-E72D297353CC}">
                  <c16:uniqueId val="{0000000A-4963-4045-B328-715A66E1ABCC}"/>
                </c:ext>
              </c:extLst>
            </c:dLbl>
            <c:dLbl>
              <c:idx val="11"/>
              <c:tx>
                <c:strRef>
                  <c:f>Daten_Diagramme!$E$25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{3021DED8-DE7E-4670-A98C-91329D6CCF90}</c15:txfldGUID>
                      <c15:f>Daten_Diagramme!$E$25</c15:f>
                      <c15:dlblFieldTableCache>
                        <c:ptCount val="1"/>
                        <c:pt idx="0">
                          <c:v>*</c:v>
                        </c:pt>
                      </c15:dlblFieldTableCache>
                    </c15:dlblFTEntry>
                  </c15:dlblFieldTable>
                  <c15:showDataLabelsRange val="0"/>
                </c:ext>
                <c:ext xmlns:c16="http://schemas.microsoft.com/office/drawing/2014/chart" uri="{C3380CC4-5D6E-409C-BE32-E72D297353CC}">
                  <c16:uniqueId val="{0000000B-4963-4045-B328-715A66E1ABCC}"/>
                </c:ext>
              </c:extLst>
            </c:dLbl>
            <c:dLbl>
              <c:idx val="12"/>
              <c:tx>
                <c:strRef>
                  <c:f>Daten_Diagramme!$E$26</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{1AB941A7-58C8-4EDD-80FB-1601CCF14D62}</c15:txfldGUID>
                      <c15:f>Daten_Diagramme!$E$26</c15:f>
                      <c15:dlblFieldTableCache>
                        <c:ptCount val="1"/>
                        <c:pt idx="0">
                          <c:v>6.7</c:v>
                        </c:pt>
                      </c15:dlblFieldTableCache>
                    </c15:dlblFTEntry>
                  </c15:dlblFieldTable>
                  <c15:showDataLabelsRange val="0"/>
                </c:ext>
                <c:ext xmlns:c16="http://schemas.microsoft.com/office/drawing/2014/chart" uri="{C3380CC4-5D6E-409C-BE32-E72D297353CC}">
                  <c16:uniqueId val="{0000000C-4963-4045-B328-715A66E1ABCC}"/>
                </c:ext>
              </c:extLst>
            </c:dLbl>
            <c:dLbl>
              <c:idx val="13"/>
              <c:tx>
                <c:strRef>
                  <c:f>Daten_Diagramme!$E$27</c:f>
                  <c:strCache>
                    <c:ptCount val="1"/>
                    <c:pt idx="0">
                      <c:v>-20.9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{B3633F40-D944-48F1-9C51-0729184A329B}</c15:txfldGUID>
                      <c15:f>Daten_Diagramme!$E$27</c15:f>
                      <c15:dlblFieldTableCache>
                        <c:ptCount val="1"/>
                        <c:pt idx="0">
                          <c:v>-20.9</c:v>
                        </c:pt>
                      </c15:dlblFieldTableCache>
                    </c15:dlblFTEntry>
                  </c15:dlblFieldTable>
                  <c15:showDataLabelsRange val="0"/>
                </c:ext>
                <c:ext xmlns:c16="http://schemas.microsoft.com/office/drawing/2014/chart" uri="{C3380CC4-5D6E-409C-BE32-E72D297353CC}">
                  <c16:uniqueId val="{0000000D-4963-4045-B328-715A66E1ABCC}"/>
                </c:ext>
              </c:extLst>
            </c:dLbl>
            <c:dLbl>
              <c:idx val="14"/>
              <c:tx>
                <c:strRef>
                  <c:f>Daten_Diagramme!$E$28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{D54DBFBE-DE1F-4651-95D4-CEEA7810D4B8}</c15:txfldGUID>
                      <c15:f>Daten_Diagramme!$E$28</c15:f>
                      <c15:dlblFieldTableCache>
                        <c:ptCount val="1"/>
                        <c:pt idx="0">
                          <c:v>-0.2</c:v>
                        </c:pt>
                      </c15:dlblFieldTableCache>
                    </c15:dlblFTEntry>
                  </c15:dlblFieldTable>
                  <c15:showDataLabelsRange val="0"/>
                </c:ext>
                <c:ext xmlns:c16="http://schemas.microsoft.com/office/drawing/2014/chart" uri="{C3380CC4-5D6E-409C-BE32-E72D297353CC}">
                  <c16:uniqueId val="{0000000E-4963-4045-B328-715A66E1ABCC}"/>
                </c:ext>
              </c:extLst>
            </c:dLbl>
            <c:dLbl>
              <c:idx val="15"/>
              <c:tx>
                <c:strRef>
                  <c:f>Daten_Diagramme!$E$29</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{1D501BE3-AFA1-4673-8943-F77DC179F711}</c15:txfldGUID>
                      <c15:f>Daten_Diagramme!$E$29</c15:f>
                      <c15:dlblFieldTableCache>
                        <c:ptCount val="1"/>
                        <c:pt idx="0">
                          <c:v>*</c:v>
                        </c:pt>
                      </c15:dlblFieldTableCache>
                    </c15:dlblFTEntry>
                  </c15:dlblFieldTable>
                  <c15:showDataLabelsRange val="0"/>
                </c:ext>
                <c:ext xmlns:c16="http://schemas.microsoft.com/office/drawing/2014/chart" uri="{C3380CC4-5D6E-409C-BE32-E72D297353CC}">
                  <c16:uniqueId val="{0000000F-4963-4045-B328-715A66E1ABCC}"/>
                </c:ext>
              </c:extLst>
            </c:dLbl>
            <c:dLbl>
              <c:idx val="16"/>
              <c:tx>
                <c:strRef>
                  <c:f>Daten_Diagramme!$E$30</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{F01A963A-E2C9-4476-ABC3-A49649BED23D}</c15:txfldGUID>
                      <c15:f>Daten_Diagramme!$E$30</c15:f>
                      <c15:dlblFieldTableCache>
                        <c:ptCount val="1"/>
                        <c:pt idx="0">
                          <c:v>6.2</c:v>
                        </c:pt>
                      </c15:dlblFieldTableCache>
                    </c15:dlblFTEntry>
                  </c15:dlblFieldTable>
                  <c15:showDataLabelsRange val="0"/>
                </c:ext>
                <c:ext xmlns:c16="http://schemas.microsoft.com/office/drawing/2014/chart" uri="{C3380CC4-5D6E-409C-BE32-E72D297353CC}">
                  <c16:uniqueId val="{00000010-4963-4045-B328-715A66E1ABCC}"/>
                </c:ext>
              </c:extLst>
            </c:dLbl>
            <c:dLbl>
              <c:idx val="17"/>
              <c:tx>
                <c:strRef>
                  <c:f>Daten_Diagramme!$E$31</c:f>
                  <c:strCache>
                    <c:ptCount val="1"/>
                    <c:pt idx="0">
                      <c:v>13.6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{1457D1F2-C5F5-4EBC-A4D2-AAAC39EC301F}</c15:txfldGUID>
                      <c15:f>Daten_Diagramme!$E$31</c15:f>
                      <c15:dlblFieldTableCache>
                        <c:ptCount val="1"/>
                        <c:pt idx="0">
                          <c:v>13.6</c:v>
                        </c:pt>
                      </c15:dlblFieldTableCache>
                    </c15:dlblFTEntry>
                  </c15:dlblFieldTable>
                  <c15:showDataLabelsRange val="0"/>
                </c:ext>
                <c:ext xmlns:c16="http://schemas.microsoft.com/office/drawing/2014/chart" uri="{C3380CC4-5D6E-409C-BE32-E72D297353CC}">
                  <c16:uniqueId val="{00000011-4963-4045-B328-715A66E1ABCC}"/>
                </c:ext>
              </c:extLst>
            </c:dLbl>
            <c:dLbl>
              <c:idx val="18"/>
              <c:tx>
                <c:strRef>
                  <c:f>Daten_Diagramme!$E$32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{848B5AE1-07E7-40BB-8A8C-7A8BB19D6836}</c15:txfldGUID>
                      <c15:f>Daten_Diagramme!$E$32</c15:f>
                      <c15:dlblFieldTableCache>
                        <c:ptCount val="1"/>
                        <c:pt idx="0">
                          <c:v>-0.5</c:v>
                        </c:pt>
                      </c15:dlblFieldTableCache>
                    </c15:dlblFTEntry>
                  </c15:dlblFieldTable>
                  <c15:showDataLabelsRange val="0"/>
                </c:ext>
                <c:ext xmlns:c16="http://schemas.microsoft.com/office/drawing/2014/chart" uri="{C3380CC4-5D6E-409C-BE32-E72D297353CC}">
                  <c16:uniqueId val="{00000012-4963-4045-B328-715A66E1ABCC}"/>
                </c:ext>
              </c:extLst>
            </c:dLbl>
            <c:dLbl>
              <c:idx val="19"/>
              <c:tx>
                <c:strRef>
                  <c:f>Daten_Diagramme!$E$33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{ADB98319-7453-41C7-A1C2-04ACAA63718C}</c15:txfldGUID>
                      <c15:f>Daten_Diagramme!$E$33</c15:f>
                      <c15:dlblFieldTableCache>
                        <c:ptCount val="1"/>
                        <c:pt idx="0">
                          <c:v>-3.8</c:v>
                        </c:pt>
                      </c15:dlblFieldTableCache>
                    </c15:dlblFTEntry>
                  </c15:dlblFieldTable>
                  <c15:showDataLabelsRange val="0"/>
                </c:ext>
                <c:ext xmlns:c16="http://schemas.microsoft.com/office/drawing/2014/chart" uri="{C3380CC4-5D6E-409C-BE32-E72D297353CC}">
                  <c16:uniqueId val="{00000013-4963-4045-B328-715A66E1ABCC}"/>
                </c:ext>
              </c:extLst>
            </c:dLbl>
            <c:dLbl>
              <c:idx val="20"/>
              <c:tx>
                <c:strRef>
                  <c:f>Daten_Diagramme!$E$34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{76101307-A1C5-4CB3-822D-715A4B7A8563}</c15:txfldGUID>
                      <c15:f>Daten_Diagramme!$E$34</c15:f>
                      <c15:dlblFieldTableCache>
                        <c:ptCount val="1"/>
                        <c:pt idx="0">
                          <c:v>-2.5</c:v>
                        </c:pt>
                      </c15:dlblFieldTableCache>
                    </c15:dlblFTEntry>
                  </c15:dlblFieldTable>
                  <c15:showDataLabelsRange val="0"/>
                </c:ext>
                <c:ext xmlns:c16="http://schemas.microsoft.com/office/drawing/2014/chart" uri="{C3380CC4-5D6E-409C-BE32-E72D297353CC}">
                  <c16:uniqueId val="{00000014-4963-4045-B328-715A66E1ABCC}"/>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{EC72816E-1D77-4E98-805F-5DC233DA9CAE}</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4963-4045-B328-715A66E1ABC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{83DCB8E5-03CE-4397-BD04-8C77C78770B3}</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963-4045-B328-715A66E1ABCC}"/>
                </c:ext>
              </c:extLst>
            </c:dLbl>
            <c:dLbl>
              <c:idx val="23"/>
              <c:tx>
                <c:strRef>
                  <c:f>Daten_Diagramme!$E$37</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{FF665022-A13A-44A2-A294-FA2E3A52CA91}</c15:txfldGUID>
                      <c15:f>Daten_Diagramme!$E$37</c15:f>
                      <c15:dlblFieldTableCache>
                        <c:ptCount val="1"/>
                        <c:pt idx="0">
                          <c:v>10.4</c:v>
                        </c:pt>
                      </c15:dlblFieldTableCache>
                    </c15:dlblFTEntry>
                  </c15:dlblFieldTable>
                  <c15:showDataLabelsRange val="0"/>
                </c:ext>
                <c:ext xmlns:c16="http://schemas.microsoft.com/office/drawing/2014/chart" uri="{C3380CC4-5D6E-409C-BE32-E72D297353CC}">
                  <c16:uniqueId val="{00000017-4963-4045-B328-715A66E1ABCC}"/>
                </c:ext>
              </c:extLst>
            </c:dLbl>
            <c:dLbl>
              <c:idx val="24"/>
              <c:tx>
                <c:strRef>
                  <c:f>Daten_Diagramme!$E$38</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{2053CBE9-F488-4C80-AF2A-40FDE695EA08}</c15:txfldGUID>
                      <c15:f>Daten_Diagramme!$E$38</c15:f>
                      <c15:dlblFieldTableCache>
                        <c:ptCount val="1"/>
                        <c:pt idx="0">
                          <c:v>-8.3</c:v>
                        </c:pt>
                      </c15:dlblFieldTableCache>
                    </c15:dlblFTEntry>
                  </c15:dlblFieldTable>
                  <c15:showDataLabelsRange val="0"/>
                </c:ext>
                <c:ext xmlns:c16="http://schemas.microsoft.com/office/drawing/2014/chart" uri="{C3380CC4-5D6E-409C-BE32-E72D297353CC}">
                  <c16:uniqueId val="{00000018-4963-4045-B328-715A66E1ABCC}"/>
                </c:ext>
              </c:extLst>
            </c:dLbl>
            <c:dLbl>
              <c:idx val="25"/>
              <c:tx>
                <c:strRef>
                  <c:f>Daten_Diagramme!$E$39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{BD131ADB-098F-41DF-9E19-D6852D208AD7}</c15:txfldGUID>
                      <c15:f>Daten_Diagramme!$E$39</c15:f>
                      <c15:dlblFieldTableCache>
                        <c:ptCount val="1"/>
                        <c:pt idx="0">
                          <c:v>-3.8</c:v>
                        </c:pt>
                      </c15:dlblFieldTableCache>
                    </c15:dlblFTEntry>
                  </c15:dlblFieldTable>
                  <c15:showDataLabelsRange val="0"/>
                </c:ext>
                <c:ext xmlns:c16="http://schemas.microsoft.com/office/drawing/2014/chart" uri="{C3380CC4-5D6E-409C-BE32-E72D297353CC}">
                  <c16:uniqueId val="{00000019-4963-4045-B328-715A66E1ABC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{D89936A2-6BFF-47D9-BD02-03F75C35235E}</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963-4045-B328-715A66E1ABC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{F4CD12C5-0956-4FD7-855D-B009EFB0F1CA}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963-4045-B328-715A66E1ABC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{CDDF2827-DF88-4E92-B835-7F9158EE3696}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963-4045-B328-715A66E1ABC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{CF6723C1-FAFD-4393-BAEE-3921404F8C4E}</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963-4045-B328-715A66E1ABC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{A3AC83A7-FE5A-4970-B05F-897E1B56A8FA}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963-4045-B328-715A66E1ABCC}"/>
                </c:ext>
              </c:extLst>
            </c:dLbl>
            <c:dLbl>
              <c:idx val="31"/>
              <c:tx>
                <c:strRef>
                  <c:f>Daten_Diagramme!$E$45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{E4BC0F60-02BA-4EC3-A9DA-DDB9C241F694}</c15:txfldGUID>
                      <c15:f>Daten_Diagramme!$E$45</c15:f>
                      <c15:dlblFieldTableCache>
                        <c:ptCount val="1"/>
                        <c:pt idx="0">
                          <c:v>-3.8</c:v>
                        </c:pt>
                      </c15:dlblFieldTableCache>
                    </c15:dlblFTEntry>
                  </c15:dlblFieldTable>
                  <c15:showDataLabelsRange val="0"/>
                </c:ext>
                <c:ext xmlns:c16="http://schemas.microsoft.com/office/drawing/2014/chart" uri="{C3380CC4-5D6E-409C-BE32-E72D297353CC}">
                  <c16:uniqueId val="{0000001F-4963-4045-B328-715A66E1AB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-3.951579240294977</c:v>
                </c:pt>
                <c:pt idx="1">
                  <c:v>10.416666666666666</c:v>
                </c:pt>
                <c:pt idx="2">
                  <c:v>0</c:v>
                </c:pt>
                <c:pt idx="3">
                  <c:v>-14.545454545454545</c:v>
                </c:pt>
                <c:pt idx="4">
                  <c:v>-13.8996138996139</c:v>
                </c:pt>
                <c:pt idx="5">
                  <c:v>-14.765100671140939</c:v>
                </c:pt>
                <c:pt idx="6">
                  <c:v>-16.091954022988507</c:v>
                </c:pt>
                <c:pt idx="7">
                  <c:v>0</c:v>
                </c:pt>
                <c:pt idx="8">
                  <c:v>-0.63752276867030966</c:v>
                </c:pt>
                <c:pt idx="9">
                  <c:v>14.40677966101695</c:v>
                </c:pt>
                <c:pt idx="10">
                  <c:v>-6.1264822134387353</c:v>
                </c:pt>
                <c:pt idx="11">
                  <c:v>0</c:v>
                </c:pt>
                <c:pt idx="12">
                  <c:v>6.666666666666667</c:v>
                </c:pt>
                <c:pt idx="13">
                  <c:v>-20.855614973262032</c:v>
                </c:pt>
                <c:pt idx="14">
                  <c:v>-0.21253985122210414</c:v>
                </c:pt>
                <c:pt idx="15">
                  <c:v>0</c:v>
                </c:pt>
                <c:pt idx="16">
                  <c:v>6.1919504643962853</c:v>
                </c:pt>
                <c:pt idx="17">
                  <c:v>13.636363636363637</c:v>
                </c:pt>
                <c:pt idx="18">
                  <c:v>-0.45454545454545453</c:v>
                </c:pt>
                <c:pt idx="19">
                  <c:v>-3.8461538461538463</c:v>
                </c:pt>
                <c:pt idx="20">
                  <c:v>-2.5039123630672928</c:v>
                </c:pt>
                <c:pt idx="21">
                  <c:v>0</c:v>
                </c:pt>
                <c:pt idx="23">
                  <c:v>10.416666666666666</c:v>
                </c:pt>
                <c:pt idx="24">
                  <c:v>-8.2614056720098645</c:v>
                </c:pt>
                <c:pt idx="25">
                  <c:v>-3.8324708926261319</c:v>
                </c:pt>
              </c:numCache>
            </c:numRef>
          </c:val>
          <c:extLst>
            <c:ext xmlns:c16="http://schemas.microsoft.com/office/drawing/2014/chart" uri="{C3380CC4-5D6E-409C-BE32-E72D297353CC}">
              <c16:uniqueId val="{00000020-4963-4045-B328-715A66E1ABC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{29F334CB-732A-45ED-BFDF-2630AD7B576F}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963-4045-B328-715A66E1ABC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{8F2CDA23-D3C0-44C2-A0FF-8C960096F00E}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963-4045-B328-715A66E1ABC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{8317E3F1-61B2-4FB6-9FD9-F742554F6B17}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963-4045-B328-715A66E1ABC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{4DE9CC37-B719-4950-AA16-7744C796C117}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963-4045-B328-715A66E1ABC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{FC7DFD93-46EF-460C-8D58-4641E669532F}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963-4045-B328-715A66E1ABC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{15214396-93C5-41FE-8C63-B8A2A0956D15}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963-4045-B328-715A66E1ABC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{57DF9E83-22BF-428D-B541-03F6576CFB9E}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963-4045-B328-715A66E1ABC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{58B6B34D-8C49-4171-93E4-25F763E0961A}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963-4045-B328-715A66E1ABC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{0F9D9E71-AC53-4C9F-943B-CE672253DD6D}</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963-4045-B328-715A66E1ABC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{B60FB383-7191-46F8-BE81-A9B51307ECB8}</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963-4045-B328-715A66E1ABC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{3569BE9E-0971-486A-85BE-6560105C36AE}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963-4045-B328-715A66E1ABC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{D80E71C2-3D79-46E3-BF42-2ADF9404FE15}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963-4045-B328-715A66E1ABC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{06998C13-A052-4785-9814-C4BFE266810A}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963-4045-B328-715A66E1ABC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{55078710-5A4F-4DC9-B0EA-BF38908D51AF}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963-4045-B328-715A66E1ABC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{C131B439-0758-4978-A4E5-EC88436BFCAB}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963-4045-B328-715A66E1ABC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{5E98914F-DABA-4C99-8AD9-6C753412575C}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963-4045-B328-715A66E1ABC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{041D7FB6-4377-495A-B962-F7BDA1E342EC}</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963-4045-B328-715A66E1ABC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{3163E260-6319-46AE-B3AF-E045755E3C7D}</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963-4045-B328-715A66E1ABC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{14CEBB9A-E2C2-4B86-A6A0-8025970387AF}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963-4045-B328-715A66E1ABC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{7F0BB05E-7914-4A3E-9255-ECCA15D0CF7F}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963-4045-B328-715A66E1ABC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{07A04AE4-65CA-4CB3-8D0C-8D629E05F4D2}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963-4045-B328-715A66E1ABC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{482F5476-D91E-4703-8508-11731E645611}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963-4045-B328-715A66E1ABC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{A0CF25B1-FD53-4EF8-8D91-DC25BEC939FD}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963-4045-B328-715A66E1ABC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{54584F0E-17C9-4523-ABC7-F7A200731667}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963-4045-B328-715A66E1ABC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{F3B467CB-B75B-4821-835C-82CF664D111E}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963-4045-B328-715A66E1ABC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{446E3454-D18C-4D34-9C6F-3CD1592FD3C9}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963-4045-B328-715A66E1ABC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{3AD2DBE7-0951-4400-A32B-CD69A2EDA4BD}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963-4045-B328-715A66E1ABC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{64ED0BD4-7388-47E7-8DF9-1C720A44F00A}</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963-4045-B328-715A66E1ABC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{32D4A961-CDDE-4F16-8508-C35FA5E30117}</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963-4045-B328-715A66E1ABC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{C4C06384-8D98-45A7-BBBE-265A3BF35B36}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963-4045-B328-715A66E1ABC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{A0403A7A-B1FF-4912-B152-A5EE6734AF90}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963-4045-B328-715A66E1ABC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{35E9B5CD-9DC5-43E7-9226-87C4A8AFDED3}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963-4045-B328-715A66E1ABC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-0.75</c:v>
                </c:pt>
                <c:pt idx="3">
                  <c:v>0</c:v>
                </c:pt>
                <c:pt idx="4">
                  <c:v>0</c:v>
                </c:pt>
                <c:pt idx="5">
                  <c:v>0</c:v>
                </c:pt>
                <c:pt idx="6">
                  <c:v>0</c:v>
                </c:pt>
                <c:pt idx="7">
                  <c:v>-0.75</c:v>
                </c:pt>
                <c:pt idx="8">
                  <c:v>0</c:v>
                </c:pt>
                <c:pt idx="9">
                  <c:v>0</c:v>
                </c:pt>
                <c:pt idx="10">
                  <c:v>0</c:v>
                </c:pt>
                <c:pt idx="11">
                  <c:v>-0.75</c:v>
                </c:pt>
                <c:pt idx="12">
                  <c:v>0</c:v>
                </c:pt>
                <c:pt idx="13">
                  <c:v>0</c:v>
                </c:pt>
                <c:pt idx="14">
                  <c:v>0</c:v>
                </c:pt>
                <c:pt idx="15">
                  <c:v>-0.75</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4963-4045-B328-715A66E1ABC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45</c:v>
                </c:pt>
                <c:pt idx="3">
                  <c:v>#N/A</c:v>
                </c:pt>
                <c:pt idx="4">
                  <c:v>#N/A</c:v>
                </c:pt>
                <c:pt idx="5">
                  <c:v>#N/A</c:v>
                </c:pt>
                <c:pt idx="6">
                  <c:v>#N/A</c:v>
                </c:pt>
                <c:pt idx="7">
                  <c:v>45</c:v>
                </c:pt>
                <c:pt idx="8">
                  <c:v>#N/A</c:v>
                </c:pt>
                <c:pt idx="9">
                  <c:v>#N/A</c:v>
                </c:pt>
                <c:pt idx="10">
                  <c:v>#N/A</c:v>
                </c:pt>
                <c:pt idx="11">
                  <c:v>45</c:v>
                </c:pt>
                <c:pt idx="12">
                  <c:v>#N/A</c:v>
                </c:pt>
                <c:pt idx="13">
                  <c:v>#N/A</c:v>
                </c:pt>
                <c:pt idx="14">
                  <c:v>#N/A</c:v>
                </c:pt>
                <c:pt idx="15">
                  <c:v>45</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25</c:v>
                </c:pt>
                <c:pt idx="3">
                  <c:v>#N/A</c:v>
                </c:pt>
                <c:pt idx="4">
                  <c:v>#N/A</c:v>
                </c:pt>
                <c:pt idx="5">
                  <c:v>#N/A</c:v>
                </c:pt>
                <c:pt idx="6">
                  <c:v>#N/A</c:v>
                </c:pt>
                <c:pt idx="7">
                  <c:v>77</c:v>
                </c:pt>
                <c:pt idx="8">
                  <c:v>#N/A</c:v>
                </c:pt>
                <c:pt idx="9">
                  <c:v>#N/A</c:v>
                </c:pt>
                <c:pt idx="10">
                  <c:v>#N/A</c:v>
                </c:pt>
                <c:pt idx="11">
                  <c:v>118</c:v>
                </c:pt>
                <c:pt idx="12">
                  <c:v>#N/A</c:v>
                </c:pt>
                <c:pt idx="13">
                  <c:v>#N/A</c:v>
                </c:pt>
                <c:pt idx="14">
                  <c:v>#N/A</c:v>
                </c:pt>
                <c:pt idx="15">
                  <c:v>160</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4963-4045-B328-715A66E1ABC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{8126815F-E0D7-493F-957C-6AEC3FC5398F}</c15:txfldGUID>
                      <c15:f>Diagramm!$I$46</c15:f>
                      <c15:dlblFieldTableCache>
                        <c:ptCount val="1"/>
                      </c15:dlblFieldTableCache>
                    </c15:dlblFTEntry>
                  </c15:dlblFieldTable>
                  <c15:showDataLabelsRange val="0"/>
                </c:ext>
                <c:ext xmlns:c16="http://schemas.microsoft.com/office/drawing/2014/chart" uri="{C3380CC4-5D6E-409C-BE32-E72D297353CC}">
                  <c16:uniqueId val="{00000000-AF99-49AC-B0A0-1BA3FC0094B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{B2673CD6-E6C0-4C3F-90B7-0D9DE062424E}</c15:txfldGUID>
                      <c15:f>Diagramm!$I$47</c15:f>
                      <c15:dlblFieldTableCache>
                        <c:ptCount val="1"/>
                      </c15:dlblFieldTableCache>
                    </c15:dlblFTEntry>
                  </c15:dlblFieldTable>
                  <c15:showDataLabelsRange val="0"/>
                </c:ext>
                <c:ext xmlns:c16="http://schemas.microsoft.com/office/drawing/2014/chart" uri="{C3380CC4-5D6E-409C-BE32-E72D297353CC}">
                  <c16:uniqueId val="{00000001-AF99-49AC-B0A0-1BA3FC0094B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{CA643ABF-504B-4233-9A5A-94347FC94F74}</c15:txfldGUID>
                      <c15:f>Diagramm!$I$48</c15:f>
                      <c15:dlblFieldTableCache>
                        <c:ptCount val="1"/>
                      </c15:dlblFieldTableCache>
                    </c15:dlblFTEntry>
                  </c15:dlblFieldTable>
                  <c15:showDataLabelsRange val="0"/>
                </c:ext>
                <c:ext xmlns:c16="http://schemas.microsoft.com/office/drawing/2014/chart" uri="{C3380CC4-5D6E-409C-BE32-E72D297353CC}">
                  <c16:uniqueId val="{00000002-AF99-49AC-B0A0-1BA3FC0094B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{8BED88EC-DE57-40AC-B985-7FC07F095DB0}</c15:txfldGUID>
                      <c15:f>Diagramm!$I$49</c15:f>
                      <c15:dlblFieldTableCache>
                        <c:ptCount val="1"/>
                      </c15:dlblFieldTableCache>
                    </c15:dlblFTEntry>
                  </c15:dlblFieldTable>
                  <c15:showDataLabelsRange val="0"/>
                </c:ext>
                <c:ext xmlns:c16="http://schemas.microsoft.com/office/drawing/2014/chart" uri="{C3380CC4-5D6E-409C-BE32-E72D297353CC}">
                  <c16:uniqueId val="{00000003-AF99-49AC-B0A0-1BA3FC0094B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{13F2F116-E41E-466F-B629-7728B1EB605C}</c15:txfldGUID>
                      <c15:f>Diagramm!$I$50</c15:f>
                      <c15:dlblFieldTableCache>
                        <c:ptCount val="1"/>
                      </c15:dlblFieldTableCache>
                    </c15:dlblFTEntry>
                  </c15:dlblFieldTable>
                  <c15:showDataLabelsRange val="0"/>
                </c:ext>
                <c:ext xmlns:c16="http://schemas.microsoft.com/office/drawing/2014/chart" uri="{C3380CC4-5D6E-409C-BE32-E72D297353CC}">
                  <c16:uniqueId val="{00000004-AF99-49AC-B0A0-1BA3FC0094B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{CCD154B1-2AEC-44A6-A9CA-458E0CB949A3}</c15:txfldGUID>
                      <c15:f>Diagramm!$I$51</c15:f>
                      <c15:dlblFieldTableCache>
                        <c:ptCount val="1"/>
                      </c15:dlblFieldTableCache>
                    </c15:dlblFTEntry>
                  </c15:dlblFieldTable>
                  <c15:showDataLabelsRange val="0"/>
                </c:ext>
                <c:ext xmlns:c16="http://schemas.microsoft.com/office/drawing/2014/chart" uri="{C3380CC4-5D6E-409C-BE32-E72D297353CC}">
                  <c16:uniqueId val="{00000005-AF99-49AC-B0A0-1BA3FC0094B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{B7185B07-88EE-40C1-B073-DF8AD77083B5}</c15:txfldGUID>
                      <c15:f>Diagramm!$I$52</c15:f>
                      <c15:dlblFieldTableCache>
                        <c:ptCount val="1"/>
                      </c15:dlblFieldTableCache>
                    </c15:dlblFTEntry>
                  </c15:dlblFieldTable>
                  <c15:showDataLabelsRange val="0"/>
                </c:ext>
                <c:ext xmlns:c16="http://schemas.microsoft.com/office/drawing/2014/chart" uri="{C3380CC4-5D6E-409C-BE32-E72D297353CC}">
                  <c16:uniqueId val="{00000006-AF99-49AC-B0A0-1BA3FC0094B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{3070ECB7-5DCF-4FA9-A9FA-81175E52141F}</c15:txfldGUID>
                      <c15:f>Diagramm!$I$53</c15:f>
                      <c15:dlblFieldTableCache>
                        <c:ptCount val="1"/>
                      </c15:dlblFieldTableCache>
                    </c15:dlblFTEntry>
                  </c15:dlblFieldTable>
                  <c15:showDataLabelsRange val="0"/>
                </c:ext>
                <c:ext xmlns:c16="http://schemas.microsoft.com/office/drawing/2014/chart" uri="{C3380CC4-5D6E-409C-BE32-E72D297353CC}">
                  <c16:uniqueId val="{00000007-AF99-49AC-B0A0-1BA3FC0094B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{B967187C-FA29-4E96-838E-F47B4DC0FD95}</c15:txfldGUID>
                      <c15:f>Diagramm!$I$54</c15:f>
                      <c15:dlblFieldTableCache>
                        <c:ptCount val="1"/>
                      </c15:dlblFieldTableCache>
                    </c15:dlblFTEntry>
                  </c15:dlblFieldTable>
                  <c15:showDataLabelsRange val="0"/>
                </c:ext>
                <c:ext xmlns:c16="http://schemas.microsoft.com/office/drawing/2014/chart" uri="{C3380CC4-5D6E-409C-BE32-E72D297353CC}">
                  <c16:uniqueId val="{00000008-AF99-49AC-B0A0-1BA3FC0094B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{EE0D1573-D38A-483F-B896-893C8D76CD6B}</c15:txfldGUID>
                      <c15:f>Diagramm!$I$55</c15:f>
                      <c15:dlblFieldTableCache>
                        <c:ptCount val="1"/>
                      </c15:dlblFieldTableCache>
                    </c15:dlblFTEntry>
                  </c15:dlblFieldTable>
                  <c15:showDataLabelsRange val="0"/>
                </c:ext>
                <c:ext xmlns:c16="http://schemas.microsoft.com/office/drawing/2014/chart" uri="{C3380CC4-5D6E-409C-BE32-E72D297353CC}">
                  <c16:uniqueId val="{00000009-AF99-49AC-B0A0-1BA3FC0094B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{8AFCF700-2861-42A7-9A7D-2FC3C967F492}</c15:txfldGUID>
                      <c15:f>Diagramm!$I$56</c15:f>
                      <c15:dlblFieldTableCache>
                        <c:ptCount val="1"/>
                      </c15:dlblFieldTableCache>
                    </c15:dlblFTEntry>
                  </c15:dlblFieldTable>
                  <c15:showDataLabelsRange val="0"/>
                </c:ext>
                <c:ext xmlns:c16="http://schemas.microsoft.com/office/drawing/2014/chart" uri="{C3380CC4-5D6E-409C-BE32-E72D297353CC}">
                  <c16:uniqueId val="{0000000A-AF99-49AC-B0A0-1BA3FC0094B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{D490268C-948B-409B-835F-67E750A666C0}</c15:txfldGUID>
                      <c15:f>Diagramm!$I$57</c15:f>
                      <c15:dlblFieldTableCache>
                        <c:ptCount val="1"/>
                      </c15:dlblFieldTableCache>
                    </c15:dlblFTEntry>
                  </c15:dlblFieldTable>
                  <c15:showDataLabelsRange val="0"/>
                </c:ext>
                <c:ext xmlns:c16="http://schemas.microsoft.com/office/drawing/2014/chart" uri="{C3380CC4-5D6E-409C-BE32-E72D297353CC}">
                  <c16:uniqueId val="{0000000B-AF99-49AC-B0A0-1BA3FC0094B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{380ECCE6-5960-4496-B015-37EFFE42254A}</c15:txfldGUID>
                      <c15:f>Diagramm!$I$58</c15:f>
                      <c15:dlblFieldTableCache>
                        <c:ptCount val="1"/>
                      </c15:dlblFieldTableCache>
                    </c15:dlblFTEntry>
                  </c15:dlblFieldTable>
                  <c15:showDataLabelsRange val="0"/>
                </c:ext>
                <c:ext xmlns:c16="http://schemas.microsoft.com/office/drawing/2014/chart" uri="{C3380CC4-5D6E-409C-BE32-E72D297353CC}">
                  <c16:uniqueId val="{0000000C-AF99-49AC-B0A0-1BA3FC0094B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{0337C562-128A-417C-A3A4-620206393D9D}</c15:txfldGUID>
                      <c15:f>Diagramm!$I$59</c15:f>
                      <c15:dlblFieldTableCache>
                        <c:ptCount val="1"/>
                      </c15:dlblFieldTableCache>
                    </c15:dlblFTEntry>
                  </c15:dlblFieldTable>
                  <c15:showDataLabelsRange val="0"/>
                </c:ext>
                <c:ext xmlns:c16="http://schemas.microsoft.com/office/drawing/2014/chart" uri="{C3380CC4-5D6E-409C-BE32-E72D297353CC}">
                  <c16:uniqueId val="{0000000D-AF99-49AC-B0A0-1BA3FC0094B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{D2AEA84C-93F1-4566-81D3-DA74BC5818FA}</c15:txfldGUID>
                      <c15:f>Diagramm!$I$60</c15:f>
                      <c15:dlblFieldTableCache>
                        <c:ptCount val="1"/>
                      </c15:dlblFieldTableCache>
                    </c15:dlblFTEntry>
                  </c15:dlblFieldTable>
                  <c15:showDataLabelsRange val="0"/>
                </c:ext>
                <c:ext xmlns:c16="http://schemas.microsoft.com/office/drawing/2014/chart" uri="{C3380CC4-5D6E-409C-BE32-E72D297353CC}">
                  <c16:uniqueId val="{0000000E-AF99-49AC-B0A0-1BA3FC0094B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{88ADAC58-AD62-4C74-AF03-C58338405A28}</c15:txfldGUID>
                      <c15:f>Diagramm!$I$61</c15:f>
                      <c15:dlblFieldTableCache>
                        <c:ptCount val="1"/>
                      </c15:dlblFieldTableCache>
                    </c15:dlblFTEntry>
                  </c15:dlblFieldTable>
                  <c15:showDataLabelsRange val="0"/>
                </c:ext>
                <c:ext xmlns:c16="http://schemas.microsoft.com/office/drawing/2014/chart" uri="{C3380CC4-5D6E-409C-BE32-E72D297353CC}">
                  <c16:uniqueId val="{0000000F-AF99-49AC-B0A0-1BA3FC0094B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{C0462909-8335-4FFE-A71E-FFC34CAAE93E}</c15:txfldGUID>
                      <c15:f>Diagramm!$I$62</c15:f>
                      <c15:dlblFieldTableCache>
                        <c:ptCount val="1"/>
                      </c15:dlblFieldTableCache>
                    </c15:dlblFTEntry>
                  </c15:dlblFieldTable>
                  <c15:showDataLabelsRange val="0"/>
                </c:ext>
                <c:ext xmlns:c16="http://schemas.microsoft.com/office/drawing/2014/chart" uri="{C3380CC4-5D6E-409C-BE32-E72D297353CC}">
                  <c16:uniqueId val="{00000010-AF99-49AC-B0A0-1BA3FC0094B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{7676157C-7C36-40FD-9F97-B6AF6C209635}</c15:txfldGUID>
                      <c15:f>Diagramm!$I$63</c15:f>
                      <c15:dlblFieldTableCache>
                        <c:ptCount val="1"/>
                      </c15:dlblFieldTableCache>
                    </c15:dlblFTEntry>
                  </c15:dlblFieldTable>
                  <c15:showDataLabelsRange val="0"/>
                </c:ext>
                <c:ext xmlns:c16="http://schemas.microsoft.com/office/drawing/2014/chart" uri="{C3380CC4-5D6E-409C-BE32-E72D297353CC}">
                  <c16:uniqueId val="{00000011-AF99-49AC-B0A0-1BA3FC0094B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{31E9ABCC-2CAF-490E-A546-9331050BC02D}</c15:txfldGUID>
                      <c15:f>Diagramm!$I$64</c15:f>
                      <c15:dlblFieldTableCache>
                        <c:ptCount val="1"/>
                      </c15:dlblFieldTableCache>
                    </c15:dlblFTEntry>
                  </c15:dlblFieldTable>
                  <c15:showDataLabelsRange val="0"/>
                </c:ext>
                <c:ext xmlns:c16="http://schemas.microsoft.com/office/drawing/2014/chart" uri="{C3380CC4-5D6E-409C-BE32-E72D297353CC}">
                  <c16:uniqueId val="{00000012-AF99-49AC-B0A0-1BA3FC0094B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{2AB04A69-415E-48F6-9813-4FCF52477E74}</c15:txfldGUID>
                      <c15:f>Diagramm!$I$65</c15:f>
                      <c15:dlblFieldTableCache>
                        <c:ptCount val="1"/>
                      </c15:dlblFieldTableCache>
                    </c15:dlblFTEntry>
                  </c15:dlblFieldTable>
                  <c15:showDataLabelsRange val="0"/>
                </c:ext>
                <c:ext xmlns:c16="http://schemas.microsoft.com/office/drawing/2014/chart" uri="{C3380CC4-5D6E-409C-BE32-E72D297353CC}">
                  <c16:uniqueId val="{00000013-AF99-49AC-B0A0-1BA3FC0094B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{AE0C65BE-A67C-42A4-AB22-93473905E1DE}</c15:txfldGUID>
                      <c15:f>Diagramm!$I$66</c15:f>
                      <c15:dlblFieldTableCache>
                        <c:ptCount val="1"/>
                      </c15:dlblFieldTableCache>
                    </c15:dlblFTEntry>
                  </c15:dlblFieldTable>
                  <c15:showDataLabelsRange val="0"/>
                </c:ext>
                <c:ext xmlns:c16="http://schemas.microsoft.com/office/drawing/2014/chart" uri="{C3380CC4-5D6E-409C-BE32-E72D297353CC}">
                  <c16:uniqueId val="{00000014-AF99-49AC-B0A0-1BA3FC0094B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{72198D3F-5063-4CA5-ADED-9B7C9EFB376E}</c15:txfldGUID>
                      <c15:f>Diagramm!$I$67</c15:f>
                      <c15:dlblFieldTableCache>
                        <c:ptCount val="1"/>
                      </c15:dlblFieldTableCache>
                    </c15:dlblFTEntry>
                  </c15:dlblFieldTable>
                  <c15:showDataLabelsRange val="0"/>
                </c:ext>
                <c:ext xmlns:c16="http://schemas.microsoft.com/office/drawing/2014/chart" uri="{C3380CC4-5D6E-409C-BE32-E72D297353CC}">
                  <c16:uniqueId val="{00000015-AF99-49AC-B0A0-1BA3FC0094B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F99-49AC-B0A0-1BA3FC0094B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{9F80332B-6FF7-4374-966E-EBF2EA29D182}</c15:txfldGUID>
                      <c15:f>Diagramm!$K$46</c15:f>
                      <c15:dlblFieldTableCache>
                        <c:ptCount val="1"/>
                      </c15:dlblFieldTableCache>
                    </c15:dlblFTEntry>
                  </c15:dlblFieldTable>
                  <c15:showDataLabelsRange val="0"/>
                </c:ext>
                <c:ext xmlns:c16="http://schemas.microsoft.com/office/drawing/2014/chart" uri="{C3380CC4-5D6E-409C-BE32-E72D297353CC}">
                  <c16:uniqueId val="{00000017-AF99-49AC-B0A0-1BA3FC0094B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{84E5EDE1-1128-4C73-B903-ABE95BC5CA4E}</c15:txfldGUID>
                      <c15:f>Diagramm!$K$47</c15:f>
                      <c15:dlblFieldTableCache>
                        <c:ptCount val="1"/>
                      </c15:dlblFieldTableCache>
                    </c15:dlblFTEntry>
                  </c15:dlblFieldTable>
                  <c15:showDataLabelsRange val="0"/>
                </c:ext>
                <c:ext xmlns:c16="http://schemas.microsoft.com/office/drawing/2014/chart" uri="{C3380CC4-5D6E-409C-BE32-E72D297353CC}">
                  <c16:uniqueId val="{00000018-AF99-49AC-B0A0-1BA3FC0094B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{71FC9782-002A-4A41-ACBE-7CC693B043CF}</c15:txfldGUID>
                      <c15:f>Diagramm!$K$48</c15:f>
                      <c15:dlblFieldTableCache>
                        <c:ptCount val="1"/>
                      </c15:dlblFieldTableCache>
                    </c15:dlblFTEntry>
                  </c15:dlblFieldTable>
                  <c15:showDataLabelsRange val="0"/>
                </c:ext>
                <c:ext xmlns:c16="http://schemas.microsoft.com/office/drawing/2014/chart" uri="{C3380CC4-5D6E-409C-BE32-E72D297353CC}">
                  <c16:uniqueId val="{00000019-AF99-49AC-B0A0-1BA3FC0094B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{3C31FE12-338E-4861-82E7-D8FCE2A88897}</c15:txfldGUID>
                      <c15:f>Diagramm!$K$49</c15:f>
                      <c15:dlblFieldTableCache>
                        <c:ptCount val="1"/>
                      </c15:dlblFieldTableCache>
                    </c15:dlblFTEntry>
                  </c15:dlblFieldTable>
                  <c15:showDataLabelsRange val="0"/>
                </c:ext>
                <c:ext xmlns:c16="http://schemas.microsoft.com/office/drawing/2014/chart" uri="{C3380CC4-5D6E-409C-BE32-E72D297353CC}">
                  <c16:uniqueId val="{0000001A-AF99-49AC-B0A0-1BA3FC0094B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{58ABDBFD-1381-40C2-ACF2-5B5883F7FE86}</c15:txfldGUID>
                      <c15:f>Diagramm!$K$50</c15:f>
                      <c15:dlblFieldTableCache>
                        <c:ptCount val="1"/>
                      </c15:dlblFieldTableCache>
                    </c15:dlblFTEntry>
                  </c15:dlblFieldTable>
                  <c15:showDataLabelsRange val="0"/>
                </c:ext>
                <c:ext xmlns:c16="http://schemas.microsoft.com/office/drawing/2014/chart" uri="{C3380CC4-5D6E-409C-BE32-E72D297353CC}">
                  <c16:uniqueId val="{0000001B-AF99-49AC-B0A0-1BA3FC0094B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{04F18944-CF1D-48AB-BE66-FAA6A4FE2F4B}</c15:txfldGUID>
                      <c15:f>Diagramm!$K$51</c15:f>
                      <c15:dlblFieldTableCache>
                        <c:ptCount val="1"/>
                      </c15:dlblFieldTableCache>
                    </c15:dlblFTEntry>
                  </c15:dlblFieldTable>
                  <c15:showDataLabelsRange val="0"/>
                </c:ext>
                <c:ext xmlns:c16="http://schemas.microsoft.com/office/drawing/2014/chart" uri="{C3380CC4-5D6E-409C-BE32-E72D297353CC}">
                  <c16:uniqueId val="{0000001C-AF99-49AC-B0A0-1BA3FC0094B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{D0AA3D93-24D3-4693-AC03-CA885B3D73EB}</c15:txfldGUID>
                      <c15:f>Diagramm!$K$52</c15:f>
                      <c15:dlblFieldTableCache>
                        <c:ptCount val="1"/>
                      </c15:dlblFieldTableCache>
                    </c15:dlblFTEntry>
                  </c15:dlblFieldTable>
                  <c15:showDataLabelsRange val="0"/>
                </c:ext>
                <c:ext xmlns:c16="http://schemas.microsoft.com/office/drawing/2014/chart" uri="{C3380CC4-5D6E-409C-BE32-E72D297353CC}">
                  <c16:uniqueId val="{0000001D-AF99-49AC-B0A0-1BA3FC0094B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{4C9ED331-6F3B-4E7A-B166-F74F3E97A991}</c15:txfldGUID>
                      <c15:f>Diagramm!$K$53</c15:f>
                      <c15:dlblFieldTableCache>
                        <c:ptCount val="1"/>
                      </c15:dlblFieldTableCache>
                    </c15:dlblFTEntry>
                  </c15:dlblFieldTable>
                  <c15:showDataLabelsRange val="0"/>
                </c:ext>
                <c:ext xmlns:c16="http://schemas.microsoft.com/office/drawing/2014/chart" uri="{C3380CC4-5D6E-409C-BE32-E72D297353CC}">
                  <c16:uniqueId val="{0000001E-AF99-49AC-B0A0-1BA3FC0094B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{4B1A6FE9-0B69-41FA-82CB-E11894DBF3E1}</c15:txfldGUID>
                      <c15:f>Diagramm!$K$54</c15:f>
                      <c15:dlblFieldTableCache>
                        <c:ptCount val="1"/>
                      </c15:dlblFieldTableCache>
                    </c15:dlblFTEntry>
                  </c15:dlblFieldTable>
                  <c15:showDataLabelsRange val="0"/>
                </c:ext>
                <c:ext xmlns:c16="http://schemas.microsoft.com/office/drawing/2014/chart" uri="{C3380CC4-5D6E-409C-BE32-E72D297353CC}">
                  <c16:uniqueId val="{0000001F-AF99-49AC-B0A0-1BA3FC0094B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{BA354623-30FB-480C-94C5-4CBE96BC5EDE}</c15:txfldGUID>
                      <c15:f>Diagramm!$K$55</c15:f>
                      <c15:dlblFieldTableCache>
                        <c:ptCount val="1"/>
                      </c15:dlblFieldTableCache>
                    </c15:dlblFTEntry>
                  </c15:dlblFieldTable>
                  <c15:showDataLabelsRange val="0"/>
                </c:ext>
                <c:ext xmlns:c16="http://schemas.microsoft.com/office/drawing/2014/chart" uri="{C3380CC4-5D6E-409C-BE32-E72D297353CC}">
                  <c16:uniqueId val="{00000020-AF99-49AC-B0A0-1BA3FC0094B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{B77D3884-3893-4586-8EE4-DDF15950D453}</c15:txfldGUID>
                      <c15:f>Diagramm!$K$56</c15:f>
                      <c15:dlblFieldTableCache>
                        <c:ptCount val="1"/>
                      </c15:dlblFieldTableCache>
                    </c15:dlblFTEntry>
                  </c15:dlblFieldTable>
                  <c15:showDataLabelsRange val="0"/>
                </c:ext>
                <c:ext xmlns:c16="http://schemas.microsoft.com/office/drawing/2014/chart" uri="{C3380CC4-5D6E-409C-BE32-E72D297353CC}">
                  <c16:uniqueId val="{00000021-AF99-49AC-B0A0-1BA3FC0094B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{6B12AE97-A90B-4C6E-B99B-8A249667FC4F}</c15:txfldGUID>
                      <c15:f>Diagramm!$K$57</c15:f>
                      <c15:dlblFieldTableCache>
                        <c:ptCount val="1"/>
                      </c15:dlblFieldTableCache>
                    </c15:dlblFTEntry>
                  </c15:dlblFieldTable>
                  <c15:showDataLabelsRange val="0"/>
                </c:ext>
                <c:ext xmlns:c16="http://schemas.microsoft.com/office/drawing/2014/chart" uri="{C3380CC4-5D6E-409C-BE32-E72D297353CC}">
                  <c16:uniqueId val="{00000022-AF99-49AC-B0A0-1BA3FC0094B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{9DC6A3F5-68C8-476B-AB66-364909B6187C}</c15:txfldGUID>
                      <c15:f>Diagramm!$K$58</c15:f>
                      <c15:dlblFieldTableCache>
                        <c:ptCount val="1"/>
                      </c15:dlblFieldTableCache>
                    </c15:dlblFTEntry>
                  </c15:dlblFieldTable>
                  <c15:showDataLabelsRange val="0"/>
                </c:ext>
                <c:ext xmlns:c16="http://schemas.microsoft.com/office/drawing/2014/chart" uri="{C3380CC4-5D6E-409C-BE32-E72D297353CC}">
                  <c16:uniqueId val="{00000023-AF99-49AC-B0A0-1BA3FC0094B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{8E268241-8AFF-4338-AF61-94899BC99DCB}</c15:txfldGUID>
                      <c15:f>Diagramm!$K$59</c15:f>
                      <c15:dlblFieldTableCache>
                        <c:ptCount val="1"/>
                      </c15:dlblFieldTableCache>
                    </c15:dlblFTEntry>
                  </c15:dlblFieldTable>
                  <c15:showDataLabelsRange val="0"/>
                </c:ext>
                <c:ext xmlns:c16="http://schemas.microsoft.com/office/drawing/2014/chart" uri="{C3380CC4-5D6E-409C-BE32-E72D297353CC}">
                  <c16:uniqueId val="{00000024-AF99-49AC-B0A0-1BA3FC0094B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{85B93C29-CB9C-4883-B658-76557F5A1BC5}</c15:txfldGUID>
                      <c15:f>Diagramm!$K$60</c15:f>
                      <c15:dlblFieldTableCache>
                        <c:ptCount val="1"/>
                      </c15:dlblFieldTableCache>
                    </c15:dlblFTEntry>
                  </c15:dlblFieldTable>
                  <c15:showDataLabelsRange val="0"/>
                </c:ext>
                <c:ext xmlns:c16="http://schemas.microsoft.com/office/drawing/2014/chart" uri="{C3380CC4-5D6E-409C-BE32-E72D297353CC}">
                  <c16:uniqueId val="{00000025-AF99-49AC-B0A0-1BA3FC0094B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{99C6D55F-D725-4375-A8D4-6EB2F42570A4}</c15:txfldGUID>
                      <c15:f>Diagramm!$K$61</c15:f>
                      <c15:dlblFieldTableCache>
                        <c:ptCount val="1"/>
                      </c15:dlblFieldTableCache>
                    </c15:dlblFTEntry>
                  </c15:dlblFieldTable>
                  <c15:showDataLabelsRange val="0"/>
                </c:ext>
                <c:ext xmlns:c16="http://schemas.microsoft.com/office/drawing/2014/chart" uri="{C3380CC4-5D6E-409C-BE32-E72D297353CC}">
                  <c16:uniqueId val="{00000026-AF99-49AC-B0A0-1BA3FC0094B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{1D1AAF5C-86EE-4425-8F24-95CCA3E4DB6B}</c15:txfldGUID>
                      <c15:f>Diagramm!$K$62</c15:f>
                      <c15:dlblFieldTableCache>
                        <c:ptCount val="1"/>
                      </c15:dlblFieldTableCache>
                    </c15:dlblFTEntry>
                  </c15:dlblFieldTable>
                  <c15:showDataLabelsRange val="0"/>
                </c:ext>
                <c:ext xmlns:c16="http://schemas.microsoft.com/office/drawing/2014/chart" uri="{C3380CC4-5D6E-409C-BE32-E72D297353CC}">
                  <c16:uniqueId val="{00000027-AF99-49AC-B0A0-1BA3FC0094B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{54FBF524-18E9-4FBA-B182-0A10DB1E2F08}</c15:txfldGUID>
                      <c15:f>Diagramm!$K$63</c15:f>
                      <c15:dlblFieldTableCache>
                        <c:ptCount val="1"/>
                      </c15:dlblFieldTableCache>
                    </c15:dlblFTEntry>
                  </c15:dlblFieldTable>
                  <c15:showDataLabelsRange val="0"/>
                </c:ext>
                <c:ext xmlns:c16="http://schemas.microsoft.com/office/drawing/2014/chart" uri="{C3380CC4-5D6E-409C-BE32-E72D297353CC}">
                  <c16:uniqueId val="{00000028-AF99-49AC-B0A0-1BA3FC0094B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{85534A28-8B20-49EB-91CF-FA6AD07C1772}</c15:txfldGUID>
                      <c15:f>Diagramm!$K$64</c15:f>
                      <c15:dlblFieldTableCache>
                        <c:ptCount val="1"/>
                      </c15:dlblFieldTableCache>
                    </c15:dlblFTEntry>
                  </c15:dlblFieldTable>
                  <c15:showDataLabelsRange val="0"/>
                </c:ext>
                <c:ext xmlns:c16="http://schemas.microsoft.com/office/drawing/2014/chart" uri="{C3380CC4-5D6E-409C-BE32-E72D297353CC}">
                  <c16:uniqueId val="{00000029-AF99-49AC-B0A0-1BA3FC0094B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{6CE291F0-C737-4331-9B16-8048D0748439}</c15:txfldGUID>
                      <c15:f>Diagramm!$K$65</c15:f>
                      <c15:dlblFieldTableCache>
                        <c:ptCount val="1"/>
                      </c15:dlblFieldTableCache>
                    </c15:dlblFTEntry>
                  </c15:dlblFieldTable>
                  <c15:showDataLabelsRange val="0"/>
                </c:ext>
                <c:ext xmlns:c16="http://schemas.microsoft.com/office/drawing/2014/chart" uri="{C3380CC4-5D6E-409C-BE32-E72D297353CC}">
                  <c16:uniqueId val="{0000002A-AF99-49AC-B0A0-1BA3FC0094B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{2497588B-F2D6-4193-92D4-21B9F7C2E339}</c15:txfldGUID>
                      <c15:f>Diagramm!$K$66</c15:f>
                      <c15:dlblFieldTableCache>
                        <c:ptCount val="1"/>
                      </c15:dlblFieldTableCache>
                    </c15:dlblFTEntry>
                  </c15:dlblFieldTable>
                  <c15:showDataLabelsRange val="0"/>
                </c:ext>
                <c:ext xmlns:c16="http://schemas.microsoft.com/office/drawing/2014/chart" uri="{C3380CC4-5D6E-409C-BE32-E72D297353CC}">
                  <c16:uniqueId val="{0000002B-AF99-49AC-B0A0-1BA3FC0094B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{0520B57F-CC81-445A-BBD6-25234AAFDDD3}</c15:txfldGUID>
                      <c15:f>Diagramm!$K$67</c15:f>
                      <c15:dlblFieldTableCache>
                        <c:ptCount val="1"/>
                      </c15:dlblFieldTableCache>
                    </c15:dlblFTEntry>
                  </c15:dlblFieldTable>
                  <c15:showDataLabelsRange val="0"/>
                </c:ext>
                <c:ext xmlns:c16="http://schemas.microsoft.com/office/drawing/2014/chart" uri="{C3380CC4-5D6E-409C-BE32-E72D297353CC}">
                  <c16:uniqueId val="{0000002C-AF99-49AC-B0A0-1BA3FC0094B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F99-49AC-B0A0-1BA3FC0094B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{26A881FA-A9A4-4295-BA3B-B103138598A7}</c15:txfldGUID>
                      <c15:f>Diagramm!$J$46</c15:f>
                      <c15:dlblFieldTableCache>
                        <c:ptCount val="1"/>
                      </c15:dlblFieldTableCache>
                    </c15:dlblFTEntry>
                  </c15:dlblFieldTable>
                  <c15:showDataLabelsRange val="0"/>
                </c:ext>
                <c:ext xmlns:c16="http://schemas.microsoft.com/office/drawing/2014/chart" uri="{C3380CC4-5D6E-409C-BE32-E72D297353CC}">
                  <c16:uniqueId val="{0000002E-AF99-49AC-B0A0-1BA3FC0094B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{9ED2893D-B294-47BF-B602-9A57023DBC4B}</c15:txfldGUID>
                      <c15:f>Diagramm!$J$47</c15:f>
                      <c15:dlblFieldTableCache>
                        <c:ptCount val="1"/>
                      </c15:dlblFieldTableCache>
                    </c15:dlblFTEntry>
                  </c15:dlblFieldTable>
                  <c15:showDataLabelsRange val="0"/>
                </c:ext>
                <c:ext xmlns:c16="http://schemas.microsoft.com/office/drawing/2014/chart" uri="{C3380CC4-5D6E-409C-BE32-E72D297353CC}">
                  <c16:uniqueId val="{0000002F-AF99-49AC-B0A0-1BA3FC0094B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{F77DE265-E9BC-4158-B942-66643D6D4B6B}</c15:txfldGUID>
                      <c15:f>Diagramm!$J$48</c15:f>
                      <c15:dlblFieldTableCache>
                        <c:ptCount val="1"/>
                      </c15:dlblFieldTableCache>
                    </c15:dlblFTEntry>
                  </c15:dlblFieldTable>
                  <c15:showDataLabelsRange val="0"/>
                </c:ext>
                <c:ext xmlns:c16="http://schemas.microsoft.com/office/drawing/2014/chart" uri="{C3380CC4-5D6E-409C-BE32-E72D297353CC}">
                  <c16:uniqueId val="{00000030-AF99-49AC-B0A0-1BA3FC0094B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{4C7F63E9-95C9-41F9-9AB9-537B69FDF367}</c15:txfldGUID>
                      <c15:f>Diagramm!$J$49</c15:f>
                      <c15:dlblFieldTableCache>
                        <c:ptCount val="1"/>
                      </c15:dlblFieldTableCache>
                    </c15:dlblFTEntry>
                  </c15:dlblFieldTable>
                  <c15:showDataLabelsRange val="0"/>
                </c:ext>
                <c:ext xmlns:c16="http://schemas.microsoft.com/office/drawing/2014/chart" uri="{C3380CC4-5D6E-409C-BE32-E72D297353CC}">
                  <c16:uniqueId val="{00000031-AF99-49AC-B0A0-1BA3FC0094B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{0D95D4A2-3164-4E65-812A-919B4271715B}</c15:txfldGUID>
                      <c15:f>Diagramm!$J$50</c15:f>
                      <c15:dlblFieldTableCache>
                        <c:ptCount val="1"/>
                      </c15:dlblFieldTableCache>
                    </c15:dlblFTEntry>
                  </c15:dlblFieldTable>
                  <c15:showDataLabelsRange val="0"/>
                </c:ext>
                <c:ext xmlns:c16="http://schemas.microsoft.com/office/drawing/2014/chart" uri="{C3380CC4-5D6E-409C-BE32-E72D297353CC}">
                  <c16:uniqueId val="{00000032-AF99-49AC-B0A0-1BA3FC0094B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{FB006AB6-C83A-4AE7-A3DB-D0045A51999D}</c15:txfldGUID>
                      <c15:f>Diagramm!$J$51</c15:f>
                      <c15:dlblFieldTableCache>
                        <c:ptCount val="1"/>
                      </c15:dlblFieldTableCache>
                    </c15:dlblFTEntry>
                  </c15:dlblFieldTable>
                  <c15:showDataLabelsRange val="0"/>
                </c:ext>
                <c:ext xmlns:c16="http://schemas.microsoft.com/office/drawing/2014/chart" uri="{C3380CC4-5D6E-409C-BE32-E72D297353CC}">
                  <c16:uniqueId val="{00000033-AF99-49AC-B0A0-1BA3FC0094B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{D0960E65-9ACA-4973-8F6D-BDA5A9BCF4B3}</c15:txfldGUID>
                      <c15:f>Diagramm!$J$52</c15:f>
                      <c15:dlblFieldTableCache>
                        <c:ptCount val="1"/>
                      </c15:dlblFieldTableCache>
                    </c15:dlblFTEntry>
                  </c15:dlblFieldTable>
                  <c15:showDataLabelsRange val="0"/>
                </c:ext>
                <c:ext xmlns:c16="http://schemas.microsoft.com/office/drawing/2014/chart" uri="{C3380CC4-5D6E-409C-BE32-E72D297353CC}">
                  <c16:uniqueId val="{00000034-AF99-49AC-B0A0-1BA3FC0094B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{D35F1ED8-1F4A-408C-9231-57393FD1ADD9}</c15:txfldGUID>
                      <c15:f>Diagramm!$J$53</c15:f>
                      <c15:dlblFieldTableCache>
                        <c:ptCount val="1"/>
                      </c15:dlblFieldTableCache>
                    </c15:dlblFTEntry>
                  </c15:dlblFieldTable>
                  <c15:showDataLabelsRange val="0"/>
                </c:ext>
                <c:ext xmlns:c16="http://schemas.microsoft.com/office/drawing/2014/chart" uri="{C3380CC4-5D6E-409C-BE32-E72D297353CC}">
                  <c16:uniqueId val="{00000035-AF99-49AC-B0A0-1BA3FC0094B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{78359656-9BDD-4BBB-A033-38AA395825F6}</c15:txfldGUID>
                      <c15:f>Diagramm!$J$54</c15:f>
                      <c15:dlblFieldTableCache>
                        <c:ptCount val="1"/>
                      </c15:dlblFieldTableCache>
                    </c15:dlblFTEntry>
                  </c15:dlblFieldTable>
                  <c15:showDataLabelsRange val="0"/>
                </c:ext>
                <c:ext xmlns:c16="http://schemas.microsoft.com/office/drawing/2014/chart" uri="{C3380CC4-5D6E-409C-BE32-E72D297353CC}">
                  <c16:uniqueId val="{00000036-AF99-49AC-B0A0-1BA3FC0094B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{53D72224-2BC2-4445-A0CA-E89496DAF949}</c15:txfldGUID>
                      <c15:f>Diagramm!$J$55</c15:f>
                      <c15:dlblFieldTableCache>
                        <c:ptCount val="1"/>
                      </c15:dlblFieldTableCache>
                    </c15:dlblFTEntry>
                  </c15:dlblFieldTable>
                  <c15:showDataLabelsRange val="0"/>
                </c:ext>
                <c:ext xmlns:c16="http://schemas.microsoft.com/office/drawing/2014/chart" uri="{C3380CC4-5D6E-409C-BE32-E72D297353CC}">
                  <c16:uniqueId val="{00000037-AF99-49AC-B0A0-1BA3FC0094B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{537EF8C0-3849-4A64-BEDD-23D3024BDD5C}</c15:txfldGUID>
                      <c15:f>Diagramm!$J$56</c15:f>
                      <c15:dlblFieldTableCache>
                        <c:ptCount val="1"/>
                      </c15:dlblFieldTableCache>
                    </c15:dlblFTEntry>
                  </c15:dlblFieldTable>
                  <c15:showDataLabelsRange val="0"/>
                </c:ext>
                <c:ext xmlns:c16="http://schemas.microsoft.com/office/drawing/2014/chart" uri="{C3380CC4-5D6E-409C-BE32-E72D297353CC}">
                  <c16:uniqueId val="{00000038-AF99-49AC-B0A0-1BA3FC0094B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{64F8C7DD-DAFB-402F-8254-EC29A4860A35}</c15:txfldGUID>
                      <c15:f>Diagramm!$J$57</c15:f>
                      <c15:dlblFieldTableCache>
                        <c:ptCount val="1"/>
                      </c15:dlblFieldTableCache>
                    </c15:dlblFTEntry>
                  </c15:dlblFieldTable>
                  <c15:showDataLabelsRange val="0"/>
                </c:ext>
                <c:ext xmlns:c16="http://schemas.microsoft.com/office/drawing/2014/chart" uri="{C3380CC4-5D6E-409C-BE32-E72D297353CC}">
                  <c16:uniqueId val="{00000039-AF99-49AC-B0A0-1BA3FC0094B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{BB388967-BDE2-4274-92E8-E113C7FD7949}</c15:txfldGUID>
                      <c15:f>Diagramm!$J$58</c15:f>
                      <c15:dlblFieldTableCache>
                        <c:ptCount val="1"/>
                      </c15:dlblFieldTableCache>
                    </c15:dlblFTEntry>
                  </c15:dlblFieldTable>
                  <c15:showDataLabelsRange val="0"/>
                </c:ext>
                <c:ext xmlns:c16="http://schemas.microsoft.com/office/drawing/2014/chart" uri="{C3380CC4-5D6E-409C-BE32-E72D297353CC}">
                  <c16:uniqueId val="{0000003A-AF99-49AC-B0A0-1BA3FC0094B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{16F7492D-2F32-469A-B6B9-8B70CC901895}</c15:txfldGUID>
                      <c15:f>Diagramm!$J$59</c15:f>
                      <c15:dlblFieldTableCache>
                        <c:ptCount val="1"/>
                      </c15:dlblFieldTableCache>
                    </c15:dlblFTEntry>
                  </c15:dlblFieldTable>
                  <c15:showDataLabelsRange val="0"/>
                </c:ext>
                <c:ext xmlns:c16="http://schemas.microsoft.com/office/drawing/2014/chart" uri="{C3380CC4-5D6E-409C-BE32-E72D297353CC}">
                  <c16:uniqueId val="{0000003B-AF99-49AC-B0A0-1BA3FC0094B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{3EF393DC-F968-42DF-98A4-8A83A7D86AC5}</c15:txfldGUID>
                      <c15:f>Diagramm!$J$60</c15:f>
                      <c15:dlblFieldTableCache>
                        <c:ptCount val="1"/>
                      </c15:dlblFieldTableCache>
                    </c15:dlblFTEntry>
                  </c15:dlblFieldTable>
                  <c15:showDataLabelsRange val="0"/>
                </c:ext>
                <c:ext xmlns:c16="http://schemas.microsoft.com/office/drawing/2014/chart" uri="{C3380CC4-5D6E-409C-BE32-E72D297353CC}">
                  <c16:uniqueId val="{0000003C-AF99-49AC-B0A0-1BA3FC0094B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{99C806E1-5E18-4C8F-8287-F84EF057B477}</c15:txfldGUID>
                      <c15:f>Diagramm!$J$61</c15:f>
                      <c15:dlblFieldTableCache>
                        <c:ptCount val="1"/>
                      </c15:dlblFieldTableCache>
                    </c15:dlblFTEntry>
                  </c15:dlblFieldTable>
                  <c15:showDataLabelsRange val="0"/>
                </c:ext>
                <c:ext xmlns:c16="http://schemas.microsoft.com/office/drawing/2014/chart" uri="{C3380CC4-5D6E-409C-BE32-E72D297353CC}">
                  <c16:uniqueId val="{0000003D-AF99-49AC-B0A0-1BA3FC0094B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{35E8DCAB-7E77-48B7-B64B-8F14F841E8CB}</c15:txfldGUID>
                      <c15:f>Diagramm!$J$62</c15:f>
                      <c15:dlblFieldTableCache>
                        <c:ptCount val="1"/>
                      </c15:dlblFieldTableCache>
                    </c15:dlblFTEntry>
                  </c15:dlblFieldTable>
                  <c15:showDataLabelsRange val="0"/>
                </c:ext>
                <c:ext xmlns:c16="http://schemas.microsoft.com/office/drawing/2014/chart" uri="{C3380CC4-5D6E-409C-BE32-E72D297353CC}">
                  <c16:uniqueId val="{0000003E-AF99-49AC-B0A0-1BA3FC0094B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{43D861E1-569A-4545-A153-FF611EF0B6DF}</c15:txfldGUID>
                      <c15:f>Diagramm!$J$63</c15:f>
                      <c15:dlblFieldTableCache>
                        <c:ptCount val="1"/>
                      </c15:dlblFieldTableCache>
                    </c15:dlblFTEntry>
                  </c15:dlblFieldTable>
                  <c15:showDataLabelsRange val="0"/>
                </c:ext>
                <c:ext xmlns:c16="http://schemas.microsoft.com/office/drawing/2014/chart" uri="{C3380CC4-5D6E-409C-BE32-E72D297353CC}">
                  <c16:uniqueId val="{0000003F-AF99-49AC-B0A0-1BA3FC0094B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{0AD482C1-4DA9-4C58-B91F-164415C43C63}</c15:txfldGUID>
                      <c15:f>Diagramm!$J$64</c15:f>
                      <c15:dlblFieldTableCache>
                        <c:ptCount val="1"/>
                      </c15:dlblFieldTableCache>
                    </c15:dlblFTEntry>
                  </c15:dlblFieldTable>
                  <c15:showDataLabelsRange val="0"/>
                </c:ext>
                <c:ext xmlns:c16="http://schemas.microsoft.com/office/drawing/2014/chart" uri="{C3380CC4-5D6E-409C-BE32-E72D297353CC}">
                  <c16:uniqueId val="{00000040-AF99-49AC-B0A0-1BA3FC0094B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{7D73E788-EA63-4B75-9E70-B96CA3A4D13C}</c15:txfldGUID>
                      <c15:f>Diagramm!$J$65</c15:f>
                      <c15:dlblFieldTableCache>
                        <c:ptCount val="1"/>
                      </c15:dlblFieldTableCache>
                    </c15:dlblFTEntry>
                  </c15:dlblFieldTable>
                  <c15:showDataLabelsRange val="0"/>
                </c:ext>
                <c:ext xmlns:c16="http://schemas.microsoft.com/office/drawing/2014/chart" uri="{C3380CC4-5D6E-409C-BE32-E72D297353CC}">
                  <c16:uniqueId val="{00000041-AF99-49AC-B0A0-1BA3FC0094B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{25D4ECB3-320E-469D-9A7F-9A1FA50863DF}</c15:txfldGUID>
                      <c15:f>Diagramm!$J$66</c15:f>
                      <c15:dlblFieldTableCache>
                        <c:ptCount val="1"/>
                      </c15:dlblFieldTableCache>
                    </c15:dlblFTEntry>
                  </c15:dlblFieldTable>
                  <c15:showDataLabelsRange val="0"/>
                </c:ext>
                <c:ext xmlns:c16="http://schemas.microsoft.com/office/drawing/2014/chart" uri="{C3380CC4-5D6E-409C-BE32-E72D297353CC}">
                  <c16:uniqueId val="{00000042-AF99-49AC-B0A0-1BA3FC0094B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{1A5A9D01-AA1B-4E5E-93FC-ACC5E389E641}</c15:txfldGUID>
                      <c15:f>Diagramm!$J$67</c15:f>
                      <c15:dlblFieldTableCache>
                        <c:ptCount val="1"/>
                      </c15:dlblFieldTableCache>
                    </c15:dlblFTEntry>
                  </c15:dlblFieldTable>
                  <c15:showDataLabelsRange val="0"/>
                </c:ext>
                <c:ext xmlns:c16="http://schemas.microsoft.com/office/drawing/2014/chart" uri="{C3380CC4-5D6E-409C-BE32-E72D297353CC}">
                  <c16:uniqueId val="{00000043-AF99-49AC-B0A0-1BA3FC0094B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F99-49AC-B0A0-1BA3FC0094B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567-4A55-ACC4-004FE2D9B60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67-4A55-ACC4-004FE2D9B60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567-4A55-ACC4-004FE2D9B60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567-4A55-ACC4-004FE2D9B60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567-4A55-ACC4-004FE2D9B60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567-4A55-ACC4-004FE2D9B60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567-4A55-ACC4-004FE2D9B60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567-4A55-ACC4-004FE2D9B60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567-4A55-ACC4-004FE2D9B60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567-4A55-ACC4-004FE2D9B60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567-4A55-ACC4-004FE2D9B60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567-4A55-ACC4-004FE2D9B60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567-4A55-ACC4-004FE2D9B60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567-4A55-ACC4-004FE2D9B60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567-4A55-ACC4-004FE2D9B60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567-4A55-ACC4-004FE2D9B60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567-4A55-ACC4-004FE2D9B60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567-4A55-ACC4-004FE2D9B60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567-4A55-ACC4-004FE2D9B60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567-4A55-ACC4-004FE2D9B60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567-4A55-ACC4-004FE2D9B60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567-4A55-ACC4-004FE2D9B60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567-4A55-ACC4-004FE2D9B60B}"/>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567-4A55-ACC4-004FE2D9B60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567-4A55-ACC4-004FE2D9B60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567-4A55-ACC4-004FE2D9B60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567-4A55-ACC4-004FE2D9B60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567-4A55-ACC4-004FE2D9B60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567-4A55-ACC4-004FE2D9B60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567-4A55-ACC4-004FE2D9B60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567-4A55-ACC4-004FE2D9B60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567-4A55-ACC4-004FE2D9B60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567-4A55-ACC4-004FE2D9B60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567-4A55-ACC4-004FE2D9B60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567-4A55-ACC4-004FE2D9B60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567-4A55-ACC4-004FE2D9B60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567-4A55-ACC4-004FE2D9B60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567-4A55-ACC4-004FE2D9B60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567-4A55-ACC4-004FE2D9B60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567-4A55-ACC4-004FE2D9B60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567-4A55-ACC4-004FE2D9B60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567-4A55-ACC4-004FE2D9B60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567-4A55-ACC4-004FE2D9B60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567-4A55-ACC4-004FE2D9B60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567-4A55-ACC4-004FE2D9B60B}"/>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567-4A55-ACC4-004FE2D9B60B}"/>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567-4A55-ACC4-004FE2D9B60B}"/>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567-4A55-ACC4-004FE2D9B60B}"/>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567-4A55-ACC4-004FE2D9B60B}"/>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567-4A55-ACC4-004FE2D9B60B}"/>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567-4A55-ACC4-004FE2D9B60B}"/>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567-4A55-ACC4-004FE2D9B60B}"/>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567-4A55-ACC4-004FE2D9B60B}"/>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567-4A55-ACC4-004FE2D9B60B}"/>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567-4A55-ACC4-004FE2D9B60B}"/>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567-4A55-ACC4-004FE2D9B60B}"/>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567-4A55-ACC4-004FE2D9B60B}"/>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567-4A55-ACC4-004FE2D9B60B}"/>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567-4A55-ACC4-004FE2D9B60B}"/>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567-4A55-ACC4-004FE2D9B60B}"/>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567-4A55-ACC4-004FE2D9B60B}"/>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567-4A55-ACC4-004FE2D9B60B}"/>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567-4A55-ACC4-004FE2D9B60B}"/>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567-4A55-ACC4-004FE2D9B60B}"/>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567-4A55-ACC4-004FE2D9B60B}"/>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567-4A55-ACC4-004FE2D9B60B}"/>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567-4A55-ACC4-004FE2D9B60B}"/>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567-4A55-ACC4-004FE2D9B60B}"/>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567-4A55-ACC4-004FE2D9B60B}"/>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104.87536868891331</c:v>
                </c:pt>
                <c:pt idx="2">
                  <c:v>107.10196055751547</c:v>
                </c:pt>
                <c:pt idx="3">
                  <c:v>101.59620611879012</c:v>
                </c:pt>
                <c:pt idx="4">
                  <c:v>103.31386270314036</c:v>
                </c:pt>
                <c:pt idx="5">
                  <c:v>107.42582846567579</c:v>
                </c:pt>
                <c:pt idx="6">
                  <c:v>109.86640448788387</c:v>
                </c:pt>
                <c:pt idx="7">
                  <c:v>104.77126828986178</c:v>
                </c:pt>
                <c:pt idx="8">
                  <c:v>105.53467121623967</c:v>
                </c:pt>
                <c:pt idx="9">
                  <c:v>109.08565149499741</c:v>
                </c:pt>
                <c:pt idx="10">
                  <c:v>110.84957492337053</c:v>
                </c:pt>
                <c:pt idx="11">
                  <c:v>105.75443872534845</c:v>
                </c:pt>
                <c:pt idx="12">
                  <c:v>106.73182580533225</c:v>
                </c:pt>
                <c:pt idx="13">
                  <c:v>110.34642299462148</c:v>
                </c:pt>
                <c:pt idx="14">
                  <c:v>113.12243363599561</c:v>
                </c:pt>
                <c:pt idx="15">
                  <c:v>107.96946388294488</c:v>
                </c:pt>
                <c:pt idx="16">
                  <c:v>109.46156960268347</c:v>
                </c:pt>
                <c:pt idx="17">
                  <c:v>112.36481406512058</c:v>
                </c:pt>
                <c:pt idx="18">
                  <c:v>115.64975999074663</c:v>
                </c:pt>
                <c:pt idx="19">
                  <c:v>110.66450754727893</c:v>
                </c:pt>
                <c:pt idx="20">
                  <c:v>110.56619050373027</c:v>
                </c:pt>
                <c:pt idx="21">
                  <c:v>114.08247064947081</c:v>
                </c:pt>
                <c:pt idx="22">
                  <c:v>117.11294893297091</c:v>
                </c:pt>
                <c:pt idx="23">
                  <c:v>112.87953270487536</c:v>
                </c:pt>
                <c:pt idx="24">
                  <c:v>113.2785842345729</c:v>
                </c:pt>
              </c:numCache>
            </c:numRef>
          </c:val>
          <c:smooth val="0"/>
          <c:extLst>
            <c:ext xmlns:c16="http://schemas.microsoft.com/office/drawing/2014/chart" uri="{C3380CC4-5D6E-409C-BE32-E72D297353CC}">
              <c16:uniqueId val="{00000000-16E1-4515-BBED-7C3F8E0A8147}"/>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108.42161016949152</c:v>
                </c:pt>
                <c:pt idx="2">
                  <c:v>114.61864406779661</c:v>
                </c:pt>
                <c:pt idx="3">
                  <c:v>103.17796610169492</c:v>
                </c:pt>
                <c:pt idx="4">
                  <c:v>101.00635593220339</c:v>
                </c:pt>
                <c:pt idx="5">
                  <c:v>112.8707627118644</c:v>
                </c:pt>
                <c:pt idx="6">
                  <c:v>115.04237288135593</c:v>
                </c:pt>
                <c:pt idx="7">
                  <c:v>109.79872881355932</c:v>
                </c:pt>
                <c:pt idx="8">
                  <c:v>113.08262711864407</c:v>
                </c:pt>
                <c:pt idx="9">
                  <c:v>122.51059322033899</c:v>
                </c:pt>
                <c:pt idx="10">
                  <c:v>131.88559322033899</c:v>
                </c:pt>
                <c:pt idx="11">
                  <c:v>122.77542372881356</c:v>
                </c:pt>
                <c:pt idx="12">
                  <c:v>123.83474576271188</c:v>
                </c:pt>
                <c:pt idx="13">
                  <c:v>135.75211864406779</c:v>
                </c:pt>
                <c:pt idx="14">
                  <c:v>142.47881355932205</c:v>
                </c:pt>
                <c:pt idx="15">
                  <c:v>131.30296610169492</c:v>
                </c:pt>
                <c:pt idx="16">
                  <c:v>134.11016949152543</c:v>
                </c:pt>
                <c:pt idx="17">
                  <c:v>146.1334745762712</c:v>
                </c:pt>
                <c:pt idx="18">
                  <c:v>154.50211864406779</c:v>
                </c:pt>
                <c:pt idx="19">
                  <c:v>143.80296610169492</c:v>
                </c:pt>
                <c:pt idx="20">
                  <c:v>145.81567796610167</c:v>
                </c:pt>
                <c:pt idx="21">
                  <c:v>160.16949152542372</c:v>
                </c:pt>
                <c:pt idx="22">
                  <c:v>165.25423728813558</c:v>
                </c:pt>
                <c:pt idx="23">
                  <c:v>150</c:v>
                </c:pt>
                <c:pt idx="24">
                  <c:v>142.42584745762713</c:v>
                </c:pt>
              </c:numCache>
            </c:numRef>
          </c:val>
          <c:smooth val="0"/>
          <c:extLst>
            <c:ext xmlns:c16="http://schemas.microsoft.com/office/drawing/2014/chart" uri="{C3380CC4-5D6E-409C-BE32-E72D297353CC}">
              <c16:uniqueId val="{00000001-16E1-4515-BBED-7C3F8E0A8147}"/>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105.10031423737007</c:v>
                </c:pt>
                <c:pt idx="2">
                  <c:v>104.93110949963742</c:v>
                </c:pt>
                <c:pt idx="3">
                  <c:v>99.492385786802032</c:v>
                </c:pt>
                <c:pt idx="4">
                  <c:v>97.075175247764079</c:v>
                </c:pt>
                <c:pt idx="5">
                  <c:v>101.32946579647086</c:v>
                </c:pt>
                <c:pt idx="6">
                  <c:v>101.49867053420354</c:v>
                </c:pt>
                <c:pt idx="7">
                  <c:v>100.48344210780759</c:v>
                </c:pt>
                <c:pt idx="8">
                  <c:v>102.8281363306744</c:v>
                </c:pt>
                <c:pt idx="9">
                  <c:v>107.34832003867535</c:v>
                </c:pt>
                <c:pt idx="10">
                  <c:v>107.97679477882522</c:v>
                </c:pt>
                <c:pt idx="11">
                  <c:v>103.94005317863187</c:v>
                </c:pt>
                <c:pt idx="12">
                  <c:v>103.81919265167996</c:v>
                </c:pt>
                <c:pt idx="13">
                  <c:v>111.31254532269762</c:v>
                </c:pt>
                <c:pt idx="14">
                  <c:v>112.11022480058013</c:v>
                </c:pt>
                <c:pt idx="15">
                  <c:v>105.97051003142374</c:v>
                </c:pt>
                <c:pt idx="16">
                  <c:v>107.5416968817984</c:v>
                </c:pt>
                <c:pt idx="17">
                  <c:v>113.12545322697606</c:v>
                </c:pt>
                <c:pt idx="18">
                  <c:v>111.33671742808799</c:v>
                </c:pt>
                <c:pt idx="19">
                  <c:v>107.49335267101765</c:v>
                </c:pt>
                <c:pt idx="20">
                  <c:v>107.17911530094271</c:v>
                </c:pt>
                <c:pt idx="21">
                  <c:v>112.9804205946338</c:v>
                </c:pt>
                <c:pt idx="22">
                  <c:v>109.88639110466522</c:v>
                </c:pt>
                <c:pt idx="23">
                  <c:v>105.19700265893159</c:v>
                </c:pt>
                <c:pt idx="24">
                  <c:v>101.86125211505923</c:v>
                </c:pt>
              </c:numCache>
            </c:numRef>
          </c:val>
          <c:smooth val="0"/>
          <c:extLst>
            <c:ext xmlns:c16="http://schemas.microsoft.com/office/drawing/2014/chart" uri="{C3380CC4-5D6E-409C-BE32-E72D297353CC}">
              <c16:uniqueId val="{00000002-16E1-4515-BBED-7C3F8E0A8147}"/>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16E1-4515-BBED-7C3F8E0A8147}"/>
                </c:ext>
              </c:extLst>
            </c:dLbl>
            <c:dLbl>
              <c:idx val="1"/>
              <c:delete val="1"/>
              <c:extLst>
                <c:ext xmlns:c15="http://schemas.microsoft.com/office/drawing/2012/chart" uri="{CE6537A1-D6FC-4f65-9D91-7224C49458BB}"/>
                <c:ext xmlns:c16="http://schemas.microsoft.com/office/drawing/2014/chart" uri="{C3380CC4-5D6E-409C-BE32-E72D297353CC}">
                  <c16:uniqueId val="{00000004-16E1-4515-BBED-7C3F8E0A8147}"/>
                </c:ext>
              </c:extLst>
            </c:dLbl>
            <c:dLbl>
              <c:idx val="2"/>
              <c:delete val="1"/>
              <c:extLst>
                <c:ext xmlns:c15="http://schemas.microsoft.com/office/drawing/2012/chart" uri="{CE6537A1-D6FC-4f65-9D91-7224C49458BB}"/>
                <c:ext xmlns:c16="http://schemas.microsoft.com/office/drawing/2014/chart" uri="{C3380CC4-5D6E-409C-BE32-E72D297353CC}">
                  <c16:uniqueId val="{00000005-16E1-4515-BBED-7C3F8E0A8147}"/>
                </c:ext>
              </c:extLst>
            </c:dLbl>
            <c:dLbl>
              <c:idx val="3"/>
              <c:delete val="1"/>
              <c:extLst>
                <c:ext xmlns:c15="http://schemas.microsoft.com/office/drawing/2012/chart" uri="{CE6537A1-D6FC-4f65-9D91-7224C49458BB}"/>
                <c:ext xmlns:c16="http://schemas.microsoft.com/office/drawing/2014/chart" uri="{C3380CC4-5D6E-409C-BE32-E72D297353CC}">
                  <c16:uniqueId val="{00000006-16E1-4515-BBED-7C3F8E0A8147}"/>
                </c:ext>
              </c:extLst>
            </c:dLbl>
            <c:dLbl>
              <c:idx val="4"/>
              <c:delete val="1"/>
              <c:extLst>
                <c:ext xmlns:c15="http://schemas.microsoft.com/office/drawing/2012/chart" uri="{CE6537A1-D6FC-4f65-9D91-7224C49458BB}"/>
                <c:ext xmlns:c16="http://schemas.microsoft.com/office/drawing/2014/chart" uri="{C3380CC4-5D6E-409C-BE32-E72D297353CC}">
                  <c16:uniqueId val="{00000007-16E1-4515-BBED-7C3F8E0A8147}"/>
                </c:ext>
              </c:extLst>
            </c:dLbl>
            <c:dLbl>
              <c:idx val="5"/>
              <c:delete val="1"/>
              <c:extLst>
                <c:ext xmlns:c15="http://schemas.microsoft.com/office/drawing/2012/chart" uri="{CE6537A1-D6FC-4f65-9D91-7224C49458BB}"/>
                <c:ext xmlns:c16="http://schemas.microsoft.com/office/drawing/2014/chart" uri="{C3380CC4-5D6E-409C-BE32-E72D297353CC}">
                  <c16:uniqueId val="{00000008-16E1-4515-BBED-7C3F8E0A8147}"/>
                </c:ext>
              </c:extLst>
            </c:dLbl>
            <c:dLbl>
              <c:idx val="6"/>
              <c:delete val="1"/>
              <c:extLst>
                <c:ext xmlns:c15="http://schemas.microsoft.com/office/drawing/2012/chart" uri="{CE6537A1-D6FC-4f65-9D91-7224C49458BB}"/>
                <c:ext xmlns:c16="http://schemas.microsoft.com/office/drawing/2014/chart" uri="{C3380CC4-5D6E-409C-BE32-E72D297353CC}">
                  <c16:uniqueId val="{00000009-16E1-4515-BBED-7C3F8E0A8147}"/>
                </c:ext>
              </c:extLst>
            </c:dLbl>
            <c:dLbl>
              <c:idx val="7"/>
              <c:delete val="1"/>
              <c:extLst>
                <c:ext xmlns:c15="http://schemas.microsoft.com/office/drawing/2012/chart" uri="{CE6537A1-D6FC-4f65-9D91-7224C49458BB}"/>
                <c:ext xmlns:c16="http://schemas.microsoft.com/office/drawing/2014/chart" uri="{C3380CC4-5D6E-409C-BE32-E72D297353CC}">
                  <c16:uniqueId val="{0000000A-16E1-4515-BBED-7C3F8E0A8147}"/>
                </c:ext>
              </c:extLst>
            </c:dLbl>
            <c:dLbl>
              <c:idx val="8"/>
              <c:delete val="1"/>
              <c:extLst>
                <c:ext xmlns:c15="http://schemas.microsoft.com/office/drawing/2012/chart" uri="{CE6537A1-D6FC-4f65-9D91-7224C49458BB}"/>
                <c:ext xmlns:c16="http://schemas.microsoft.com/office/drawing/2014/chart" uri="{C3380CC4-5D6E-409C-BE32-E72D297353CC}">
                  <c16:uniqueId val="{0000000B-16E1-4515-BBED-7C3F8E0A8147}"/>
                </c:ext>
              </c:extLst>
            </c:dLbl>
            <c:dLbl>
              <c:idx val="9"/>
              <c:delete val="1"/>
              <c:extLst>
                <c:ext xmlns:c15="http://schemas.microsoft.com/office/drawing/2012/chart" uri="{CE6537A1-D6FC-4f65-9D91-7224C49458BB}"/>
                <c:ext xmlns:c16="http://schemas.microsoft.com/office/drawing/2014/chart" uri="{C3380CC4-5D6E-409C-BE32-E72D297353CC}">
                  <c16:uniqueId val="{0000000C-16E1-4515-BBED-7C3F8E0A8147}"/>
                </c:ext>
              </c:extLst>
            </c:dLbl>
            <c:dLbl>
              <c:idx val="10"/>
              <c:delete val="1"/>
              <c:extLst>
                <c:ext xmlns:c15="http://schemas.microsoft.com/office/drawing/2012/chart" uri="{CE6537A1-D6FC-4f65-9D91-7224C49458BB}"/>
                <c:ext xmlns:c16="http://schemas.microsoft.com/office/drawing/2014/chart" uri="{C3380CC4-5D6E-409C-BE32-E72D297353CC}">
                  <c16:uniqueId val="{0000000D-16E1-4515-BBED-7C3F8E0A8147}"/>
                </c:ext>
              </c:extLst>
            </c:dLbl>
            <c:dLbl>
              <c:idx val="11"/>
              <c:delete val="1"/>
              <c:extLst>
                <c:ext xmlns:c15="http://schemas.microsoft.com/office/drawing/2012/chart" uri="{CE6537A1-D6FC-4f65-9D91-7224C49458BB}"/>
                <c:ext xmlns:c16="http://schemas.microsoft.com/office/drawing/2014/chart" uri="{C3380CC4-5D6E-409C-BE32-E72D297353CC}">
                  <c16:uniqueId val="{0000000E-16E1-4515-BBED-7C3F8E0A8147}"/>
                </c:ext>
              </c:extLst>
            </c:dLbl>
            <c:dLbl>
              <c:idx val="12"/>
              <c:delete val="1"/>
              <c:extLst>
                <c:ext xmlns:c15="http://schemas.microsoft.com/office/drawing/2012/chart" uri="{CE6537A1-D6FC-4f65-9D91-7224C49458BB}"/>
                <c:ext xmlns:c16="http://schemas.microsoft.com/office/drawing/2014/chart" uri="{C3380CC4-5D6E-409C-BE32-E72D297353CC}">
                  <c16:uniqueId val="{0000000F-16E1-4515-BBED-7C3F8E0A8147}"/>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6E1-4515-BBED-7C3F8E0A8147}"/>
                </c:ext>
              </c:extLst>
            </c:dLbl>
            <c:dLbl>
              <c:idx val="14"/>
              <c:delete val="1"/>
              <c:extLst>
                <c:ext xmlns:c15="http://schemas.microsoft.com/office/drawing/2012/chart" uri="{CE6537A1-D6FC-4f65-9D91-7224C49458BB}"/>
                <c:ext xmlns:c16="http://schemas.microsoft.com/office/drawing/2014/chart" uri="{C3380CC4-5D6E-409C-BE32-E72D297353CC}">
                  <c16:uniqueId val="{00000011-16E1-4515-BBED-7C3F8E0A8147}"/>
                </c:ext>
              </c:extLst>
            </c:dLbl>
            <c:dLbl>
              <c:idx val="15"/>
              <c:delete val="1"/>
              <c:extLst>
                <c:ext xmlns:c15="http://schemas.microsoft.com/office/drawing/2012/chart" uri="{CE6537A1-D6FC-4f65-9D91-7224C49458BB}"/>
                <c:ext xmlns:c16="http://schemas.microsoft.com/office/drawing/2014/chart" uri="{C3380CC4-5D6E-409C-BE32-E72D297353CC}">
                  <c16:uniqueId val="{00000012-16E1-4515-BBED-7C3F8E0A8147}"/>
                </c:ext>
              </c:extLst>
            </c:dLbl>
            <c:dLbl>
              <c:idx val="16"/>
              <c:delete val="1"/>
              <c:extLst>
                <c:ext xmlns:c15="http://schemas.microsoft.com/office/drawing/2012/chart" uri="{CE6537A1-D6FC-4f65-9D91-7224C49458BB}"/>
                <c:ext xmlns:c16="http://schemas.microsoft.com/office/drawing/2014/chart" uri="{C3380CC4-5D6E-409C-BE32-E72D297353CC}">
                  <c16:uniqueId val="{00000013-16E1-4515-BBED-7C3F8E0A8147}"/>
                </c:ext>
              </c:extLst>
            </c:dLbl>
            <c:dLbl>
              <c:idx val="17"/>
              <c:delete val="1"/>
              <c:extLst>
                <c:ext xmlns:c15="http://schemas.microsoft.com/office/drawing/2012/chart" uri="{CE6537A1-D6FC-4f65-9D91-7224C49458BB}"/>
                <c:ext xmlns:c16="http://schemas.microsoft.com/office/drawing/2014/chart" uri="{C3380CC4-5D6E-409C-BE32-E72D297353CC}">
                  <c16:uniqueId val="{00000014-16E1-4515-BBED-7C3F8E0A8147}"/>
                </c:ext>
              </c:extLst>
            </c:dLbl>
            <c:dLbl>
              <c:idx val="18"/>
              <c:delete val="1"/>
              <c:extLst>
                <c:ext xmlns:c15="http://schemas.microsoft.com/office/drawing/2012/chart" uri="{CE6537A1-D6FC-4f65-9D91-7224C49458BB}"/>
                <c:ext xmlns:c16="http://schemas.microsoft.com/office/drawing/2014/chart" uri="{C3380CC4-5D6E-409C-BE32-E72D297353CC}">
                  <c16:uniqueId val="{00000015-16E1-4515-BBED-7C3F8E0A8147}"/>
                </c:ext>
              </c:extLst>
            </c:dLbl>
            <c:dLbl>
              <c:idx val="19"/>
              <c:delete val="1"/>
              <c:extLst>
                <c:ext xmlns:c15="http://schemas.microsoft.com/office/drawing/2012/chart" uri="{CE6537A1-D6FC-4f65-9D91-7224C49458BB}"/>
                <c:ext xmlns:c16="http://schemas.microsoft.com/office/drawing/2014/chart" uri="{C3380CC4-5D6E-409C-BE32-E72D297353CC}">
                  <c16:uniqueId val="{00000016-16E1-4515-BBED-7C3F8E0A8147}"/>
                </c:ext>
              </c:extLst>
            </c:dLbl>
            <c:dLbl>
              <c:idx val="20"/>
              <c:delete val="1"/>
              <c:extLst>
                <c:ext xmlns:c15="http://schemas.microsoft.com/office/drawing/2012/chart" uri="{CE6537A1-D6FC-4f65-9D91-7224C49458BB}"/>
                <c:ext xmlns:c16="http://schemas.microsoft.com/office/drawing/2014/chart" uri="{C3380CC4-5D6E-409C-BE32-E72D297353CC}">
                  <c16:uniqueId val="{00000017-16E1-4515-BBED-7C3F8E0A8147}"/>
                </c:ext>
              </c:extLst>
            </c:dLbl>
            <c:dLbl>
              <c:idx val="21"/>
              <c:delete val="1"/>
              <c:extLst>
                <c:ext xmlns:c15="http://schemas.microsoft.com/office/drawing/2012/chart" uri="{CE6537A1-D6FC-4f65-9D91-7224C49458BB}"/>
                <c:ext xmlns:c16="http://schemas.microsoft.com/office/drawing/2014/chart" uri="{C3380CC4-5D6E-409C-BE32-E72D297353CC}">
                  <c16:uniqueId val="{00000018-16E1-4515-BBED-7C3F8E0A8147}"/>
                </c:ext>
              </c:extLst>
            </c:dLbl>
            <c:dLbl>
              <c:idx val="22"/>
              <c:delete val="1"/>
              <c:extLst>
                <c:ext xmlns:c15="http://schemas.microsoft.com/office/drawing/2012/chart" uri="{CE6537A1-D6FC-4f65-9D91-7224C49458BB}"/>
                <c:ext xmlns:c16="http://schemas.microsoft.com/office/drawing/2014/chart" uri="{C3380CC4-5D6E-409C-BE32-E72D297353CC}">
                  <c16:uniqueId val="{00000019-16E1-4515-BBED-7C3F8E0A8147}"/>
                </c:ext>
              </c:extLst>
            </c:dLbl>
            <c:dLbl>
              <c:idx val="23"/>
              <c:delete val="1"/>
              <c:extLst>
                <c:ext xmlns:c15="http://schemas.microsoft.com/office/drawing/2012/chart" uri="{CE6537A1-D6FC-4f65-9D91-7224C49458BB}"/>
                <c:ext xmlns:c16="http://schemas.microsoft.com/office/drawing/2014/chart" uri="{C3380CC4-5D6E-409C-BE32-E72D297353CC}">
                  <c16:uniqueId val="{0000001A-16E1-4515-BBED-7C3F8E0A8147}"/>
                </c:ext>
              </c:extLst>
            </c:dLbl>
            <c:dLbl>
              <c:idx val="24"/>
              <c:delete val="1"/>
              <c:extLst>
                <c:ext xmlns:c15="http://schemas.microsoft.com/office/drawing/2012/chart" uri="{CE6537A1-D6FC-4f65-9D91-7224C49458BB}"/>
                <c:ext xmlns:c16="http://schemas.microsoft.com/office/drawing/2014/chart" uri="{C3380CC4-5D6E-409C-BE32-E72D297353CC}">
                  <c16:uniqueId val="{0000001B-16E1-4515-BBED-7C3F8E0A8147}"/>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16E1-4515-BBED-7C3F8E0A8147}"/>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Cochem-Zell (07135)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19587</v>
      </c>
      <c r="F11" s="238">
        <v>19518</v>
      </c>
      <c r="G11" s="238">
        <v>20250</v>
      </c>
      <c r="H11" s="238">
        <v>19726</v>
      </c>
      <c r="I11" s="265">
        <v>19118</v>
      </c>
      <c r="J11" s="263">
        <v>469</v>
      </c>
      <c r="K11" s="266">
        <v>2.4531854796526833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22.019706948486242</v>
      </c>
      <c r="E13" s="115">
        <v>4313</v>
      </c>
      <c r="F13" s="114">
        <v>4107</v>
      </c>
      <c r="G13" s="114">
        <v>4571</v>
      </c>
      <c r="H13" s="114">
        <v>4439</v>
      </c>
      <c r="I13" s="140">
        <v>4070</v>
      </c>
      <c r="J13" s="115">
        <v>243</v>
      </c>
      <c r="K13" s="116">
        <v>5.9705159705159705</v>
      </c>
    </row>
    <row r="14" spans="1:255" ht="14.1" customHeight="1" x14ac:dyDescent="0.2">
      <c r="A14" s="306" t="s">
        <v>230</v>
      </c>
      <c r="B14" s="307"/>
      <c r="C14" s="308"/>
      <c r="D14" s="113">
        <v>63.485985602695663</v>
      </c>
      <c r="E14" s="115">
        <v>12435</v>
      </c>
      <c r="F14" s="114">
        <v>12578</v>
      </c>
      <c r="G14" s="114">
        <v>12850</v>
      </c>
      <c r="H14" s="114">
        <v>12486</v>
      </c>
      <c r="I14" s="140">
        <v>12253</v>
      </c>
      <c r="J14" s="115">
        <v>182</v>
      </c>
      <c r="K14" s="116">
        <v>1.4853505264016975</v>
      </c>
    </row>
    <row r="15" spans="1:255" ht="14.1" customHeight="1" x14ac:dyDescent="0.2">
      <c r="A15" s="306" t="s">
        <v>231</v>
      </c>
      <c r="B15" s="307"/>
      <c r="C15" s="308"/>
      <c r="D15" s="113">
        <v>8.3269515494971156</v>
      </c>
      <c r="E15" s="115">
        <v>1631</v>
      </c>
      <c r="F15" s="114">
        <v>1643</v>
      </c>
      <c r="G15" s="114">
        <v>1639</v>
      </c>
      <c r="H15" s="114">
        <v>1619</v>
      </c>
      <c r="I15" s="140">
        <v>1584</v>
      </c>
      <c r="J15" s="115">
        <v>47</v>
      </c>
      <c r="K15" s="116">
        <v>2.9671717171717171</v>
      </c>
    </row>
    <row r="16" spans="1:255" ht="14.1" customHeight="1" x14ac:dyDescent="0.2">
      <c r="A16" s="306" t="s">
        <v>232</v>
      </c>
      <c r="B16" s="307"/>
      <c r="C16" s="308"/>
      <c r="D16" s="113">
        <v>6.1571450451830296</v>
      </c>
      <c r="E16" s="115">
        <v>1206</v>
      </c>
      <c r="F16" s="114">
        <v>1188</v>
      </c>
      <c r="G16" s="114">
        <v>1188</v>
      </c>
      <c r="H16" s="114">
        <v>1180</v>
      </c>
      <c r="I16" s="140">
        <v>1209</v>
      </c>
      <c r="J16" s="115">
        <v>-3</v>
      </c>
      <c r="K16" s="116">
        <v>-0.24813895781637718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1.6694746515546026</v>
      </c>
      <c r="E18" s="115">
        <v>327</v>
      </c>
      <c r="F18" s="114">
        <v>315</v>
      </c>
      <c r="G18" s="114">
        <v>435</v>
      </c>
      <c r="H18" s="114">
        <v>373</v>
      </c>
      <c r="I18" s="140">
        <v>352</v>
      </c>
      <c r="J18" s="115">
        <v>-25</v>
      </c>
      <c r="K18" s="116">
        <v>-7.1022727272727275</v>
      </c>
    </row>
    <row r="19" spans="1:255" ht="14.1" customHeight="1" x14ac:dyDescent="0.2">
      <c r="A19" s="306" t="s">
        <v>235</v>
      </c>
      <c r="B19" s="307" t="s">
        <v>236</v>
      </c>
      <c r="C19" s="308"/>
      <c r="D19" s="113">
        <v>0.90366059120845454</v>
      </c>
      <c r="E19" s="115">
        <v>177</v>
      </c>
      <c r="F19" s="114">
        <v>158</v>
      </c>
      <c r="G19" s="114">
        <v>266</v>
      </c>
      <c r="H19" s="114">
        <v>207</v>
      </c>
      <c r="I19" s="140">
        <v>184</v>
      </c>
      <c r="J19" s="115">
        <v>-7</v>
      </c>
      <c r="K19" s="116">
        <v>-3.8043478260869565</v>
      </c>
    </row>
    <row r="20" spans="1:255" ht="14.1" customHeight="1" x14ac:dyDescent="0.2">
      <c r="A20" s="306">
        <v>12</v>
      </c>
      <c r="B20" s="307" t="s">
        <v>237</v>
      </c>
      <c r="C20" s="308"/>
      <c r="D20" s="113">
        <v>0.76070863327717364</v>
      </c>
      <c r="E20" s="115">
        <v>149</v>
      </c>
      <c r="F20" s="114">
        <v>141</v>
      </c>
      <c r="G20" s="114">
        <v>158</v>
      </c>
      <c r="H20" s="114">
        <v>146</v>
      </c>
      <c r="I20" s="140">
        <v>149</v>
      </c>
      <c r="J20" s="115">
        <v>0</v>
      </c>
      <c r="K20" s="116">
        <v>0</v>
      </c>
    </row>
    <row r="21" spans="1:255" ht="14.1" customHeight="1" x14ac:dyDescent="0.2">
      <c r="A21" s="306">
        <v>21</v>
      </c>
      <c r="B21" s="307" t="s">
        <v>238</v>
      </c>
      <c r="C21" s="308"/>
      <c r="D21" s="113">
        <v>0.30122019706948489</v>
      </c>
      <c r="E21" s="115">
        <v>59</v>
      </c>
      <c r="F21" s="114">
        <v>57</v>
      </c>
      <c r="G21" s="114">
        <v>66</v>
      </c>
      <c r="H21" s="114">
        <v>65</v>
      </c>
      <c r="I21" s="140">
        <v>60</v>
      </c>
      <c r="J21" s="115">
        <v>-1</v>
      </c>
      <c r="K21" s="116">
        <v>-1.6666666666666667</v>
      </c>
    </row>
    <row r="22" spans="1:255" ht="14.1" customHeight="1" x14ac:dyDescent="0.2">
      <c r="A22" s="306">
        <v>22</v>
      </c>
      <c r="B22" s="307" t="s">
        <v>239</v>
      </c>
      <c r="C22" s="308"/>
      <c r="D22" s="113">
        <v>2.557818961556134</v>
      </c>
      <c r="E22" s="115">
        <v>501</v>
      </c>
      <c r="F22" s="114">
        <v>503</v>
      </c>
      <c r="G22" s="114">
        <v>505</v>
      </c>
      <c r="H22" s="114">
        <v>519</v>
      </c>
      <c r="I22" s="140">
        <v>514</v>
      </c>
      <c r="J22" s="115">
        <v>-13</v>
      </c>
      <c r="K22" s="116">
        <v>-2.5291828793774318</v>
      </c>
    </row>
    <row r="23" spans="1:255" ht="14.1" customHeight="1" x14ac:dyDescent="0.2">
      <c r="A23" s="306">
        <v>23</v>
      </c>
      <c r="B23" s="307" t="s">
        <v>240</v>
      </c>
      <c r="C23" s="308"/>
      <c r="D23" s="113">
        <v>0.79644662275999389</v>
      </c>
      <c r="E23" s="115">
        <v>156</v>
      </c>
      <c r="F23" s="114">
        <v>157</v>
      </c>
      <c r="G23" s="114">
        <v>158</v>
      </c>
      <c r="H23" s="114">
        <v>153</v>
      </c>
      <c r="I23" s="140">
        <v>161</v>
      </c>
      <c r="J23" s="115">
        <v>-5</v>
      </c>
      <c r="K23" s="116">
        <v>-3.1055900621118013</v>
      </c>
    </row>
    <row r="24" spans="1:255" ht="14.1" customHeight="1" x14ac:dyDescent="0.2">
      <c r="A24" s="306">
        <v>24</v>
      </c>
      <c r="B24" s="307" t="s">
        <v>241</v>
      </c>
      <c r="C24" s="308"/>
      <c r="D24" s="113">
        <v>2.1647010772451116</v>
      </c>
      <c r="E24" s="115">
        <v>424</v>
      </c>
      <c r="F24" s="114">
        <v>440</v>
      </c>
      <c r="G24" s="114">
        <v>447</v>
      </c>
      <c r="H24" s="114">
        <v>451</v>
      </c>
      <c r="I24" s="140">
        <v>447</v>
      </c>
      <c r="J24" s="115">
        <v>-23</v>
      </c>
      <c r="K24" s="116">
        <v>-5.1454138702460854</v>
      </c>
    </row>
    <row r="25" spans="1:255" ht="14.1" customHeight="1" x14ac:dyDescent="0.2">
      <c r="A25" s="306">
        <v>25</v>
      </c>
      <c r="B25" s="307" t="s">
        <v>242</v>
      </c>
      <c r="C25" s="308"/>
      <c r="D25" s="113">
        <v>5.6466023382855974</v>
      </c>
      <c r="E25" s="115">
        <v>1106</v>
      </c>
      <c r="F25" s="114">
        <v>1130</v>
      </c>
      <c r="G25" s="114">
        <v>1156</v>
      </c>
      <c r="H25" s="114">
        <v>1109</v>
      </c>
      <c r="I25" s="140">
        <v>1117</v>
      </c>
      <c r="J25" s="115">
        <v>-11</v>
      </c>
      <c r="K25" s="116">
        <v>-0.98478066248880936</v>
      </c>
    </row>
    <row r="26" spans="1:255" ht="14.1" customHeight="1" x14ac:dyDescent="0.2">
      <c r="A26" s="306">
        <v>26</v>
      </c>
      <c r="B26" s="307" t="s">
        <v>243</v>
      </c>
      <c r="C26" s="308"/>
      <c r="D26" s="113">
        <v>1.8941134425894726</v>
      </c>
      <c r="E26" s="115">
        <v>371</v>
      </c>
      <c r="F26" s="114">
        <v>369</v>
      </c>
      <c r="G26" s="114">
        <v>380</v>
      </c>
      <c r="H26" s="114">
        <v>331</v>
      </c>
      <c r="I26" s="140">
        <v>329</v>
      </c>
      <c r="J26" s="115">
        <v>42</v>
      </c>
      <c r="K26" s="116">
        <v>12.76595744680851</v>
      </c>
    </row>
    <row r="27" spans="1:255" ht="14.1" customHeight="1" x14ac:dyDescent="0.2">
      <c r="A27" s="306">
        <v>27</v>
      </c>
      <c r="B27" s="307" t="s">
        <v>244</v>
      </c>
      <c r="C27" s="308"/>
      <c r="D27" s="113">
        <v>1.5979986725889621</v>
      </c>
      <c r="E27" s="115">
        <v>313</v>
      </c>
      <c r="F27" s="114">
        <v>311</v>
      </c>
      <c r="G27" s="114">
        <v>313</v>
      </c>
      <c r="H27" s="114">
        <v>306</v>
      </c>
      <c r="I27" s="140">
        <v>309</v>
      </c>
      <c r="J27" s="115">
        <v>4</v>
      </c>
      <c r="K27" s="116">
        <v>1.2944983818770226</v>
      </c>
    </row>
    <row r="28" spans="1:255" ht="14.1" customHeight="1" x14ac:dyDescent="0.2">
      <c r="A28" s="306">
        <v>28</v>
      </c>
      <c r="B28" s="307" t="s">
        <v>245</v>
      </c>
      <c r="C28" s="308"/>
      <c r="D28" s="113">
        <v>0.29611477000051056</v>
      </c>
      <c r="E28" s="115">
        <v>58</v>
      </c>
      <c r="F28" s="114">
        <v>61</v>
      </c>
      <c r="G28" s="114">
        <v>64</v>
      </c>
      <c r="H28" s="114">
        <v>60</v>
      </c>
      <c r="I28" s="140">
        <v>62</v>
      </c>
      <c r="J28" s="115">
        <v>-4</v>
      </c>
      <c r="K28" s="116">
        <v>-6.4516129032258061</v>
      </c>
    </row>
    <row r="29" spans="1:255" ht="14.1" customHeight="1" x14ac:dyDescent="0.2">
      <c r="A29" s="306">
        <v>29</v>
      </c>
      <c r="B29" s="307" t="s">
        <v>246</v>
      </c>
      <c r="C29" s="308"/>
      <c r="D29" s="113">
        <v>3.7014346250063817</v>
      </c>
      <c r="E29" s="115">
        <v>725</v>
      </c>
      <c r="F29" s="114">
        <v>756</v>
      </c>
      <c r="G29" s="114">
        <v>846</v>
      </c>
      <c r="H29" s="114">
        <v>813</v>
      </c>
      <c r="I29" s="140">
        <v>716</v>
      </c>
      <c r="J29" s="115">
        <v>9</v>
      </c>
      <c r="K29" s="116">
        <v>1.2569832402234637</v>
      </c>
    </row>
    <row r="30" spans="1:255" ht="14.1" customHeight="1" x14ac:dyDescent="0.2">
      <c r="A30" s="306" t="s">
        <v>247</v>
      </c>
      <c r="B30" s="307" t="s">
        <v>248</v>
      </c>
      <c r="C30" s="308"/>
      <c r="D30" s="113">
        <v>0.8219737581048655</v>
      </c>
      <c r="E30" s="115">
        <v>161</v>
      </c>
      <c r="F30" s="114">
        <v>168</v>
      </c>
      <c r="G30" s="114">
        <v>169</v>
      </c>
      <c r="H30" s="114">
        <v>160</v>
      </c>
      <c r="I30" s="140">
        <v>161</v>
      </c>
      <c r="J30" s="115">
        <v>0</v>
      </c>
      <c r="K30" s="116">
        <v>0</v>
      </c>
    </row>
    <row r="31" spans="1:255" ht="14.1" customHeight="1" x14ac:dyDescent="0.2">
      <c r="A31" s="306" t="s">
        <v>249</v>
      </c>
      <c r="B31" s="307" t="s">
        <v>250</v>
      </c>
      <c r="C31" s="308"/>
      <c r="D31" s="113">
        <v>2.0421708275897279</v>
      </c>
      <c r="E31" s="115">
        <v>400</v>
      </c>
      <c r="F31" s="114">
        <v>430</v>
      </c>
      <c r="G31" s="114">
        <v>511</v>
      </c>
      <c r="H31" s="114">
        <v>493</v>
      </c>
      <c r="I31" s="140">
        <v>399</v>
      </c>
      <c r="J31" s="115">
        <v>1</v>
      </c>
      <c r="K31" s="116">
        <v>0.25062656641604009</v>
      </c>
    </row>
    <row r="32" spans="1:255" ht="14.1" customHeight="1" x14ac:dyDescent="0.2">
      <c r="A32" s="306">
        <v>31</v>
      </c>
      <c r="B32" s="307" t="s">
        <v>251</v>
      </c>
      <c r="C32" s="308"/>
      <c r="D32" s="113">
        <v>1.0517179762087099</v>
      </c>
      <c r="E32" s="115">
        <v>206</v>
      </c>
      <c r="F32" s="114">
        <v>207</v>
      </c>
      <c r="G32" s="114">
        <v>209</v>
      </c>
      <c r="H32" s="114">
        <v>196</v>
      </c>
      <c r="I32" s="140">
        <v>199</v>
      </c>
      <c r="J32" s="115">
        <v>7</v>
      </c>
      <c r="K32" s="116">
        <v>3.5175879396984926</v>
      </c>
    </row>
    <row r="33" spans="1:11" ht="14.1" customHeight="1" x14ac:dyDescent="0.2">
      <c r="A33" s="306">
        <v>32</v>
      </c>
      <c r="B33" s="307" t="s">
        <v>252</v>
      </c>
      <c r="C33" s="308"/>
      <c r="D33" s="113">
        <v>5.1462704855261139</v>
      </c>
      <c r="E33" s="115">
        <v>1008</v>
      </c>
      <c r="F33" s="114">
        <v>980</v>
      </c>
      <c r="G33" s="114">
        <v>1014</v>
      </c>
      <c r="H33" s="114">
        <v>987</v>
      </c>
      <c r="I33" s="140">
        <v>966</v>
      </c>
      <c r="J33" s="115">
        <v>42</v>
      </c>
      <c r="K33" s="116">
        <v>4.3478260869565215</v>
      </c>
    </row>
    <row r="34" spans="1:11" ht="14.1" customHeight="1" x14ac:dyDescent="0.2">
      <c r="A34" s="306">
        <v>33</v>
      </c>
      <c r="B34" s="307" t="s">
        <v>253</v>
      </c>
      <c r="C34" s="308"/>
      <c r="D34" s="113">
        <v>1.3018839025884514</v>
      </c>
      <c r="E34" s="115">
        <v>255</v>
      </c>
      <c r="F34" s="114">
        <v>260</v>
      </c>
      <c r="G34" s="114">
        <v>285</v>
      </c>
      <c r="H34" s="114">
        <v>270</v>
      </c>
      <c r="I34" s="140">
        <v>258</v>
      </c>
      <c r="J34" s="115">
        <v>-3</v>
      </c>
      <c r="K34" s="116">
        <v>-1.1627906976744187</v>
      </c>
    </row>
    <row r="35" spans="1:11" ht="14.1" customHeight="1" x14ac:dyDescent="0.2">
      <c r="A35" s="306">
        <v>34</v>
      </c>
      <c r="B35" s="307" t="s">
        <v>254</v>
      </c>
      <c r="C35" s="308"/>
      <c r="D35" s="113">
        <v>2.5118701179353651</v>
      </c>
      <c r="E35" s="115">
        <v>492</v>
      </c>
      <c r="F35" s="114">
        <v>477</v>
      </c>
      <c r="G35" s="114">
        <v>497</v>
      </c>
      <c r="H35" s="114">
        <v>493</v>
      </c>
      <c r="I35" s="140">
        <v>473</v>
      </c>
      <c r="J35" s="115">
        <v>19</v>
      </c>
      <c r="K35" s="116">
        <v>4.0169133192389008</v>
      </c>
    </row>
    <row r="36" spans="1:11" ht="14.1" customHeight="1" x14ac:dyDescent="0.2">
      <c r="A36" s="306">
        <v>41</v>
      </c>
      <c r="B36" s="307" t="s">
        <v>255</v>
      </c>
      <c r="C36" s="308"/>
      <c r="D36" s="113">
        <v>0.28590391586256192</v>
      </c>
      <c r="E36" s="115">
        <v>56</v>
      </c>
      <c r="F36" s="114">
        <v>55</v>
      </c>
      <c r="G36" s="114">
        <v>54</v>
      </c>
      <c r="H36" s="114">
        <v>57</v>
      </c>
      <c r="I36" s="140">
        <v>58</v>
      </c>
      <c r="J36" s="115">
        <v>-2</v>
      </c>
      <c r="K36" s="116">
        <v>-3.4482758620689653</v>
      </c>
    </row>
    <row r="37" spans="1:11" ht="14.1" customHeight="1" x14ac:dyDescent="0.2">
      <c r="A37" s="306">
        <v>42</v>
      </c>
      <c r="B37" s="307" t="s">
        <v>256</v>
      </c>
      <c r="C37" s="308"/>
      <c r="D37" s="113">
        <v>0.13784653086230664</v>
      </c>
      <c r="E37" s="115">
        <v>27</v>
      </c>
      <c r="F37" s="114">
        <v>25</v>
      </c>
      <c r="G37" s="114">
        <v>25</v>
      </c>
      <c r="H37" s="114">
        <v>27</v>
      </c>
      <c r="I37" s="140">
        <v>25</v>
      </c>
      <c r="J37" s="115">
        <v>2</v>
      </c>
      <c r="K37" s="116">
        <v>8</v>
      </c>
    </row>
    <row r="38" spans="1:11" ht="14.1" customHeight="1" x14ac:dyDescent="0.2">
      <c r="A38" s="306">
        <v>43</v>
      </c>
      <c r="B38" s="307" t="s">
        <v>257</v>
      </c>
      <c r="C38" s="308"/>
      <c r="D38" s="113">
        <v>0.42885587379384288</v>
      </c>
      <c r="E38" s="115">
        <v>84</v>
      </c>
      <c r="F38" s="114">
        <v>80</v>
      </c>
      <c r="G38" s="114">
        <v>80</v>
      </c>
      <c r="H38" s="114">
        <v>79</v>
      </c>
      <c r="I38" s="140">
        <v>84</v>
      </c>
      <c r="J38" s="115">
        <v>0</v>
      </c>
      <c r="K38" s="116">
        <v>0</v>
      </c>
    </row>
    <row r="39" spans="1:11" ht="14.1" customHeight="1" x14ac:dyDescent="0.2">
      <c r="A39" s="306">
        <v>51</v>
      </c>
      <c r="B39" s="307" t="s">
        <v>258</v>
      </c>
      <c r="C39" s="308"/>
      <c r="D39" s="113">
        <v>3.6503803543166384</v>
      </c>
      <c r="E39" s="115">
        <v>715</v>
      </c>
      <c r="F39" s="114">
        <v>718</v>
      </c>
      <c r="G39" s="114">
        <v>701</v>
      </c>
      <c r="H39" s="114">
        <v>691</v>
      </c>
      <c r="I39" s="140">
        <v>684</v>
      </c>
      <c r="J39" s="115">
        <v>31</v>
      </c>
      <c r="K39" s="116">
        <v>4.5321637426900585</v>
      </c>
    </row>
    <row r="40" spans="1:11" ht="14.1" customHeight="1" x14ac:dyDescent="0.2">
      <c r="A40" s="306" t="s">
        <v>259</v>
      </c>
      <c r="B40" s="307" t="s">
        <v>260</v>
      </c>
      <c r="C40" s="308"/>
      <c r="D40" s="113">
        <v>2.8947771481084392</v>
      </c>
      <c r="E40" s="115">
        <v>567</v>
      </c>
      <c r="F40" s="114">
        <v>569</v>
      </c>
      <c r="G40" s="114">
        <v>554</v>
      </c>
      <c r="H40" s="114">
        <v>547</v>
      </c>
      <c r="I40" s="140">
        <v>547</v>
      </c>
      <c r="J40" s="115">
        <v>20</v>
      </c>
      <c r="K40" s="116">
        <v>3.6563071297989032</v>
      </c>
    </row>
    <row r="41" spans="1:11" ht="14.1" customHeight="1" x14ac:dyDescent="0.2">
      <c r="A41" s="306"/>
      <c r="B41" s="307" t="s">
        <v>261</v>
      </c>
      <c r="C41" s="308"/>
      <c r="D41" s="113">
        <v>2.297442181038444</v>
      </c>
      <c r="E41" s="115">
        <v>450</v>
      </c>
      <c r="F41" s="114">
        <v>450</v>
      </c>
      <c r="G41" s="114">
        <v>429</v>
      </c>
      <c r="H41" s="114">
        <v>410</v>
      </c>
      <c r="I41" s="140">
        <v>414</v>
      </c>
      <c r="J41" s="115">
        <v>36</v>
      </c>
      <c r="K41" s="116">
        <v>8.695652173913043</v>
      </c>
    </row>
    <row r="42" spans="1:11" ht="14.1" customHeight="1" x14ac:dyDescent="0.2">
      <c r="A42" s="306">
        <v>52</v>
      </c>
      <c r="B42" s="307" t="s">
        <v>262</v>
      </c>
      <c r="C42" s="308"/>
      <c r="D42" s="113">
        <v>3.706540052075356</v>
      </c>
      <c r="E42" s="115">
        <v>726</v>
      </c>
      <c r="F42" s="114">
        <v>771</v>
      </c>
      <c r="G42" s="114">
        <v>677</v>
      </c>
      <c r="H42" s="114">
        <v>663</v>
      </c>
      <c r="I42" s="140">
        <v>628</v>
      </c>
      <c r="J42" s="115">
        <v>98</v>
      </c>
      <c r="K42" s="116">
        <v>15.605095541401274</v>
      </c>
    </row>
    <row r="43" spans="1:11" ht="14.1" customHeight="1" x14ac:dyDescent="0.2">
      <c r="A43" s="306" t="s">
        <v>263</v>
      </c>
      <c r="B43" s="307" t="s">
        <v>264</v>
      </c>
      <c r="C43" s="308"/>
      <c r="D43" s="113">
        <v>2.9049880022463879</v>
      </c>
      <c r="E43" s="115">
        <v>569</v>
      </c>
      <c r="F43" s="114">
        <v>601</v>
      </c>
      <c r="G43" s="114">
        <v>500</v>
      </c>
      <c r="H43" s="114">
        <v>492</v>
      </c>
      <c r="I43" s="140">
        <v>473</v>
      </c>
      <c r="J43" s="115">
        <v>96</v>
      </c>
      <c r="K43" s="116">
        <v>20.29598308668076</v>
      </c>
    </row>
    <row r="44" spans="1:11" ht="14.1" customHeight="1" x14ac:dyDescent="0.2">
      <c r="A44" s="306">
        <v>53</v>
      </c>
      <c r="B44" s="307" t="s">
        <v>265</v>
      </c>
      <c r="C44" s="308"/>
      <c r="D44" s="113">
        <v>0.45948843620768876</v>
      </c>
      <c r="E44" s="115">
        <v>90</v>
      </c>
      <c r="F44" s="114">
        <v>91</v>
      </c>
      <c r="G44" s="114">
        <v>94</v>
      </c>
      <c r="H44" s="114">
        <v>94</v>
      </c>
      <c r="I44" s="140">
        <v>89</v>
      </c>
      <c r="J44" s="115">
        <v>1</v>
      </c>
      <c r="K44" s="116">
        <v>1.1235955056179776</v>
      </c>
    </row>
    <row r="45" spans="1:11" ht="14.1" customHeight="1" x14ac:dyDescent="0.2">
      <c r="A45" s="306" t="s">
        <v>266</v>
      </c>
      <c r="B45" s="307" t="s">
        <v>267</v>
      </c>
      <c r="C45" s="308"/>
      <c r="D45" s="113">
        <v>0.40332873844897127</v>
      </c>
      <c r="E45" s="115">
        <v>79</v>
      </c>
      <c r="F45" s="114">
        <v>80</v>
      </c>
      <c r="G45" s="114">
        <v>84</v>
      </c>
      <c r="H45" s="114">
        <v>83</v>
      </c>
      <c r="I45" s="140">
        <v>78</v>
      </c>
      <c r="J45" s="115">
        <v>1</v>
      </c>
      <c r="K45" s="116">
        <v>1.2820512820512822</v>
      </c>
    </row>
    <row r="46" spans="1:11" ht="14.1" customHeight="1" x14ac:dyDescent="0.2">
      <c r="A46" s="306">
        <v>54</v>
      </c>
      <c r="B46" s="307" t="s">
        <v>268</v>
      </c>
      <c r="C46" s="308"/>
      <c r="D46" s="113">
        <v>8.286108132945321</v>
      </c>
      <c r="E46" s="115">
        <v>1623</v>
      </c>
      <c r="F46" s="114">
        <v>1450</v>
      </c>
      <c r="G46" s="114">
        <v>1491</v>
      </c>
      <c r="H46" s="114">
        <v>1470</v>
      </c>
      <c r="I46" s="140">
        <v>1439</v>
      </c>
      <c r="J46" s="115">
        <v>184</v>
      </c>
      <c r="K46" s="116">
        <v>12.786657400972897</v>
      </c>
    </row>
    <row r="47" spans="1:11" ht="14.1" customHeight="1" x14ac:dyDescent="0.2">
      <c r="A47" s="306">
        <v>61</v>
      </c>
      <c r="B47" s="307" t="s">
        <v>269</v>
      </c>
      <c r="C47" s="308"/>
      <c r="D47" s="113">
        <v>1.9860111298310104</v>
      </c>
      <c r="E47" s="115">
        <v>389</v>
      </c>
      <c r="F47" s="114">
        <v>382</v>
      </c>
      <c r="G47" s="114">
        <v>389</v>
      </c>
      <c r="H47" s="114">
        <v>374</v>
      </c>
      <c r="I47" s="140">
        <v>379</v>
      </c>
      <c r="J47" s="115">
        <v>10</v>
      </c>
      <c r="K47" s="116">
        <v>2.6385224274406331</v>
      </c>
    </row>
    <row r="48" spans="1:11" ht="14.1" customHeight="1" x14ac:dyDescent="0.2">
      <c r="A48" s="306">
        <v>62</v>
      </c>
      <c r="B48" s="307" t="s">
        <v>270</v>
      </c>
      <c r="C48" s="308"/>
      <c r="D48" s="113">
        <v>8.0972073313932711</v>
      </c>
      <c r="E48" s="115">
        <v>1586</v>
      </c>
      <c r="F48" s="114">
        <v>1580</v>
      </c>
      <c r="G48" s="114">
        <v>1639</v>
      </c>
      <c r="H48" s="114">
        <v>1599</v>
      </c>
      <c r="I48" s="140">
        <v>1545</v>
      </c>
      <c r="J48" s="115">
        <v>41</v>
      </c>
      <c r="K48" s="116">
        <v>2.6537216828478964</v>
      </c>
    </row>
    <row r="49" spans="1:11" ht="14.1" customHeight="1" x14ac:dyDescent="0.2">
      <c r="A49" s="306">
        <v>63</v>
      </c>
      <c r="B49" s="307" t="s">
        <v>271</v>
      </c>
      <c r="C49" s="308"/>
      <c r="D49" s="113">
        <v>4.0230765303517639</v>
      </c>
      <c r="E49" s="115">
        <v>788</v>
      </c>
      <c r="F49" s="114">
        <v>818</v>
      </c>
      <c r="G49" s="114">
        <v>1175</v>
      </c>
      <c r="H49" s="114">
        <v>1165</v>
      </c>
      <c r="I49" s="140">
        <v>784</v>
      </c>
      <c r="J49" s="115">
        <v>4</v>
      </c>
      <c r="K49" s="116">
        <v>0.51020408163265307</v>
      </c>
    </row>
    <row r="50" spans="1:11" ht="14.1" customHeight="1" x14ac:dyDescent="0.2">
      <c r="A50" s="306" t="s">
        <v>272</v>
      </c>
      <c r="B50" s="307" t="s">
        <v>273</v>
      </c>
      <c r="C50" s="308"/>
      <c r="D50" s="113">
        <v>1.5316281206922959</v>
      </c>
      <c r="E50" s="115">
        <v>300</v>
      </c>
      <c r="F50" s="114">
        <v>309</v>
      </c>
      <c r="G50" s="114">
        <v>441</v>
      </c>
      <c r="H50" s="114">
        <v>429</v>
      </c>
      <c r="I50" s="140">
        <v>286</v>
      </c>
      <c r="J50" s="115">
        <v>14</v>
      </c>
      <c r="K50" s="116">
        <v>4.895104895104895</v>
      </c>
    </row>
    <row r="51" spans="1:11" ht="14.1" customHeight="1" x14ac:dyDescent="0.2">
      <c r="A51" s="306" t="s">
        <v>274</v>
      </c>
      <c r="B51" s="307" t="s">
        <v>275</v>
      </c>
      <c r="C51" s="308"/>
      <c r="D51" s="113">
        <v>2.1085413794863941</v>
      </c>
      <c r="E51" s="115">
        <v>413</v>
      </c>
      <c r="F51" s="114">
        <v>433</v>
      </c>
      <c r="G51" s="114">
        <v>655</v>
      </c>
      <c r="H51" s="114">
        <v>659</v>
      </c>
      <c r="I51" s="140">
        <v>427</v>
      </c>
      <c r="J51" s="115">
        <v>-14</v>
      </c>
      <c r="K51" s="116">
        <v>-3.278688524590164</v>
      </c>
    </row>
    <row r="52" spans="1:11" ht="14.1" customHeight="1" x14ac:dyDescent="0.2">
      <c r="A52" s="306">
        <v>71</v>
      </c>
      <c r="B52" s="307" t="s">
        <v>276</v>
      </c>
      <c r="C52" s="308"/>
      <c r="D52" s="113">
        <v>8.6383826007045492</v>
      </c>
      <c r="E52" s="115">
        <v>1692</v>
      </c>
      <c r="F52" s="114">
        <v>1690</v>
      </c>
      <c r="G52" s="114">
        <v>1667</v>
      </c>
      <c r="H52" s="114">
        <v>1637</v>
      </c>
      <c r="I52" s="140">
        <v>1614</v>
      </c>
      <c r="J52" s="115">
        <v>78</v>
      </c>
      <c r="K52" s="116">
        <v>4.8327137546468402</v>
      </c>
    </row>
    <row r="53" spans="1:11" ht="14.1" customHeight="1" x14ac:dyDescent="0.2">
      <c r="A53" s="306" t="s">
        <v>277</v>
      </c>
      <c r="B53" s="307" t="s">
        <v>278</v>
      </c>
      <c r="C53" s="308"/>
      <c r="D53" s="113">
        <v>2.3791290141420331</v>
      </c>
      <c r="E53" s="115">
        <v>466</v>
      </c>
      <c r="F53" s="114">
        <v>468</v>
      </c>
      <c r="G53" s="114">
        <v>466</v>
      </c>
      <c r="H53" s="114">
        <v>446</v>
      </c>
      <c r="I53" s="140">
        <v>442</v>
      </c>
      <c r="J53" s="115">
        <v>24</v>
      </c>
      <c r="K53" s="116">
        <v>5.4298642533936654</v>
      </c>
    </row>
    <row r="54" spans="1:11" ht="14.1" customHeight="1" x14ac:dyDescent="0.2">
      <c r="A54" s="306" t="s">
        <v>279</v>
      </c>
      <c r="B54" s="307" t="s">
        <v>280</v>
      </c>
      <c r="C54" s="308"/>
      <c r="D54" s="113">
        <v>5.3402767141471381</v>
      </c>
      <c r="E54" s="115">
        <v>1046</v>
      </c>
      <c r="F54" s="114">
        <v>1046</v>
      </c>
      <c r="G54" s="114">
        <v>1025</v>
      </c>
      <c r="H54" s="114">
        <v>1012</v>
      </c>
      <c r="I54" s="140">
        <v>1006</v>
      </c>
      <c r="J54" s="115">
        <v>40</v>
      </c>
      <c r="K54" s="116">
        <v>3.9761431411530817</v>
      </c>
    </row>
    <row r="55" spans="1:11" ht="14.1" customHeight="1" x14ac:dyDescent="0.2">
      <c r="A55" s="306">
        <v>72</v>
      </c>
      <c r="B55" s="307" t="s">
        <v>281</v>
      </c>
      <c r="C55" s="308"/>
      <c r="D55" s="113">
        <v>2.859039158625619</v>
      </c>
      <c r="E55" s="115">
        <v>560</v>
      </c>
      <c r="F55" s="114">
        <v>570</v>
      </c>
      <c r="G55" s="114">
        <v>575</v>
      </c>
      <c r="H55" s="114">
        <v>569</v>
      </c>
      <c r="I55" s="140">
        <v>565</v>
      </c>
      <c r="J55" s="115">
        <v>-5</v>
      </c>
      <c r="K55" s="116">
        <v>-0.88495575221238942</v>
      </c>
    </row>
    <row r="56" spans="1:11" ht="14.1" customHeight="1" x14ac:dyDescent="0.2">
      <c r="A56" s="306" t="s">
        <v>282</v>
      </c>
      <c r="B56" s="307" t="s">
        <v>283</v>
      </c>
      <c r="C56" s="308"/>
      <c r="D56" s="113">
        <v>1.327411037933323</v>
      </c>
      <c r="E56" s="115">
        <v>260</v>
      </c>
      <c r="F56" s="114">
        <v>262</v>
      </c>
      <c r="G56" s="114">
        <v>269</v>
      </c>
      <c r="H56" s="114">
        <v>261</v>
      </c>
      <c r="I56" s="140">
        <v>259</v>
      </c>
      <c r="J56" s="115">
        <v>1</v>
      </c>
      <c r="K56" s="116">
        <v>0.38610038610038611</v>
      </c>
    </row>
    <row r="57" spans="1:11" ht="14.1" customHeight="1" x14ac:dyDescent="0.2">
      <c r="A57" s="306" t="s">
        <v>284</v>
      </c>
      <c r="B57" s="307" t="s">
        <v>285</v>
      </c>
      <c r="C57" s="308"/>
      <c r="D57" s="113">
        <v>0.85260632051871144</v>
      </c>
      <c r="E57" s="115">
        <v>167</v>
      </c>
      <c r="F57" s="114">
        <v>174</v>
      </c>
      <c r="G57" s="114">
        <v>173</v>
      </c>
      <c r="H57" s="114">
        <v>180</v>
      </c>
      <c r="I57" s="140">
        <v>180</v>
      </c>
      <c r="J57" s="115">
        <v>-13</v>
      </c>
      <c r="K57" s="116">
        <v>-7.2222222222222223</v>
      </c>
    </row>
    <row r="58" spans="1:11" ht="14.1" customHeight="1" x14ac:dyDescent="0.2">
      <c r="A58" s="306">
        <v>73</v>
      </c>
      <c r="B58" s="307" t="s">
        <v>286</v>
      </c>
      <c r="C58" s="308"/>
      <c r="D58" s="113">
        <v>2.4812375555215196</v>
      </c>
      <c r="E58" s="115">
        <v>486</v>
      </c>
      <c r="F58" s="114">
        <v>489</v>
      </c>
      <c r="G58" s="114">
        <v>493</v>
      </c>
      <c r="H58" s="114">
        <v>474</v>
      </c>
      <c r="I58" s="140">
        <v>475</v>
      </c>
      <c r="J58" s="115">
        <v>11</v>
      </c>
      <c r="K58" s="116">
        <v>2.3157894736842106</v>
      </c>
    </row>
    <row r="59" spans="1:11" ht="14.1" customHeight="1" x14ac:dyDescent="0.2">
      <c r="A59" s="306" t="s">
        <v>287</v>
      </c>
      <c r="B59" s="307" t="s">
        <v>288</v>
      </c>
      <c r="C59" s="308"/>
      <c r="D59" s="113">
        <v>2.2361770562107521</v>
      </c>
      <c r="E59" s="115">
        <v>438</v>
      </c>
      <c r="F59" s="114">
        <v>437</v>
      </c>
      <c r="G59" s="114">
        <v>444</v>
      </c>
      <c r="H59" s="114">
        <v>431</v>
      </c>
      <c r="I59" s="140">
        <v>430</v>
      </c>
      <c r="J59" s="115">
        <v>8</v>
      </c>
      <c r="K59" s="116">
        <v>1.8604651162790697</v>
      </c>
    </row>
    <row r="60" spans="1:11" ht="14.1" customHeight="1" x14ac:dyDescent="0.2">
      <c r="A60" s="306">
        <v>81</v>
      </c>
      <c r="B60" s="307" t="s">
        <v>289</v>
      </c>
      <c r="C60" s="308"/>
      <c r="D60" s="113">
        <v>8.127839893807117</v>
      </c>
      <c r="E60" s="115">
        <v>1592</v>
      </c>
      <c r="F60" s="114">
        <v>1614</v>
      </c>
      <c r="G60" s="114">
        <v>1629</v>
      </c>
      <c r="H60" s="114">
        <v>1619</v>
      </c>
      <c r="I60" s="140">
        <v>1661</v>
      </c>
      <c r="J60" s="115">
        <v>-69</v>
      </c>
      <c r="K60" s="116">
        <v>-4.1541240216736908</v>
      </c>
    </row>
    <row r="61" spans="1:11" ht="14.1" customHeight="1" x14ac:dyDescent="0.2">
      <c r="A61" s="306" t="s">
        <v>290</v>
      </c>
      <c r="B61" s="307" t="s">
        <v>291</v>
      </c>
      <c r="C61" s="308"/>
      <c r="D61" s="113">
        <v>2.5935569510389542</v>
      </c>
      <c r="E61" s="115">
        <v>508</v>
      </c>
      <c r="F61" s="114">
        <v>516</v>
      </c>
      <c r="G61" s="114">
        <v>521</v>
      </c>
      <c r="H61" s="114">
        <v>508</v>
      </c>
      <c r="I61" s="140">
        <v>516</v>
      </c>
      <c r="J61" s="115">
        <v>-8</v>
      </c>
      <c r="K61" s="116">
        <v>-1.5503875968992249</v>
      </c>
    </row>
    <row r="62" spans="1:11" ht="14.1" customHeight="1" x14ac:dyDescent="0.2">
      <c r="A62" s="306" t="s">
        <v>292</v>
      </c>
      <c r="B62" s="307" t="s">
        <v>293</v>
      </c>
      <c r="C62" s="308"/>
      <c r="D62" s="113">
        <v>3.3083167406953593</v>
      </c>
      <c r="E62" s="115">
        <v>648</v>
      </c>
      <c r="F62" s="114">
        <v>669</v>
      </c>
      <c r="G62" s="114">
        <v>675</v>
      </c>
      <c r="H62" s="114">
        <v>681</v>
      </c>
      <c r="I62" s="140">
        <v>700</v>
      </c>
      <c r="J62" s="115">
        <v>-52</v>
      </c>
      <c r="K62" s="116">
        <v>-7.4285714285714288</v>
      </c>
    </row>
    <row r="63" spans="1:11" ht="14.1" customHeight="1" x14ac:dyDescent="0.2">
      <c r="A63" s="306"/>
      <c r="B63" s="307" t="s">
        <v>294</v>
      </c>
      <c r="C63" s="308"/>
      <c r="D63" s="113">
        <v>3.2011027722468985</v>
      </c>
      <c r="E63" s="115">
        <v>627</v>
      </c>
      <c r="F63" s="114">
        <v>648</v>
      </c>
      <c r="G63" s="114">
        <v>657</v>
      </c>
      <c r="H63" s="114">
        <v>663</v>
      </c>
      <c r="I63" s="140">
        <v>680</v>
      </c>
      <c r="J63" s="115">
        <v>-53</v>
      </c>
      <c r="K63" s="116">
        <v>-7.7941176470588234</v>
      </c>
    </row>
    <row r="64" spans="1:11" ht="14.1" customHeight="1" x14ac:dyDescent="0.2">
      <c r="A64" s="306" t="s">
        <v>295</v>
      </c>
      <c r="B64" s="307" t="s">
        <v>296</v>
      </c>
      <c r="C64" s="308"/>
      <c r="D64" s="113">
        <v>0.64328381069076424</v>
      </c>
      <c r="E64" s="115">
        <v>126</v>
      </c>
      <c r="F64" s="114">
        <v>119</v>
      </c>
      <c r="G64" s="114">
        <v>118</v>
      </c>
      <c r="H64" s="114">
        <v>117</v>
      </c>
      <c r="I64" s="140">
        <v>129</v>
      </c>
      <c r="J64" s="115">
        <v>-3</v>
      </c>
      <c r="K64" s="116">
        <v>-2.3255813953488373</v>
      </c>
    </row>
    <row r="65" spans="1:11" ht="14.1" customHeight="1" x14ac:dyDescent="0.2">
      <c r="A65" s="306" t="s">
        <v>297</v>
      </c>
      <c r="B65" s="307" t="s">
        <v>298</v>
      </c>
      <c r="C65" s="308"/>
      <c r="D65" s="113">
        <v>1.0006637055189667</v>
      </c>
      <c r="E65" s="115">
        <v>196</v>
      </c>
      <c r="F65" s="114">
        <v>195</v>
      </c>
      <c r="G65" s="114">
        <v>198</v>
      </c>
      <c r="H65" s="114">
        <v>195</v>
      </c>
      <c r="I65" s="140">
        <v>198</v>
      </c>
      <c r="J65" s="115">
        <v>-2</v>
      </c>
      <c r="K65" s="116">
        <v>-1.0101010101010102</v>
      </c>
    </row>
    <row r="66" spans="1:11" ht="14.1" customHeight="1" x14ac:dyDescent="0.2">
      <c r="A66" s="306">
        <v>82</v>
      </c>
      <c r="B66" s="307" t="s">
        <v>299</v>
      </c>
      <c r="C66" s="308"/>
      <c r="D66" s="113">
        <v>4.4468269770766327</v>
      </c>
      <c r="E66" s="115">
        <v>871</v>
      </c>
      <c r="F66" s="114">
        <v>877</v>
      </c>
      <c r="G66" s="114">
        <v>875</v>
      </c>
      <c r="H66" s="114">
        <v>830</v>
      </c>
      <c r="I66" s="140">
        <v>845</v>
      </c>
      <c r="J66" s="115">
        <v>26</v>
      </c>
      <c r="K66" s="116">
        <v>3.0769230769230771</v>
      </c>
    </row>
    <row r="67" spans="1:11" ht="14.1" customHeight="1" x14ac:dyDescent="0.2">
      <c r="A67" s="306" t="s">
        <v>300</v>
      </c>
      <c r="B67" s="307" t="s">
        <v>301</v>
      </c>
      <c r="C67" s="308"/>
      <c r="D67" s="113">
        <v>3.3542655843161282</v>
      </c>
      <c r="E67" s="115">
        <v>657</v>
      </c>
      <c r="F67" s="114">
        <v>665</v>
      </c>
      <c r="G67" s="114">
        <v>659</v>
      </c>
      <c r="H67" s="114">
        <v>627</v>
      </c>
      <c r="I67" s="140">
        <v>646</v>
      </c>
      <c r="J67" s="115">
        <v>11</v>
      </c>
      <c r="K67" s="116">
        <v>1.7027863777089782</v>
      </c>
    </row>
    <row r="68" spans="1:11" ht="14.1" customHeight="1" x14ac:dyDescent="0.2">
      <c r="A68" s="306" t="s">
        <v>302</v>
      </c>
      <c r="B68" s="307" t="s">
        <v>303</v>
      </c>
      <c r="C68" s="308"/>
      <c r="D68" s="113">
        <v>0.64838923775973856</v>
      </c>
      <c r="E68" s="115">
        <v>127</v>
      </c>
      <c r="F68" s="114">
        <v>129</v>
      </c>
      <c r="G68" s="114">
        <v>133</v>
      </c>
      <c r="H68" s="114">
        <v>126</v>
      </c>
      <c r="I68" s="140">
        <v>122</v>
      </c>
      <c r="J68" s="115">
        <v>5</v>
      </c>
      <c r="K68" s="116">
        <v>4.0983606557377046</v>
      </c>
    </row>
    <row r="69" spans="1:11" ht="14.1" customHeight="1" x14ac:dyDescent="0.2">
      <c r="A69" s="306">
        <v>83</v>
      </c>
      <c r="B69" s="307" t="s">
        <v>304</v>
      </c>
      <c r="C69" s="308"/>
      <c r="D69" s="113">
        <v>9.4807780670853123</v>
      </c>
      <c r="E69" s="115">
        <v>1857</v>
      </c>
      <c r="F69" s="114">
        <v>1841</v>
      </c>
      <c r="G69" s="114">
        <v>1849</v>
      </c>
      <c r="H69" s="114">
        <v>1797</v>
      </c>
      <c r="I69" s="140">
        <v>1820</v>
      </c>
      <c r="J69" s="115">
        <v>37</v>
      </c>
      <c r="K69" s="116">
        <v>2.0329670329670328</v>
      </c>
    </row>
    <row r="70" spans="1:11" ht="14.1" customHeight="1" x14ac:dyDescent="0.2">
      <c r="A70" s="306" t="s">
        <v>305</v>
      </c>
      <c r="B70" s="307" t="s">
        <v>306</v>
      </c>
      <c r="C70" s="308"/>
      <c r="D70" s="113">
        <v>7.3569204063919944</v>
      </c>
      <c r="E70" s="115">
        <v>1441</v>
      </c>
      <c r="F70" s="114">
        <v>1422</v>
      </c>
      <c r="G70" s="114">
        <v>1424</v>
      </c>
      <c r="H70" s="114">
        <v>1379</v>
      </c>
      <c r="I70" s="140">
        <v>1410</v>
      </c>
      <c r="J70" s="115">
        <v>31</v>
      </c>
      <c r="K70" s="116">
        <v>2.1985815602836878</v>
      </c>
    </row>
    <row r="71" spans="1:11" ht="14.1" customHeight="1" x14ac:dyDescent="0.2">
      <c r="A71" s="306"/>
      <c r="B71" s="307" t="s">
        <v>307</v>
      </c>
      <c r="C71" s="308"/>
      <c r="D71" s="113">
        <v>4.1864501965589422</v>
      </c>
      <c r="E71" s="115">
        <v>820</v>
      </c>
      <c r="F71" s="114">
        <v>803</v>
      </c>
      <c r="G71" s="114">
        <v>810</v>
      </c>
      <c r="H71" s="114">
        <v>802</v>
      </c>
      <c r="I71" s="140">
        <v>808</v>
      </c>
      <c r="J71" s="115">
        <v>12</v>
      </c>
      <c r="K71" s="116">
        <v>1.4851485148514851</v>
      </c>
    </row>
    <row r="72" spans="1:11" ht="14.1" customHeight="1" x14ac:dyDescent="0.2">
      <c r="A72" s="306">
        <v>84</v>
      </c>
      <c r="B72" s="307" t="s">
        <v>308</v>
      </c>
      <c r="C72" s="308"/>
      <c r="D72" s="113">
        <v>0.82707918517383983</v>
      </c>
      <c r="E72" s="115">
        <v>162</v>
      </c>
      <c r="F72" s="114">
        <v>169</v>
      </c>
      <c r="G72" s="114">
        <v>169</v>
      </c>
      <c r="H72" s="114">
        <v>168</v>
      </c>
      <c r="I72" s="140">
        <v>166</v>
      </c>
      <c r="J72" s="115">
        <v>-4</v>
      </c>
      <c r="K72" s="116">
        <v>-2.4096385542168677</v>
      </c>
    </row>
    <row r="73" spans="1:11" ht="14.1" customHeight="1" x14ac:dyDescent="0.2">
      <c r="A73" s="306" t="s">
        <v>309</v>
      </c>
      <c r="B73" s="307" t="s">
        <v>310</v>
      </c>
      <c r="C73" s="308"/>
      <c r="D73" s="113">
        <v>0.39311788431102263</v>
      </c>
      <c r="E73" s="115">
        <v>77</v>
      </c>
      <c r="F73" s="114">
        <v>83</v>
      </c>
      <c r="G73" s="114">
        <v>82</v>
      </c>
      <c r="H73" s="114">
        <v>90</v>
      </c>
      <c r="I73" s="140">
        <v>92</v>
      </c>
      <c r="J73" s="115">
        <v>-15</v>
      </c>
      <c r="K73" s="116">
        <v>-16.304347826086957</v>
      </c>
    </row>
    <row r="74" spans="1:11" ht="14.1" customHeight="1" x14ac:dyDescent="0.2">
      <c r="A74" s="306" t="s">
        <v>311</v>
      </c>
      <c r="B74" s="307" t="s">
        <v>312</v>
      </c>
      <c r="C74" s="308"/>
      <c r="D74" s="113">
        <v>0.1531628120692296</v>
      </c>
      <c r="E74" s="115">
        <v>30</v>
      </c>
      <c r="F74" s="114">
        <v>30</v>
      </c>
      <c r="G74" s="114">
        <v>31</v>
      </c>
      <c r="H74" s="114">
        <v>24</v>
      </c>
      <c r="I74" s="140">
        <v>20</v>
      </c>
      <c r="J74" s="115">
        <v>10</v>
      </c>
      <c r="K74" s="116">
        <v>50</v>
      </c>
    </row>
    <row r="75" spans="1:11" ht="14.1" customHeight="1" x14ac:dyDescent="0.2">
      <c r="A75" s="306" t="s">
        <v>313</v>
      </c>
      <c r="B75" s="307" t="s">
        <v>314</v>
      </c>
      <c r="C75" s="308"/>
      <c r="D75" s="113">
        <v>4.0843416551794555E-2</v>
      </c>
      <c r="E75" s="115">
        <v>8</v>
      </c>
      <c r="F75" s="114">
        <v>7</v>
      </c>
      <c r="G75" s="114">
        <v>7</v>
      </c>
      <c r="H75" s="114">
        <v>5</v>
      </c>
      <c r="I75" s="140">
        <v>9</v>
      </c>
      <c r="J75" s="115">
        <v>-1</v>
      </c>
      <c r="K75" s="116">
        <v>-11.111111111111111</v>
      </c>
    </row>
    <row r="76" spans="1:11" ht="14.1" customHeight="1" x14ac:dyDescent="0.2">
      <c r="A76" s="306">
        <v>91</v>
      </c>
      <c r="B76" s="307" t="s">
        <v>315</v>
      </c>
      <c r="C76" s="308"/>
      <c r="D76" s="113">
        <v>0.28590391586256192</v>
      </c>
      <c r="E76" s="115">
        <v>56</v>
      </c>
      <c r="F76" s="114">
        <v>55</v>
      </c>
      <c r="G76" s="114">
        <v>55</v>
      </c>
      <c r="H76" s="114">
        <v>53</v>
      </c>
      <c r="I76" s="140">
        <v>55</v>
      </c>
      <c r="J76" s="115">
        <v>1</v>
      </c>
      <c r="K76" s="116">
        <v>1.8181818181818181</v>
      </c>
    </row>
    <row r="77" spans="1:11" ht="14.1" customHeight="1" x14ac:dyDescent="0.2">
      <c r="A77" s="306">
        <v>92</v>
      </c>
      <c r="B77" s="307" t="s">
        <v>316</v>
      </c>
      <c r="C77" s="308"/>
      <c r="D77" s="113">
        <v>0.28590391586256192</v>
      </c>
      <c r="E77" s="115">
        <v>56</v>
      </c>
      <c r="F77" s="114">
        <v>56</v>
      </c>
      <c r="G77" s="114">
        <v>57</v>
      </c>
      <c r="H77" s="114">
        <v>61</v>
      </c>
      <c r="I77" s="140">
        <v>61</v>
      </c>
      <c r="J77" s="115">
        <v>-5</v>
      </c>
      <c r="K77" s="116">
        <v>-8.1967213114754092</v>
      </c>
    </row>
    <row r="78" spans="1:11" ht="14.1" customHeight="1" x14ac:dyDescent="0.2">
      <c r="A78" s="306">
        <v>93</v>
      </c>
      <c r="B78" s="307" t="s">
        <v>317</v>
      </c>
      <c r="C78" s="308"/>
      <c r="D78" s="113">
        <v>4.5948843620768877E-2</v>
      </c>
      <c r="E78" s="115">
        <v>9</v>
      </c>
      <c r="F78" s="114">
        <v>10</v>
      </c>
      <c r="G78" s="114">
        <v>11</v>
      </c>
      <c r="H78" s="114">
        <v>14</v>
      </c>
      <c r="I78" s="140">
        <v>15</v>
      </c>
      <c r="J78" s="115">
        <v>-6</v>
      </c>
      <c r="K78" s="116">
        <v>-40</v>
      </c>
    </row>
    <row r="79" spans="1:11" ht="14.1" customHeight="1" x14ac:dyDescent="0.2">
      <c r="A79" s="306">
        <v>94</v>
      </c>
      <c r="B79" s="307" t="s">
        <v>318</v>
      </c>
      <c r="C79" s="308"/>
      <c r="D79" s="113">
        <v>4.0843416551794555E-2</v>
      </c>
      <c r="E79" s="115">
        <v>8</v>
      </c>
      <c r="F79" s="114">
        <v>9</v>
      </c>
      <c r="G79" s="114">
        <v>8</v>
      </c>
      <c r="H79" s="114">
        <v>9</v>
      </c>
      <c r="I79" s="140">
        <v>10</v>
      </c>
      <c r="J79" s="115">
        <v>-2</v>
      </c>
      <c r="K79" s="116">
        <v>-20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t="s">
        <v>513</v>
      </c>
      <c r="E81" s="143" t="s">
        <v>513</v>
      </c>
      <c r="F81" s="144" t="s">
        <v>513</v>
      </c>
      <c r="G81" s="144" t="s">
        <v>513</v>
      </c>
      <c r="H81" s="144" t="s">
        <v>513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6903</v>
      </c>
      <c r="E12" s="114">
        <v>7184</v>
      </c>
      <c r="F12" s="114">
        <v>7666</v>
      </c>
      <c r="G12" s="114">
        <v>7698</v>
      </c>
      <c r="H12" s="140">
        <v>7187</v>
      </c>
      <c r="I12" s="115">
        <v>-284</v>
      </c>
      <c r="J12" s="116">
        <v>-3.951579240294977</v>
      </c>
      <c r="K12"/>
      <c r="L12"/>
      <c r="M12"/>
      <c r="N12"/>
      <c r="O12"/>
      <c r="P12"/>
    </row>
    <row r="13" spans="1:16" s="110" customFormat="1" ht="14.45" customHeight="1" x14ac:dyDescent="0.2">
      <c r="A13" s="120" t="s">
        <v>105</v>
      </c>
      <c r="B13" s="119" t="s">
        <v>106</v>
      </c>
      <c r="C13" s="113">
        <v>39.692887150514267</v>
      </c>
      <c r="D13" s="115">
        <v>2740</v>
      </c>
      <c r="E13" s="114">
        <v>2814</v>
      </c>
      <c r="F13" s="114">
        <v>2955</v>
      </c>
      <c r="G13" s="114">
        <v>2967</v>
      </c>
      <c r="H13" s="140">
        <v>2791</v>
      </c>
      <c r="I13" s="115">
        <v>-51</v>
      </c>
      <c r="J13" s="116">
        <v>-1.8273020422787531</v>
      </c>
      <c r="K13"/>
      <c r="L13"/>
      <c r="M13"/>
      <c r="N13"/>
      <c r="O13"/>
      <c r="P13"/>
    </row>
    <row r="14" spans="1:16" s="110" customFormat="1" ht="14.45" customHeight="1" x14ac:dyDescent="0.2">
      <c r="A14" s="120"/>
      <c r="B14" s="119" t="s">
        <v>107</v>
      </c>
      <c r="C14" s="113">
        <v>60.307112849485733</v>
      </c>
      <c r="D14" s="115">
        <v>4163</v>
      </c>
      <c r="E14" s="114">
        <v>4370</v>
      </c>
      <c r="F14" s="114">
        <v>4711</v>
      </c>
      <c r="G14" s="114">
        <v>4731</v>
      </c>
      <c r="H14" s="140">
        <v>4396</v>
      </c>
      <c r="I14" s="115">
        <v>-233</v>
      </c>
      <c r="J14" s="116">
        <v>-5.3002729754322111</v>
      </c>
      <c r="K14"/>
      <c r="L14"/>
      <c r="M14"/>
      <c r="N14"/>
      <c r="O14"/>
      <c r="P14"/>
    </row>
    <row r="15" spans="1:16" s="110" customFormat="1" ht="14.45" customHeight="1" x14ac:dyDescent="0.2">
      <c r="A15" s="118" t="s">
        <v>105</v>
      </c>
      <c r="B15" s="121" t="s">
        <v>108</v>
      </c>
      <c r="C15" s="113">
        <v>17.209908735332466</v>
      </c>
      <c r="D15" s="115">
        <v>1188</v>
      </c>
      <c r="E15" s="114">
        <v>1254</v>
      </c>
      <c r="F15" s="114">
        <v>1422</v>
      </c>
      <c r="G15" s="114">
        <v>1452</v>
      </c>
      <c r="H15" s="140">
        <v>1246</v>
      </c>
      <c r="I15" s="115">
        <v>-58</v>
      </c>
      <c r="J15" s="116">
        <v>-4.6548956661316208</v>
      </c>
      <c r="K15"/>
      <c r="L15"/>
      <c r="M15"/>
      <c r="N15"/>
      <c r="O15"/>
      <c r="P15"/>
    </row>
    <row r="16" spans="1:16" s="110" customFormat="1" ht="14.45" customHeight="1" x14ac:dyDescent="0.2">
      <c r="A16" s="118"/>
      <c r="B16" s="121" t="s">
        <v>109</v>
      </c>
      <c r="C16" s="113">
        <v>44.125742430827174</v>
      </c>
      <c r="D16" s="115">
        <v>3046</v>
      </c>
      <c r="E16" s="114">
        <v>3194</v>
      </c>
      <c r="F16" s="114">
        <v>3390</v>
      </c>
      <c r="G16" s="114">
        <v>3426</v>
      </c>
      <c r="H16" s="140">
        <v>3261</v>
      </c>
      <c r="I16" s="115">
        <v>-215</v>
      </c>
      <c r="J16" s="116">
        <v>-6.5930696105489117</v>
      </c>
      <c r="K16"/>
      <c r="L16"/>
      <c r="M16"/>
      <c r="N16"/>
      <c r="O16"/>
      <c r="P16"/>
    </row>
    <row r="17" spans="1:16" s="110" customFormat="1" ht="14.45" customHeight="1" x14ac:dyDescent="0.2">
      <c r="A17" s="118"/>
      <c r="B17" s="121" t="s">
        <v>110</v>
      </c>
      <c r="C17" s="113">
        <v>22.004925394755904</v>
      </c>
      <c r="D17" s="115">
        <v>1519</v>
      </c>
      <c r="E17" s="114">
        <v>1538</v>
      </c>
      <c r="F17" s="114">
        <v>1592</v>
      </c>
      <c r="G17" s="114">
        <v>1583</v>
      </c>
      <c r="H17" s="140">
        <v>1525</v>
      </c>
      <c r="I17" s="115">
        <v>-6</v>
      </c>
      <c r="J17" s="116">
        <v>-0.39344262295081966</v>
      </c>
      <c r="K17"/>
      <c r="L17"/>
      <c r="M17"/>
      <c r="N17"/>
      <c r="O17"/>
      <c r="P17"/>
    </row>
    <row r="18" spans="1:16" s="110" customFormat="1" ht="14.45" customHeight="1" x14ac:dyDescent="0.2">
      <c r="A18" s="120"/>
      <c r="B18" s="121" t="s">
        <v>111</v>
      </c>
      <c r="C18" s="113">
        <v>16.659423439084456</v>
      </c>
      <c r="D18" s="115">
        <v>1150</v>
      </c>
      <c r="E18" s="114">
        <v>1198</v>
      </c>
      <c r="F18" s="114">
        <v>1262</v>
      </c>
      <c r="G18" s="114">
        <v>1237</v>
      </c>
      <c r="H18" s="140">
        <v>1155</v>
      </c>
      <c r="I18" s="115">
        <v>-5</v>
      </c>
      <c r="J18" s="116">
        <v>-0.4329004329004329</v>
      </c>
      <c r="K18"/>
      <c r="L18"/>
      <c r="M18"/>
      <c r="N18"/>
      <c r="O18"/>
      <c r="P18"/>
    </row>
    <row r="19" spans="1:16" s="110" customFormat="1" ht="14.45" customHeight="1" x14ac:dyDescent="0.2">
      <c r="A19" s="120"/>
      <c r="B19" s="121" t="s">
        <v>112</v>
      </c>
      <c r="C19" s="113">
        <v>1.5935100680863392</v>
      </c>
      <c r="D19" s="115">
        <v>110</v>
      </c>
      <c r="E19" s="114">
        <v>114</v>
      </c>
      <c r="F19" s="114">
        <v>126</v>
      </c>
      <c r="G19" s="114">
        <v>123</v>
      </c>
      <c r="H19" s="140">
        <v>115</v>
      </c>
      <c r="I19" s="115">
        <v>-5</v>
      </c>
      <c r="J19" s="116">
        <v>-4.3478260869565215</v>
      </c>
      <c r="K19"/>
      <c r="L19"/>
      <c r="M19"/>
      <c r="N19"/>
      <c r="O19"/>
      <c r="P19"/>
    </row>
    <row r="20" spans="1:16" s="110" customFormat="1" ht="14.45" customHeight="1" x14ac:dyDescent="0.2">
      <c r="A20" s="120" t="s">
        <v>113</v>
      </c>
      <c r="B20" s="119" t="s">
        <v>116</v>
      </c>
      <c r="C20" s="113">
        <v>92.423583949007678</v>
      </c>
      <c r="D20" s="115">
        <v>6380</v>
      </c>
      <c r="E20" s="114">
        <v>6637</v>
      </c>
      <c r="F20" s="114">
        <v>7070</v>
      </c>
      <c r="G20" s="114">
        <v>7106</v>
      </c>
      <c r="H20" s="140">
        <v>6650</v>
      </c>
      <c r="I20" s="115">
        <v>-270</v>
      </c>
      <c r="J20" s="116">
        <v>-4.0601503759398501</v>
      </c>
      <c r="K20"/>
      <c r="L20"/>
      <c r="M20"/>
      <c r="N20"/>
      <c r="O20"/>
      <c r="P20"/>
    </row>
    <row r="21" spans="1:16" s="110" customFormat="1" ht="14.45" customHeight="1" x14ac:dyDescent="0.2">
      <c r="A21" s="123"/>
      <c r="B21" s="124" t="s">
        <v>117</v>
      </c>
      <c r="C21" s="125">
        <v>7.5474431406634794</v>
      </c>
      <c r="D21" s="143">
        <v>521</v>
      </c>
      <c r="E21" s="144">
        <v>542</v>
      </c>
      <c r="F21" s="144">
        <v>590</v>
      </c>
      <c r="G21" s="144">
        <v>589</v>
      </c>
      <c r="H21" s="145">
        <v>535</v>
      </c>
      <c r="I21" s="143">
        <v>-14</v>
      </c>
      <c r="J21" s="146">
        <v>-2.6168224299065419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6512</v>
      </c>
      <c r="E56" s="114">
        <v>6749</v>
      </c>
      <c r="F56" s="114">
        <v>7190</v>
      </c>
      <c r="G56" s="114">
        <v>7162</v>
      </c>
      <c r="H56" s="140">
        <v>6693</v>
      </c>
      <c r="I56" s="115">
        <v>-181</v>
      </c>
      <c r="J56" s="116">
        <v>-2.704317944120723</v>
      </c>
      <c r="K56"/>
      <c r="L56"/>
      <c r="M56"/>
      <c r="N56"/>
      <c r="O56"/>
      <c r="P56"/>
    </row>
    <row r="57" spans="1:16" s="110" customFormat="1" ht="14.45" customHeight="1" x14ac:dyDescent="0.2">
      <c r="A57" s="120" t="s">
        <v>105</v>
      </c>
      <c r="B57" s="119" t="s">
        <v>106</v>
      </c>
      <c r="C57" s="113">
        <v>41.615479115479118</v>
      </c>
      <c r="D57" s="115">
        <v>2710</v>
      </c>
      <c r="E57" s="114">
        <v>2764</v>
      </c>
      <c r="F57" s="114">
        <v>2892</v>
      </c>
      <c r="G57" s="114">
        <v>2876</v>
      </c>
      <c r="H57" s="140">
        <v>2734</v>
      </c>
      <c r="I57" s="115">
        <v>-24</v>
      </c>
      <c r="J57" s="116">
        <v>-0.87783467446964158</v>
      </c>
    </row>
    <row r="58" spans="1:16" s="110" customFormat="1" ht="14.45" customHeight="1" x14ac:dyDescent="0.2">
      <c r="A58" s="120"/>
      <c r="B58" s="119" t="s">
        <v>107</v>
      </c>
      <c r="C58" s="113">
        <v>58.384520884520882</v>
      </c>
      <c r="D58" s="115">
        <v>3802</v>
      </c>
      <c r="E58" s="114">
        <v>3985</v>
      </c>
      <c r="F58" s="114">
        <v>4298</v>
      </c>
      <c r="G58" s="114">
        <v>4286</v>
      </c>
      <c r="H58" s="140">
        <v>3959</v>
      </c>
      <c r="I58" s="115">
        <v>-157</v>
      </c>
      <c r="J58" s="116">
        <v>-3.9656478908815358</v>
      </c>
    </row>
    <row r="59" spans="1:16" s="110" customFormat="1" ht="14.45" customHeight="1" x14ac:dyDescent="0.2">
      <c r="A59" s="118" t="s">
        <v>105</v>
      </c>
      <c r="B59" s="121" t="s">
        <v>108</v>
      </c>
      <c r="C59" s="113">
        <v>16.139434889434888</v>
      </c>
      <c r="D59" s="115">
        <v>1051</v>
      </c>
      <c r="E59" s="114">
        <v>1103</v>
      </c>
      <c r="F59" s="114">
        <v>1296</v>
      </c>
      <c r="G59" s="114">
        <v>1305</v>
      </c>
      <c r="H59" s="140">
        <v>1112</v>
      </c>
      <c r="I59" s="115">
        <v>-61</v>
      </c>
      <c r="J59" s="116">
        <v>-5.485611510791367</v>
      </c>
    </row>
    <row r="60" spans="1:16" s="110" customFormat="1" ht="14.45" customHeight="1" x14ac:dyDescent="0.2">
      <c r="A60" s="118"/>
      <c r="B60" s="121" t="s">
        <v>109</v>
      </c>
      <c r="C60" s="113">
        <v>43.350737100737099</v>
      </c>
      <c r="D60" s="115">
        <v>2823</v>
      </c>
      <c r="E60" s="114">
        <v>2956</v>
      </c>
      <c r="F60" s="114">
        <v>3102</v>
      </c>
      <c r="G60" s="114">
        <v>3111</v>
      </c>
      <c r="H60" s="140">
        <v>2957</v>
      </c>
      <c r="I60" s="115">
        <v>-134</v>
      </c>
      <c r="J60" s="116">
        <v>-4.5316198850185998</v>
      </c>
    </row>
    <row r="61" spans="1:16" s="110" customFormat="1" ht="14.45" customHeight="1" x14ac:dyDescent="0.2">
      <c r="A61" s="118"/>
      <c r="B61" s="121" t="s">
        <v>110</v>
      </c>
      <c r="C61" s="113">
        <v>21.95945945945946</v>
      </c>
      <c r="D61" s="115">
        <v>1430</v>
      </c>
      <c r="E61" s="114">
        <v>1448</v>
      </c>
      <c r="F61" s="114">
        <v>1497</v>
      </c>
      <c r="G61" s="114">
        <v>1484</v>
      </c>
      <c r="H61" s="140">
        <v>1436</v>
      </c>
      <c r="I61" s="115">
        <v>-6</v>
      </c>
      <c r="J61" s="116">
        <v>-0.4178272980501393</v>
      </c>
    </row>
    <row r="62" spans="1:16" s="110" customFormat="1" ht="14.45" customHeight="1" x14ac:dyDescent="0.2">
      <c r="A62" s="120"/>
      <c r="B62" s="121" t="s">
        <v>111</v>
      </c>
      <c r="C62" s="113">
        <v>18.55036855036855</v>
      </c>
      <c r="D62" s="115">
        <v>1208</v>
      </c>
      <c r="E62" s="114">
        <v>1242</v>
      </c>
      <c r="F62" s="114">
        <v>1295</v>
      </c>
      <c r="G62" s="114">
        <v>1262</v>
      </c>
      <c r="H62" s="140">
        <v>1188</v>
      </c>
      <c r="I62" s="115">
        <v>20</v>
      </c>
      <c r="J62" s="116">
        <v>1.6835016835016836</v>
      </c>
    </row>
    <row r="63" spans="1:16" s="110" customFormat="1" ht="14.45" customHeight="1" x14ac:dyDescent="0.2">
      <c r="A63" s="120"/>
      <c r="B63" s="121" t="s">
        <v>112</v>
      </c>
      <c r="C63" s="113">
        <v>1.6891891891891893</v>
      </c>
      <c r="D63" s="115">
        <v>110</v>
      </c>
      <c r="E63" s="114">
        <v>117</v>
      </c>
      <c r="F63" s="114">
        <v>134</v>
      </c>
      <c r="G63" s="114">
        <v>131</v>
      </c>
      <c r="H63" s="140">
        <v>124</v>
      </c>
      <c r="I63" s="115">
        <v>-14</v>
      </c>
      <c r="J63" s="116">
        <v>-11.290322580645162</v>
      </c>
    </row>
    <row r="64" spans="1:16" s="110" customFormat="1" ht="14.45" customHeight="1" x14ac:dyDescent="0.2">
      <c r="A64" s="120" t="s">
        <v>113</v>
      </c>
      <c r="B64" s="119" t="s">
        <v>116</v>
      </c>
      <c r="C64" s="113">
        <v>94.348894348894348</v>
      </c>
      <c r="D64" s="115">
        <v>6144</v>
      </c>
      <c r="E64" s="114">
        <v>6357</v>
      </c>
      <c r="F64" s="114">
        <v>6759</v>
      </c>
      <c r="G64" s="114">
        <v>6742</v>
      </c>
      <c r="H64" s="140">
        <v>6321</v>
      </c>
      <c r="I64" s="115">
        <v>-177</v>
      </c>
      <c r="J64" s="116">
        <v>-2.8001898433792123</v>
      </c>
    </row>
    <row r="65" spans="1:10" s="110" customFormat="1" ht="14.45" customHeight="1" x14ac:dyDescent="0.2">
      <c r="A65" s="123"/>
      <c r="B65" s="124" t="s">
        <v>117</v>
      </c>
      <c r="C65" s="125">
        <v>5.6050368550368548</v>
      </c>
      <c r="D65" s="143">
        <v>365</v>
      </c>
      <c r="E65" s="144">
        <v>385</v>
      </c>
      <c r="F65" s="144">
        <v>422</v>
      </c>
      <c r="G65" s="144">
        <v>415</v>
      </c>
      <c r="H65" s="145">
        <v>368</v>
      </c>
      <c r="I65" s="143">
        <v>-3</v>
      </c>
      <c r="J65" s="146">
        <v>-0.81521739130434778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6903</v>
      </c>
      <c r="G11" s="114">
        <v>7184</v>
      </c>
      <c r="H11" s="114">
        <v>7666</v>
      </c>
      <c r="I11" s="114">
        <v>7698</v>
      </c>
      <c r="J11" s="140">
        <v>7187</v>
      </c>
      <c r="K11" s="114">
        <v>-284</v>
      </c>
      <c r="L11" s="116">
        <v>-3.951579240294977</v>
      </c>
    </row>
    <row r="12" spans="1:17" s="110" customFormat="1" ht="24" customHeight="1" x14ac:dyDescent="0.2">
      <c r="A12" s="604" t="s">
        <v>185</v>
      </c>
      <c r="B12" s="605"/>
      <c r="C12" s="605"/>
      <c r="D12" s="606"/>
      <c r="E12" s="113">
        <v>39.692887150514267</v>
      </c>
      <c r="F12" s="115">
        <v>2740</v>
      </c>
      <c r="G12" s="114">
        <v>2814</v>
      </c>
      <c r="H12" s="114">
        <v>2955</v>
      </c>
      <c r="I12" s="114">
        <v>2967</v>
      </c>
      <c r="J12" s="140">
        <v>2791</v>
      </c>
      <c r="K12" s="114">
        <v>-51</v>
      </c>
      <c r="L12" s="116">
        <v>-1.8273020422787531</v>
      </c>
    </row>
    <row r="13" spans="1:17" s="110" customFormat="1" ht="15" customHeight="1" x14ac:dyDescent="0.2">
      <c r="A13" s="120"/>
      <c r="B13" s="612" t="s">
        <v>107</v>
      </c>
      <c r="C13" s="612"/>
      <c r="E13" s="113">
        <v>60.307112849485733</v>
      </c>
      <c r="F13" s="115">
        <v>4163</v>
      </c>
      <c r="G13" s="114">
        <v>4370</v>
      </c>
      <c r="H13" s="114">
        <v>4711</v>
      </c>
      <c r="I13" s="114">
        <v>4731</v>
      </c>
      <c r="J13" s="140">
        <v>4396</v>
      </c>
      <c r="K13" s="114">
        <v>-233</v>
      </c>
      <c r="L13" s="116">
        <v>-5.3002729754322111</v>
      </c>
    </row>
    <row r="14" spans="1:17" s="110" customFormat="1" ht="22.5" customHeight="1" x14ac:dyDescent="0.2">
      <c r="A14" s="604" t="s">
        <v>186</v>
      </c>
      <c r="B14" s="605"/>
      <c r="C14" s="605"/>
      <c r="D14" s="606"/>
      <c r="E14" s="113">
        <v>17.209908735332466</v>
      </c>
      <c r="F14" s="115">
        <v>1188</v>
      </c>
      <c r="G14" s="114">
        <v>1254</v>
      </c>
      <c r="H14" s="114">
        <v>1422</v>
      </c>
      <c r="I14" s="114">
        <v>1452</v>
      </c>
      <c r="J14" s="140">
        <v>1246</v>
      </c>
      <c r="K14" s="114">
        <v>-58</v>
      </c>
      <c r="L14" s="116">
        <v>-4.6548956661316208</v>
      </c>
    </row>
    <row r="15" spans="1:17" s="110" customFormat="1" ht="15" customHeight="1" x14ac:dyDescent="0.2">
      <c r="A15" s="120"/>
      <c r="B15" s="119"/>
      <c r="C15" s="258" t="s">
        <v>106</v>
      </c>
      <c r="E15" s="113">
        <v>48.737373737373737</v>
      </c>
      <c r="F15" s="115">
        <v>579</v>
      </c>
      <c r="G15" s="114">
        <v>595</v>
      </c>
      <c r="H15" s="114">
        <v>645</v>
      </c>
      <c r="I15" s="114">
        <v>660</v>
      </c>
      <c r="J15" s="140">
        <v>583</v>
      </c>
      <c r="K15" s="114">
        <v>-4</v>
      </c>
      <c r="L15" s="116">
        <v>-0.68610634648370494</v>
      </c>
    </row>
    <row r="16" spans="1:17" s="110" customFormat="1" ht="15" customHeight="1" x14ac:dyDescent="0.2">
      <c r="A16" s="120"/>
      <c r="B16" s="119"/>
      <c r="C16" s="258" t="s">
        <v>107</v>
      </c>
      <c r="E16" s="113">
        <v>51.262626262626263</v>
      </c>
      <c r="F16" s="115">
        <v>609</v>
      </c>
      <c r="G16" s="114">
        <v>659</v>
      </c>
      <c r="H16" s="114">
        <v>777</v>
      </c>
      <c r="I16" s="114">
        <v>792</v>
      </c>
      <c r="J16" s="140">
        <v>663</v>
      </c>
      <c r="K16" s="114">
        <v>-54</v>
      </c>
      <c r="L16" s="116">
        <v>-8.1447963800904972</v>
      </c>
    </row>
    <row r="17" spans="1:12" s="110" customFormat="1" ht="15" customHeight="1" x14ac:dyDescent="0.2">
      <c r="A17" s="120"/>
      <c r="B17" s="121" t="s">
        <v>109</v>
      </c>
      <c r="C17" s="258"/>
      <c r="E17" s="113">
        <v>44.125742430827174</v>
      </c>
      <c r="F17" s="115">
        <v>3046</v>
      </c>
      <c r="G17" s="114">
        <v>3194</v>
      </c>
      <c r="H17" s="114">
        <v>3390</v>
      </c>
      <c r="I17" s="114">
        <v>3426</v>
      </c>
      <c r="J17" s="140">
        <v>3261</v>
      </c>
      <c r="K17" s="114">
        <v>-215</v>
      </c>
      <c r="L17" s="116">
        <v>-6.5930696105489117</v>
      </c>
    </row>
    <row r="18" spans="1:12" s="110" customFormat="1" ht="15" customHeight="1" x14ac:dyDescent="0.2">
      <c r="A18" s="120"/>
      <c r="B18" s="119"/>
      <c r="C18" s="258" t="s">
        <v>106</v>
      </c>
      <c r="E18" s="113">
        <v>33.716349310571239</v>
      </c>
      <c r="F18" s="115">
        <v>1027</v>
      </c>
      <c r="G18" s="114">
        <v>1082</v>
      </c>
      <c r="H18" s="114">
        <v>1126</v>
      </c>
      <c r="I18" s="114">
        <v>1128</v>
      </c>
      <c r="J18" s="140">
        <v>1094</v>
      </c>
      <c r="K18" s="114">
        <v>-67</v>
      </c>
      <c r="L18" s="116">
        <v>-6.124314442413163</v>
      </c>
    </row>
    <row r="19" spans="1:12" s="110" customFormat="1" ht="15" customHeight="1" x14ac:dyDescent="0.2">
      <c r="A19" s="120"/>
      <c r="B19" s="119"/>
      <c r="C19" s="258" t="s">
        <v>107</v>
      </c>
      <c r="E19" s="113">
        <v>66.283650689428754</v>
      </c>
      <c r="F19" s="115">
        <v>2019</v>
      </c>
      <c r="G19" s="114">
        <v>2112</v>
      </c>
      <c r="H19" s="114">
        <v>2264</v>
      </c>
      <c r="I19" s="114">
        <v>2298</v>
      </c>
      <c r="J19" s="140">
        <v>2167</v>
      </c>
      <c r="K19" s="114">
        <v>-148</v>
      </c>
      <c r="L19" s="116">
        <v>-6.8297185048454088</v>
      </c>
    </row>
    <row r="20" spans="1:12" s="110" customFormat="1" ht="15" customHeight="1" x14ac:dyDescent="0.2">
      <c r="A20" s="120"/>
      <c r="B20" s="121" t="s">
        <v>110</v>
      </c>
      <c r="C20" s="258"/>
      <c r="E20" s="113">
        <v>22.004925394755904</v>
      </c>
      <c r="F20" s="115">
        <v>1519</v>
      </c>
      <c r="G20" s="114">
        <v>1538</v>
      </c>
      <c r="H20" s="114">
        <v>1592</v>
      </c>
      <c r="I20" s="114">
        <v>1583</v>
      </c>
      <c r="J20" s="140">
        <v>1525</v>
      </c>
      <c r="K20" s="114">
        <v>-6</v>
      </c>
      <c r="L20" s="116">
        <v>-0.39344262295081966</v>
      </c>
    </row>
    <row r="21" spans="1:12" s="110" customFormat="1" ht="15" customHeight="1" x14ac:dyDescent="0.2">
      <c r="A21" s="120"/>
      <c r="B21" s="119"/>
      <c r="C21" s="258" t="s">
        <v>106</v>
      </c>
      <c r="E21" s="113">
        <v>35.286372613561554</v>
      </c>
      <c r="F21" s="115">
        <v>536</v>
      </c>
      <c r="G21" s="114">
        <v>522</v>
      </c>
      <c r="H21" s="114">
        <v>538</v>
      </c>
      <c r="I21" s="114">
        <v>546</v>
      </c>
      <c r="J21" s="140">
        <v>515</v>
      </c>
      <c r="K21" s="114">
        <v>21</v>
      </c>
      <c r="L21" s="116">
        <v>4.0776699029126213</v>
      </c>
    </row>
    <row r="22" spans="1:12" s="110" customFormat="1" ht="15" customHeight="1" x14ac:dyDescent="0.2">
      <c r="A22" s="120"/>
      <c r="B22" s="119"/>
      <c r="C22" s="258" t="s">
        <v>107</v>
      </c>
      <c r="E22" s="113">
        <v>64.713627386438446</v>
      </c>
      <c r="F22" s="115">
        <v>983</v>
      </c>
      <c r="G22" s="114">
        <v>1016</v>
      </c>
      <c r="H22" s="114">
        <v>1054</v>
      </c>
      <c r="I22" s="114">
        <v>1037</v>
      </c>
      <c r="J22" s="140">
        <v>1010</v>
      </c>
      <c r="K22" s="114">
        <v>-27</v>
      </c>
      <c r="L22" s="116">
        <v>-2.6732673267326734</v>
      </c>
    </row>
    <row r="23" spans="1:12" s="110" customFormat="1" ht="15" customHeight="1" x14ac:dyDescent="0.2">
      <c r="A23" s="120"/>
      <c r="B23" s="121" t="s">
        <v>111</v>
      </c>
      <c r="C23" s="258"/>
      <c r="E23" s="113">
        <v>16.659423439084456</v>
      </c>
      <c r="F23" s="115">
        <v>1150</v>
      </c>
      <c r="G23" s="114">
        <v>1198</v>
      </c>
      <c r="H23" s="114">
        <v>1262</v>
      </c>
      <c r="I23" s="114">
        <v>1237</v>
      </c>
      <c r="J23" s="140">
        <v>1155</v>
      </c>
      <c r="K23" s="114">
        <v>-5</v>
      </c>
      <c r="L23" s="116">
        <v>-0.4329004329004329</v>
      </c>
    </row>
    <row r="24" spans="1:12" s="110" customFormat="1" ht="15" customHeight="1" x14ac:dyDescent="0.2">
      <c r="A24" s="120"/>
      <c r="B24" s="119"/>
      <c r="C24" s="258" t="s">
        <v>106</v>
      </c>
      <c r="E24" s="113">
        <v>52</v>
      </c>
      <c r="F24" s="115">
        <v>598</v>
      </c>
      <c r="G24" s="114">
        <v>615</v>
      </c>
      <c r="H24" s="114">
        <v>646</v>
      </c>
      <c r="I24" s="114">
        <v>633</v>
      </c>
      <c r="J24" s="140">
        <v>599</v>
      </c>
      <c r="K24" s="114">
        <v>-1</v>
      </c>
      <c r="L24" s="116">
        <v>-0.1669449081803005</v>
      </c>
    </row>
    <row r="25" spans="1:12" s="110" customFormat="1" ht="15" customHeight="1" x14ac:dyDescent="0.2">
      <c r="A25" s="120"/>
      <c r="B25" s="119"/>
      <c r="C25" s="258" t="s">
        <v>107</v>
      </c>
      <c r="E25" s="113">
        <v>48</v>
      </c>
      <c r="F25" s="115">
        <v>552</v>
      </c>
      <c r="G25" s="114">
        <v>583</v>
      </c>
      <c r="H25" s="114">
        <v>616</v>
      </c>
      <c r="I25" s="114">
        <v>604</v>
      </c>
      <c r="J25" s="140">
        <v>556</v>
      </c>
      <c r="K25" s="114">
        <v>-4</v>
      </c>
      <c r="L25" s="116">
        <v>-0.71942446043165464</v>
      </c>
    </row>
    <row r="26" spans="1:12" s="110" customFormat="1" ht="15" customHeight="1" x14ac:dyDescent="0.2">
      <c r="A26" s="120"/>
      <c r="C26" s="121" t="s">
        <v>187</v>
      </c>
      <c r="D26" s="110" t="s">
        <v>188</v>
      </c>
      <c r="E26" s="113">
        <v>1.5935100680863392</v>
      </c>
      <c r="F26" s="115">
        <v>110</v>
      </c>
      <c r="G26" s="114">
        <v>114</v>
      </c>
      <c r="H26" s="114">
        <v>126</v>
      </c>
      <c r="I26" s="114">
        <v>123</v>
      </c>
      <c r="J26" s="140">
        <v>115</v>
      </c>
      <c r="K26" s="114">
        <v>-5</v>
      </c>
      <c r="L26" s="116">
        <v>-4.3478260869565215</v>
      </c>
    </row>
    <row r="27" spans="1:12" s="110" customFormat="1" ht="15" customHeight="1" x14ac:dyDescent="0.2">
      <c r="A27" s="120"/>
      <c r="B27" s="119"/>
      <c r="D27" s="259" t="s">
        <v>106</v>
      </c>
      <c r="E27" s="113">
        <v>41.81818181818182</v>
      </c>
      <c r="F27" s="115">
        <v>46</v>
      </c>
      <c r="G27" s="114">
        <v>54</v>
      </c>
      <c r="H27" s="114">
        <v>61</v>
      </c>
      <c r="I27" s="114">
        <v>65</v>
      </c>
      <c r="J27" s="140">
        <v>58</v>
      </c>
      <c r="K27" s="114">
        <v>-12</v>
      </c>
      <c r="L27" s="116">
        <v>-20.689655172413794</v>
      </c>
    </row>
    <row r="28" spans="1:12" s="110" customFormat="1" ht="15" customHeight="1" x14ac:dyDescent="0.2">
      <c r="A28" s="120"/>
      <c r="B28" s="119"/>
      <c r="D28" s="259" t="s">
        <v>107</v>
      </c>
      <c r="E28" s="113">
        <v>58.18181818181818</v>
      </c>
      <c r="F28" s="115">
        <v>64</v>
      </c>
      <c r="G28" s="114">
        <v>60</v>
      </c>
      <c r="H28" s="114">
        <v>65</v>
      </c>
      <c r="I28" s="114">
        <v>58</v>
      </c>
      <c r="J28" s="140">
        <v>57</v>
      </c>
      <c r="K28" s="114">
        <v>7</v>
      </c>
      <c r="L28" s="116">
        <v>12.280701754385966</v>
      </c>
    </row>
    <row r="29" spans="1:12" s="110" customFormat="1" ht="24" customHeight="1" x14ac:dyDescent="0.2">
      <c r="A29" s="604" t="s">
        <v>189</v>
      </c>
      <c r="B29" s="605"/>
      <c r="C29" s="605"/>
      <c r="D29" s="606"/>
      <c r="E29" s="113">
        <v>92.423583949007678</v>
      </c>
      <c r="F29" s="115">
        <v>6380</v>
      </c>
      <c r="G29" s="114">
        <v>6637</v>
      </c>
      <c r="H29" s="114">
        <v>7070</v>
      </c>
      <c r="I29" s="114">
        <v>7106</v>
      </c>
      <c r="J29" s="140">
        <v>6650</v>
      </c>
      <c r="K29" s="114">
        <v>-270</v>
      </c>
      <c r="L29" s="116">
        <v>-4.0601503759398501</v>
      </c>
    </row>
    <row r="30" spans="1:12" s="110" customFormat="1" ht="15" customHeight="1" x14ac:dyDescent="0.2">
      <c r="A30" s="120"/>
      <c r="B30" s="119"/>
      <c r="C30" s="258" t="s">
        <v>106</v>
      </c>
      <c r="E30" s="113">
        <v>39.968652037617552</v>
      </c>
      <c r="F30" s="115">
        <v>2550</v>
      </c>
      <c r="G30" s="114">
        <v>2610</v>
      </c>
      <c r="H30" s="114">
        <v>2732</v>
      </c>
      <c r="I30" s="114">
        <v>2744</v>
      </c>
      <c r="J30" s="140">
        <v>2595</v>
      </c>
      <c r="K30" s="114">
        <v>-45</v>
      </c>
      <c r="L30" s="116">
        <v>-1.7341040462427746</v>
      </c>
    </row>
    <row r="31" spans="1:12" s="110" customFormat="1" ht="15" customHeight="1" x14ac:dyDescent="0.2">
      <c r="A31" s="120"/>
      <c r="B31" s="119"/>
      <c r="C31" s="258" t="s">
        <v>107</v>
      </c>
      <c r="E31" s="113">
        <v>60.031347962382448</v>
      </c>
      <c r="F31" s="115">
        <v>3830</v>
      </c>
      <c r="G31" s="114">
        <v>4027</v>
      </c>
      <c r="H31" s="114">
        <v>4338</v>
      </c>
      <c r="I31" s="114">
        <v>4362</v>
      </c>
      <c r="J31" s="140">
        <v>4055</v>
      </c>
      <c r="K31" s="114">
        <v>-225</v>
      </c>
      <c r="L31" s="116">
        <v>-5.5487053020961774</v>
      </c>
    </row>
    <row r="32" spans="1:12" s="110" customFormat="1" ht="15" customHeight="1" x14ac:dyDescent="0.2">
      <c r="A32" s="120"/>
      <c r="B32" s="119" t="s">
        <v>117</v>
      </c>
      <c r="C32" s="258"/>
      <c r="E32" s="113">
        <v>7.5474431406634794</v>
      </c>
      <c r="F32" s="114">
        <v>521</v>
      </c>
      <c r="G32" s="114">
        <v>542</v>
      </c>
      <c r="H32" s="114">
        <v>590</v>
      </c>
      <c r="I32" s="114">
        <v>589</v>
      </c>
      <c r="J32" s="140">
        <v>535</v>
      </c>
      <c r="K32" s="114">
        <v>-14</v>
      </c>
      <c r="L32" s="116">
        <v>-2.6168224299065419</v>
      </c>
    </row>
    <row r="33" spans="1:12" s="110" customFormat="1" ht="15" customHeight="1" x14ac:dyDescent="0.2">
      <c r="A33" s="120"/>
      <c r="B33" s="119"/>
      <c r="C33" s="258" t="s">
        <v>106</v>
      </c>
      <c r="E33" s="113">
        <v>36.276391554702492</v>
      </c>
      <c r="F33" s="114">
        <v>189</v>
      </c>
      <c r="G33" s="114">
        <v>203</v>
      </c>
      <c r="H33" s="114">
        <v>221</v>
      </c>
      <c r="I33" s="114">
        <v>221</v>
      </c>
      <c r="J33" s="140">
        <v>196</v>
      </c>
      <c r="K33" s="114">
        <v>-7</v>
      </c>
      <c r="L33" s="116">
        <v>-3.5714285714285716</v>
      </c>
    </row>
    <row r="34" spans="1:12" s="110" customFormat="1" ht="15" customHeight="1" x14ac:dyDescent="0.2">
      <c r="A34" s="120"/>
      <c r="B34" s="119"/>
      <c r="C34" s="258" t="s">
        <v>107</v>
      </c>
      <c r="E34" s="113">
        <v>63.723608445297508</v>
      </c>
      <c r="F34" s="114">
        <v>332</v>
      </c>
      <c r="G34" s="114">
        <v>339</v>
      </c>
      <c r="H34" s="114">
        <v>369</v>
      </c>
      <c r="I34" s="114">
        <v>368</v>
      </c>
      <c r="J34" s="140">
        <v>339</v>
      </c>
      <c r="K34" s="114">
        <v>-7</v>
      </c>
      <c r="L34" s="116">
        <v>-2.0648967551622417</v>
      </c>
    </row>
    <row r="35" spans="1:12" s="110" customFormat="1" ht="24" customHeight="1" x14ac:dyDescent="0.2">
      <c r="A35" s="604" t="s">
        <v>192</v>
      </c>
      <c r="B35" s="605"/>
      <c r="C35" s="605"/>
      <c r="D35" s="606"/>
      <c r="E35" s="113">
        <v>19.397363465160076</v>
      </c>
      <c r="F35" s="114">
        <v>1339</v>
      </c>
      <c r="G35" s="114">
        <v>1405</v>
      </c>
      <c r="H35" s="114">
        <v>1515</v>
      </c>
      <c r="I35" s="114">
        <v>1553</v>
      </c>
      <c r="J35" s="114">
        <v>1363</v>
      </c>
      <c r="K35" s="318">
        <v>-24</v>
      </c>
      <c r="L35" s="319">
        <v>-1.7608217168011739</v>
      </c>
    </row>
    <row r="36" spans="1:12" s="110" customFormat="1" ht="15" customHeight="1" x14ac:dyDescent="0.2">
      <c r="A36" s="120"/>
      <c r="B36" s="119"/>
      <c r="C36" s="258" t="s">
        <v>106</v>
      </c>
      <c r="E36" s="113">
        <v>36.594473487677369</v>
      </c>
      <c r="F36" s="114">
        <v>490</v>
      </c>
      <c r="G36" s="114">
        <v>508</v>
      </c>
      <c r="H36" s="114">
        <v>537</v>
      </c>
      <c r="I36" s="114">
        <v>555</v>
      </c>
      <c r="J36" s="114">
        <v>482</v>
      </c>
      <c r="K36" s="318">
        <v>8</v>
      </c>
      <c r="L36" s="116">
        <v>1.6597510373443984</v>
      </c>
    </row>
    <row r="37" spans="1:12" s="110" customFormat="1" ht="15" customHeight="1" x14ac:dyDescent="0.2">
      <c r="A37" s="120"/>
      <c r="B37" s="119"/>
      <c r="C37" s="258" t="s">
        <v>107</v>
      </c>
      <c r="E37" s="113">
        <v>63.405526512322631</v>
      </c>
      <c r="F37" s="114">
        <v>849</v>
      </c>
      <c r="G37" s="114">
        <v>897</v>
      </c>
      <c r="H37" s="114">
        <v>978</v>
      </c>
      <c r="I37" s="114">
        <v>998</v>
      </c>
      <c r="J37" s="140">
        <v>881</v>
      </c>
      <c r="K37" s="114">
        <v>-32</v>
      </c>
      <c r="L37" s="116">
        <v>-3.6322360953461974</v>
      </c>
    </row>
    <row r="38" spans="1:12" s="110" customFormat="1" ht="15" customHeight="1" x14ac:dyDescent="0.2">
      <c r="A38" s="120"/>
      <c r="B38" s="119" t="s">
        <v>328</v>
      </c>
      <c r="C38" s="258"/>
      <c r="E38" s="113">
        <v>57.163552078806319</v>
      </c>
      <c r="F38" s="114">
        <v>3946</v>
      </c>
      <c r="G38" s="114">
        <v>4070</v>
      </c>
      <c r="H38" s="114">
        <v>4294</v>
      </c>
      <c r="I38" s="114">
        <v>4263</v>
      </c>
      <c r="J38" s="140">
        <v>4067</v>
      </c>
      <c r="K38" s="114">
        <v>-121</v>
      </c>
      <c r="L38" s="116">
        <v>-2.9751659700024589</v>
      </c>
    </row>
    <row r="39" spans="1:12" s="110" customFormat="1" ht="15" customHeight="1" x14ac:dyDescent="0.2">
      <c r="A39" s="120"/>
      <c r="B39" s="119"/>
      <c r="C39" s="258" t="s">
        <v>106</v>
      </c>
      <c r="E39" s="113">
        <v>40.420679168778513</v>
      </c>
      <c r="F39" s="115">
        <v>1595</v>
      </c>
      <c r="G39" s="114">
        <v>1642</v>
      </c>
      <c r="H39" s="114">
        <v>1711</v>
      </c>
      <c r="I39" s="114">
        <v>1693</v>
      </c>
      <c r="J39" s="140">
        <v>1636</v>
      </c>
      <c r="K39" s="114">
        <v>-41</v>
      </c>
      <c r="L39" s="116">
        <v>-2.5061124694376526</v>
      </c>
    </row>
    <row r="40" spans="1:12" s="110" customFormat="1" ht="15" customHeight="1" x14ac:dyDescent="0.2">
      <c r="A40" s="120"/>
      <c r="B40" s="119"/>
      <c r="C40" s="258" t="s">
        <v>107</v>
      </c>
      <c r="E40" s="113">
        <v>59.579320831221487</v>
      </c>
      <c r="F40" s="115">
        <v>2351</v>
      </c>
      <c r="G40" s="114">
        <v>2428</v>
      </c>
      <c r="H40" s="114">
        <v>2583</v>
      </c>
      <c r="I40" s="114">
        <v>2570</v>
      </c>
      <c r="J40" s="140">
        <v>2431</v>
      </c>
      <c r="K40" s="114">
        <v>-80</v>
      </c>
      <c r="L40" s="116">
        <v>-3.2908268202385851</v>
      </c>
    </row>
    <row r="41" spans="1:12" s="110" customFormat="1" ht="15" customHeight="1" x14ac:dyDescent="0.2">
      <c r="A41" s="120"/>
      <c r="B41" s="320" t="s">
        <v>516</v>
      </c>
      <c r="C41" s="258"/>
      <c r="E41" s="113">
        <v>4.4763146458061716</v>
      </c>
      <c r="F41" s="115">
        <v>309</v>
      </c>
      <c r="G41" s="114">
        <v>307</v>
      </c>
      <c r="H41" s="114">
        <v>335</v>
      </c>
      <c r="I41" s="114">
        <v>332</v>
      </c>
      <c r="J41" s="140">
        <v>288</v>
      </c>
      <c r="K41" s="114">
        <v>21</v>
      </c>
      <c r="L41" s="116">
        <v>7.291666666666667</v>
      </c>
    </row>
    <row r="42" spans="1:12" s="110" customFormat="1" ht="15" customHeight="1" x14ac:dyDescent="0.2">
      <c r="A42" s="120"/>
      <c r="B42" s="119"/>
      <c r="C42" s="268" t="s">
        <v>106</v>
      </c>
      <c r="D42" s="182"/>
      <c r="E42" s="113">
        <v>44.01294498381877</v>
      </c>
      <c r="F42" s="115">
        <v>136</v>
      </c>
      <c r="G42" s="114">
        <v>128</v>
      </c>
      <c r="H42" s="114">
        <v>140</v>
      </c>
      <c r="I42" s="114">
        <v>138</v>
      </c>
      <c r="J42" s="140">
        <v>125</v>
      </c>
      <c r="K42" s="114">
        <v>11</v>
      </c>
      <c r="L42" s="116">
        <v>8.8000000000000007</v>
      </c>
    </row>
    <row r="43" spans="1:12" s="110" customFormat="1" ht="15" customHeight="1" x14ac:dyDescent="0.2">
      <c r="A43" s="120"/>
      <c r="B43" s="119"/>
      <c r="C43" s="268" t="s">
        <v>107</v>
      </c>
      <c r="D43" s="182"/>
      <c r="E43" s="113">
        <v>55.98705501618123</v>
      </c>
      <c r="F43" s="115">
        <v>173</v>
      </c>
      <c r="G43" s="114">
        <v>179</v>
      </c>
      <c r="H43" s="114">
        <v>195</v>
      </c>
      <c r="I43" s="114">
        <v>194</v>
      </c>
      <c r="J43" s="140">
        <v>163</v>
      </c>
      <c r="K43" s="114">
        <v>10</v>
      </c>
      <c r="L43" s="116">
        <v>6.1349693251533743</v>
      </c>
    </row>
    <row r="44" spans="1:12" s="110" customFormat="1" ht="15" customHeight="1" x14ac:dyDescent="0.2">
      <c r="A44" s="120"/>
      <c r="B44" s="119" t="s">
        <v>205</v>
      </c>
      <c r="C44" s="268"/>
      <c r="D44" s="182"/>
      <c r="E44" s="113">
        <v>18.962769810227439</v>
      </c>
      <c r="F44" s="115">
        <v>1309</v>
      </c>
      <c r="G44" s="114">
        <v>1402</v>
      </c>
      <c r="H44" s="114">
        <v>1522</v>
      </c>
      <c r="I44" s="114">
        <v>1550</v>
      </c>
      <c r="J44" s="140">
        <v>1469</v>
      </c>
      <c r="K44" s="114">
        <v>-160</v>
      </c>
      <c r="L44" s="116">
        <v>-10.891763104152485</v>
      </c>
    </row>
    <row r="45" spans="1:12" s="110" customFormat="1" ht="15" customHeight="1" x14ac:dyDescent="0.2">
      <c r="A45" s="120"/>
      <c r="B45" s="119"/>
      <c r="C45" s="268" t="s">
        <v>106</v>
      </c>
      <c r="D45" s="182"/>
      <c r="E45" s="113">
        <v>39.648586707410239</v>
      </c>
      <c r="F45" s="115">
        <v>519</v>
      </c>
      <c r="G45" s="114">
        <v>536</v>
      </c>
      <c r="H45" s="114">
        <v>567</v>
      </c>
      <c r="I45" s="114">
        <v>581</v>
      </c>
      <c r="J45" s="140">
        <v>548</v>
      </c>
      <c r="K45" s="114">
        <v>-29</v>
      </c>
      <c r="L45" s="116">
        <v>-5.2919708029197077</v>
      </c>
    </row>
    <row r="46" spans="1:12" s="110" customFormat="1" ht="15" customHeight="1" x14ac:dyDescent="0.2">
      <c r="A46" s="123"/>
      <c r="B46" s="124"/>
      <c r="C46" s="260" t="s">
        <v>107</v>
      </c>
      <c r="D46" s="261"/>
      <c r="E46" s="125">
        <v>60.351413292589761</v>
      </c>
      <c r="F46" s="143">
        <v>790</v>
      </c>
      <c r="G46" s="144">
        <v>866</v>
      </c>
      <c r="H46" s="144">
        <v>955</v>
      </c>
      <c r="I46" s="144">
        <v>969</v>
      </c>
      <c r="J46" s="145">
        <v>921</v>
      </c>
      <c r="K46" s="144">
        <v>-131</v>
      </c>
      <c r="L46" s="146">
        <v>-14.223669923995656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6903</v>
      </c>
      <c r="E11" s="114">
        <v>7184</v>
      </c>
      <c r="F11" s="114">
        <v>7666</v>
      </c>
      <c r="G11" s="114">
        <v>7698</v>
      </c>
      <c r="H11" s="140">
        <v>7187</v>
      </c>
      <c r="I11" s="115">
        <v>-284</v>
      </c>
      <c r="J11" s="116">
        <v>-3.951579240294977</v>
      </c>
    </row>
    <row r="12" spans="1:15" s="110" customFormat="1" ht="24.95" customHeight="1" x14ac:dyDescent="0.2">
      <c r="A12" s="193" t="s">
        <v>132</v>
      </c>
      <c r="B12" s="194" t="s">
        <v>133</v>
      </c>
      <c r="C12" s="113">
        <v>3.0711284948573083</v>
      </c>
      <c r="D12" s="115">
        <v>212</v>
      </c>
      <c r="E12" s="114">
        <v>203</v>
      </c>
      <c r="F12" s="114">
        <v>236</v>
      </c>
      <c r="G12" s="114">
        <v>227</v>
      </c>
      <c r="H12" s="140">
        <v>192</v>
      </c>
      <c r="I12" s="115">
        <v>20</v>
      </c>
      <c r="J12" s="116">
        <v>10.416666666666666</v>
      </c>
    </row>
    <row r="13" spans="1:15" s="110" customFormat="1" ht="24.95" customHeight="1" x14ac:dyDescent="0.2">
      <c r="A13" s="193" t="s">
        <v>134</v>
      </c>
      <c r="B13" s="199" t="s">
        <v>214</v>
      </c>
      <c r="C13" s="113">
        <v>0.20281037230189772</v>
      </c>
      <c r="D13" s="115">
        <v>14</v>
      </c>
      <c r="E13" s="114" t="s">
        <v>513</v>
      </c>
      <c r="F13" s="114" t="s">
        <v>513</v>
      </c>
      <c r="G13" s="114" t="s">
        <v>513</v>
      </c>
      <c r="H13" s="140" t="s">
        <v>513</v>
      </c>
      <c r="I13" s="115" t="s">
        <v>513</v>
      </c>
      <c r="J13" s="116" t="s">
        <v>513</v>
      </c>
    </row>
    <row r="14" spans="1:15" s="287" customFormat="1" ht="24.95" customHeight="1" x14ac:dyDescent="0.2">
      <c r="A14" s="193" t="s">
        <v>215</v>
      </c>
      <c r="B14" s="199" t="s">
        <v>137</v>
      </c>
      <c r="C14" s="113">
        <v>6.1277705345501952</v>
      </c>
      <c r="D14" s="115">
        <v>423</v>
      </c>
      <c r="E14" s="114">
        <v>443</v>
      </c>
      <c r="F14" s="114">
        <v>469</v>
      </c>
      <c r="G14" s="114">
        <v>491</v>
      </c>
      <c r="H14" s="140">
        <v>495</v>
      </c>
      <c r="I14" s="115">
        <v>-72</v>
      </c>
      <c r="J14" s="116">
        <v>-14.545454545454545</v>
      </c>
      <c r="K14" s="110"/>
      <c r="L14" s="110"/>
      <c r="M14" s="110"/>
      <c r="N14" s="110"/>
      <c r="O14" s="110"/>
    </row>
    <row r="15" spans="1:15" s="110" customFormat="1" ht="24.95" customHeight="1" x14ac:dyDescent="0.2">
      <c r="A15" s="193" t="s">
        <v>216</v>
      </c>
      <c r="B15" s="199" t="s">
        <v>217</v>
      </c>
      <c r="C15" s="113">
        <v>3.2304795016659424</v>
      </c>
      <c r="D15" s="115">
        <v>223</v>
      </c>
      <c r="E15" s="114">
        <v>233</v>
      </c>
      <c r="F15" s="114">
        <v>260</v>
      </c>
      <c r="G15" s="114">
        <v>262</v>
      </c>
      <c r="H15" s="140">
        <v>259</v>
      </c>
      <c r="I15" s="115">
        <v>-36</v>
      </c>
      <c r="J15" s="116">
        <v>-13.8996138996139</v>
      </c>
    </row>
    <row r="16" spans="1:15" s="287" customFormat="1" ht="24.95" customHeight="1" x14ac:dyDescent="0.2">
      <c r="A16" s="193" t="s">
        <v>218</v>
      </c>
      <c r="B16" s="199" t="s">
        <v>141</v>
      </c>
      <c r="C16" s="113">
        <v>1.8397798058815007</v>
      </c>
      <c r="D16" s="115">
        <v>127</v>
      </c>
      <c r="E16" s="114">
        <v>135</v>
      </c>
      <c r="F16" s="114">
        <v>134</v>
      </c>
      <c r="G16" s="114">
        <v>147</v>
      </c>
      <c r="H16" s="140">
        <v>149</v>
      </c>
      <c r="I16" s="115">
        <v>-22</v>
      </c>
      <c r="J16" s="116">
        <v>-14.765100671140939</v>
      </c>
      <c r="K16" s="110"/>
      <c r="L16" s="110"/>
      <c r="M16" s="110"/>
      <c r="N16" s="110"/>
      <c r="O16" s="110"/>
    </row>
    <row r="17" spans="1:15" s="110" customFormat="1" ht="24.95" customHeight="1" x14ac:dyDescent="0.2">
      <c r="A17" s="193" t="s">
        <v>142</v>
      </c>
      <c r="B17" s="199" t="s">
        <v>220</v>
      </c>
      <c r="C17" s="113">
        <v>1.0575112270027525</v>
      </c>
      <c r="D17" s="115">
        <v>73</v>
      </c>
      <c r="E17" s="114">
        <v>75</v>
      </c>
      <c r="F17" s="114">
        <v>75</v>
      </c>
      <c r="G17" s="114">
        <v>82</v>
      </c>
      <c r="H17" s="140">
        <v>87</v>
      </c>
      <c r="I17" s="115">
        <v>-14</v>
      </c>
      <c r="J17" s="116">
        <v>-16.091954022988507</v>
      </c>
    </row>
    <row r="18" spans="1:15" s="287" customFormat="1" ht="24.95" customHeight="1" x14ac:dyDescent="0.2">
      <c r="A18" s="201" t="s">
        <v>144</v>
      </c>
      <c r="B18" s="202" t="s">
        <v>145</v>
      </c>
      <c r="C18" s="113">
        <v>4.4473417354773286</v>
      </c>
      <c r="D18" s="115">
        <v>307</v>
      </c>
      <c r="E18" s="114" t="s">
        <v>513</v>
      </c>
      <c r="F18" s="114" t="s">
        <v>513</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15.804722584383601</v>
      </c>
      <c r="D19" s="115">
        <v>1091</v>
      </c>
      <c r="E19" s="114">
        <v>1109</v>
      </c>
      <c r="F19" s="114">
        <v>1161</v>
      </c>
      <c r="G19" s="114">
        <v>1142</v>
      </c>
      <c r="H19" s="140">
        <v>1098</v>
      </c>
      <c r="I19" s="115">
        <v>-7</v>
      </c>
      <c r="J19" s="116">
        <v>-0.63752276867030966</v>
      </c>
    </row>
    <row r="20" spans="1:15" s="287" customFormat="1" ht="24.95" customHeight="1" x14ac:dyDescent="0.2">
      <c r="A20" s="193" t="s">
        <v>148</v>
      </c>
      <c r="B20" s="199" t="s">
        <v>149</v>
      </c>
      <c r="C20" s="113">
        <v>3.9113428943937421</v>
      </c>
      <c r="D20" s="115">
        <v>270</v>
      </c>
      <c r="E20" s="114">
        <v>314</v>
      </c>
      <c r="F20" s="114">
        <v>327</v>
      </c>
      <c r="G20" s="114">
        <v>288</v>
      </c>
      <c r="H20" s="140">
        <v>236</v>
      </c>
      <c r="I20" s="115">
        <v>34</v>
      </c>
      <c r="J20" s="116">
        <v>14.40677966101695</v>
      </c>
      <c r="K20" s="110"/>
      <c r="L20" s="110"/>
      <c r="M20" s="110"/>
      <c r="N20" s="110"/>
      <c r="O20" s="110"/>
    </row>
    <row r="21" spans="1:15" s="110" customFormat="1" ht="24.95" customHeight="1" x14ac:dyDescent="0.2">
      <c r="A21" s="201" t="s">
        <v>150</v>
      </c>
      <c r="B21" s="202" t="s">
        <v>151</v>
      </c>
      <c r="C21" s="113">
        <v>13.762132406200204</v>
      </c>
      <c r="D21" s="115">
        <v>950</v>
      </c>
      <c r="E21" s="114">
        <v>1114</v>
      </c>
      <c r="F21" s="114">
        <v>1401</v>
      </c>
      <c r="G21" s="114">
        <v>1351</v>
      </c>
      <c r="H21" s="140">
        <v>1012</v>
      </c>
      <c r="I21" s="115">
        <v>-62</v>
      </c>
      <c r="J21" s="116">
        <v>-6.1264822134387353</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0.69534984789222076</v>
      </c>
      <c r="D23" s="115">
        <v>48</v>
      </c>
      <c r="E23" s="114">
        <v>49</v>
      </c>
      <c r="F23" s="114">
        <v>48</v>
      </c>
      <c r="G23" s="114">
        <v>42</v>
      </c>
      <c r="H23" s="140">
        <v>45</v>
      </c>
      <c r="I23" s="115">
        <v>3</v>
      </c>
      <c r="J23" s="116">
        <v>6.666666666666667</v>
      </c>
    </row>
    <row r="24" spans="1:15" s="110" customFormat="1" ht="24.95" customHeight="1" x14ac:dyDescent="0.2">
      <c r="A24" s="193" t="s">
        <v>156</v>
      </c>
      <c r="B24" s="199" t="s">
        <v>221</v>
      </c>
      <c r="C24" s="113">
        <v>10.719976821671738</v>
      </c>
      <c r="D24" s="115">
        <v>740</v>
      </c>
      <c r="E24" s="114">
        <v>754</v>
      </c>
      <c r="F24" s="114">
        <v>786</v>
      </c>
      <c r="G24" s="114">
        <v>907</v>
      </c>
      <c r="H24" s="140">
        <v>935</v>
      </c>
      <c r="I24" s="115">
        <v>-195</v>
      </c>
      <c r="J24" s="116">
        <v>-20.855614973262032</v>
      </c>
    </row>
    <row r="25" spans="1:15" s="110" customFormat="1" ht="24.95" customHeight="1" x14ac:dyDescent="0.2">
      <c r="A25" s="193" t="s">
        <v>222</v>
      </c>
      <c r="B25" s="204" t="s">
        <v>159</v>
      </c>
      <c r="C25" s="113">
        <v>13.602781399391569</v>
      </c>
      <c r="D25" s="115">
        <v>939</v>
      </c>
      <c r="E25" s="114">
        <v>928</v>
      </c>
      <c r="F25" s="114">
        <v>934</v>
      </c>
      <c r="G25" s="114">
        <v>940</v>
      </c>
      <c r="H25" s="140">
        <v>941</v>
      </c>
      <c r="I25" s="115">
        <v>-2</v>
      </c>
      <c r="J25" s="116">
        <v>-0.21253985122210414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4.9688541213964941</v>
      </c>
      <c r="D27" s="115">
        <v>343</v>
      </c>
      <c r="E27" s="114">
        <v>338</v>
      </c>
      <c r="F27" s="114">
        <v>347</v>
      </c>
      <c r="G27" s="114">
        <v>333</v>
      </c>
      <c r="H27" s="140">
        <v>323</v>
      </c>
      <c r="I27" s="115">
        <v>20</v>
      </c>
      <c r="J27" s="116">
        <v>6.1919504643962853</v>
      </c>
    </row>
    <row r="28" spans="1:15" s="110" customFormat="1" ht="24.95" customHeight="1" x14ac:dyDescent="0.2">
      <c r="A28" s="193" t="s">
        <v>163</v>
      </c>
      <c r="B28" s="199" t="s">
        <v>164</v>
      </c>
      <c r="C28" s="113">
        <v>1.086484137331595</v>
      </c>
      <c r="D28" s="115">
        <v>75</v>
      </c>
      <c r="E28" s="114">
        <v>74</v>
      </c>
      <c r="F28" s="114">
        <v>67</v>
      </c>
      <c r="G28" s="114">
        <v>70</v>
      </c>
      <c r="H28" s="140">
        <v>66</v>
      </c>
      <c r="I28" s="115">
        <v>9</v>
      </c>
      <c r="J28" s="116">
        <v>13.636363636363637</v>
      </c>
    </row>
    <row r="29" spans="1:15" s="110" customFormat="1" ht="24.95" customHeight="1" x14ac:dyDescent="0.2">
      <c r="A29" s="193">
        <v>86</v>
      </c>
      <c r="B29" s="199" t="s">
        <v>165</v>
      </c>
      <c r="C29" s="113">
        <v>6.3450673620165148</v>
      </c>
      <c r="D29" s="115">
        <v>438</v>
      </c>
      <c r="E29" s="114">
        <v>425</v>
      </c>
      <c r="F29" s="114">
        <v>431</v>
      </c>
      <c r="G29" s="114">
        <v>439</v>
      </c>
      <c r="H29" s="140">
        <v>440</v>
      </c>
      <c r="I29" s="115">
        <v>-2</v>
      </c>
      <c r="J29" s="116">
        <v>-0.45454545454545453</v>
      </c>
    </row>
    <row r="30" spans="1:15" s="110" customFormat="1" ht="24.95" customHeight="1" x14ac:dyDescent="0.2">
      <c r="A30" s="193">
        <v>87.88</v>
      </c>
      <c r="B30" s="204" t="s">
        <v>166</v>
      </c>
      <c r="C30" s="113">
        <v>5.7945820657685063</v>
      </c>
      <c r="D30" s="115">
        <v>400</v>
      </c>
      <c r="E30" s="114">
        <v>403</v>
      </c>
      <c r="F30" s="114">
        <v>413</v>
      </c>
      <c r="G30" s="114">
        <v>424</v>
      </c>
      <c r="H30" s="140">
        <v>416</v>
      </c>
      <c r="I30" s="115">
        <v>-16</v>
      </c>
      <c r="J30" s="116">
        <v>-3.8461538461538463</v>
      </c>
    </row>
    <row r="31" spans="1:15" s="110" customFormat="1" ht="24.95" customHeight="1" x14ac:dyDescent="0.2">
      <c r="A31" s="193" t="s">
        <v>167</v>
      </c>
      <c r="B31" s="199" t="s">
        <v>168</v>
      </c>
      <c r="C31" s="113">
        <v>9.0250615674344488</v>
      </c>
      <c r="D31" s="115">
        <v>623</v>
      </c>
      <c r="E31" s="114">
        <v>656</v>
      </c>
      <c r="F31" s="114">
        <v>674</v>
      </c>
      <c r="G31" s="114">
        <v>676</v>
      </c>
      <c r="H31" s="140">
        <v>639</v>
      </c>
      <c r="I31" s="115">
        <v>-16</v>
      </c>
      <c r="J31" s="116">
        <v>-2.5039123630672928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3.0711284948573083</v>
      </c>
      <c r="D34" s="115">
        <v>212</v>
      </c>
      <c r="E34" s="114">
        <v>203</v>
      </c>
      <c r="F34" s="114">
        <v>236</v>
      </c>
      <c r="G34" s="114">
        <v>227</v>
      </c>
      <c r="H34" s="140">
        <v>192</v>
      </c>
      <c r="I34" s="115">
        <v>20</v>
      </c>
      <c r="J34" s="116">
        <v>10.416666666666666</v>
      </c>
    </row>
    <row r="35" spans="1:10" s="110" customFormat="1" ht="24.95" customHeight="1" x14ac:dyDescent="0.2">
      <c r="A35" s="292" t="s">
        <v>171</v>
      </c>
      <c r="B35" s="293" t="s">
        <v>172</v>
      </c>
      <c r="C35" s="113">
        <v>10.777922642329422</v>
      </c>
      <c r="D35" s="115">
        <v>744</v>
      </c>
      <c r="E35" s="114">
        <v>783</v>
      </c>
      <c r="F35" s="114">
        <v>805</v>
      </c>
      <c r="G35" s="114">
        <v>824</v>
      </c>
      <c r="H35" s="140">
        <v>811</v>
      </c>
      <c r="I35" s="115">
        <v>-67</v>
      </c>
      <c r="J35" s="116">
        <v>-8.2614056720098645</v>
      </c>
    </row>
    <row r="36" spans="1:10" s="110" customFormat="1" ht="24.95" customHeight="1" x14ac:dyDescent="0.2">
      <c r="A36" s="294" t="s">
        <v>173</v>
      </c>
      <c r="B36" s="295" t="s">
        <v>174</v>
      </c>
      <c r="C36" s="125">
        <v>86.150948862813266</v>
      </c>
      <c r="D36" s="143">
        <v>5947</v>
      </c>
      <c r="E36" s="144">
        <v>6198</v>
      </c>
      <c r="F36" s="144">
        <v>6625</v>
      </c>
      <c r="G36" s="144">
        <v>6647</v>
      </c>
      <c r="H36" s="145">
        <v>6184</v>
      </c>
      <c r="I36" s="143">
        <v>-237</v>
      </c>
      <c r="J36" s="146">
        <v>-3.8324708926261319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6903</v>
      </c>
      <c r="F11" s="264">
        <v>7184</v>
      </c>
      <c r="G11" s="264">
        <v>7666</v>
      </c>
      <c r="H11" s="264">
        <v>7698</v>
      </c>
      <c r="I11" s="265">
        <v>7187</v>
      </c>
      <c r="J11" s="263">
        <v>-284</v>
      </c>
      <c r="K11" s="266">
        <v>-3.951579240294977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50.210053599884105</v>
      </c>
      <c r="E13" s="115">
        <v>3466</v>
      </c>
      <c r="F13" s="114">
        <v>3596</v>
      </c>
      <c r="G13" s="114">
        <v>3919</v>
      </c>
      <c r="H13" s="114">
        <v>3981</v>
      </c>
      <c r="I13" s="140">
        <v>3644</v>
      </c>
      <c r="J13" s="115">
        <v>-178</v>
      </c>
      <c r="K13" s="116">
        <v>-4.8847420417124043</v>
      </c>
    </row>
    <row r="14" spans="1:15" ht="15.95" customHeight="1" x14ac:dyDescent="0.2">
      <c r="A14" s="306" t="s">
        <v>230</v>
      </c>
      <c r="B14" s="307"/>
      <c r="C14" s="308"/>
      <c r="D14" s="113">
        <v>40.185426626104594</v>
      </c>
      <c r="E14" s="115">
        <v>2774</v>
      </c>
      <c r="F14" s="114">
        <v>2886</v>
      </c>
      <c r="G14" s="114">
        <v>3034</v>
      </c>
      <c r="H14" s="114">
        <v>3004</v>
      </c>
      <c r="I14" s="140">
        <v>2842</v>
      </c>
      <c r="J14" s="115">
        <v>-68</v>
      </c>
      <c r="K14" s="116">
        <v>-2.3926812104152004</v>
      </c>
    </row>
    <row r="15" spans="1:15" ht="15.95" customHeight="1" x14ac:dyDescent="0.2">
      <c r="A15" s="306" t="s">
        <v>231</v>
      </c>
      <c r="B15" s="307"/>
      <c r="C15" s="308"/>
      <c r="D15" s="113">
        <v>3.766478342749529</v>
      </c>
      <c r="E15" s="115">
        <v>260</v>
      </c>
      <c r="F15" s="114">
        <v>284</v>
      </c>
      <c r="G15" s="114">
        <v>285</v>
      </c>
      <c r="H15" s="114">
        <v>274</v>
      </c>
      <c r="I15" s="140">
        <v>274</v>
      </c>
      <c r="J15" s="115">
        <v>-14</v>
      </c>
      <c r="K15" s="116">
        <v>-5.1094890510948909</v>
      </c>
    </row>
    <row r="16" spans="1:15" ht="15.95" customHeight="1" x14ac:dyDescent="0.2">
      <c r="A16" s="306" t="s">
        <v>232</v>
      </c>
      <c r="B16" s="307"/>
      <c r="C16" s="308"/>
      <c r="D16" s="113">
        <v>2.6075619295958279</v>
      </c>
      <c r="E16" s="115">
        <v>180</v>
      </c>
      <c r="F16" s="114">
        <v>185</v>
      </c>
      <c r="G16" s="114">
        <v>178</v>
      </c>
      <c r="H16" s="114">
        <v>177</v>
      </c>
      <c r="I16" s="140">
        <v>178</v>
      </c>
      <c r="J16" s="115">
        <v>2</v>
      </c>
      <c r="K16" s="116">
        <v>1.1235955056179776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2.6944806605823555</v>
      </c>
      <c r="E18" s="115">
        <v>186</v>
      </c>
      <c r="F18" s="114">
        <v>181</v>
      </c>
      <c r="G18" s="114">
        <v>204</v>
      </c>
      <c r="H18" s="114">
        <v>192</v>
      </c>
      <c r="I18" s="140">
        <v>170</v>
      </c>
      <c r="J18" s="115">
        <v>16</v>
      </c>
      <c r="K18" s="116">
        <v>9.4117647058823533</v>
      </c>
    </row>
    <row r="19" spans="1:11" ht="14.1" customHeight="1" x14ac:dyDescent="0.2">
      <c r="A19" s="306" t="s">
        <v>235</v>
      </c>
      <c r="B19" s="307" t="s">
        <v>236</v>
      </c>
      <c r="C19" s="308"/>
      <c r="D19" s="113">
        <v>2.187454729827611</v>
      </c>
      <c r="E19" s="115">
        <v>151</v>
      </c>
      <c r="F19" s="114">
        <v>148</v>
      </c>
      <c r="G19" s="114">
        <v>173</v>
      </c>
      <c r="H19" s="114">
        <v>165</v>
      </c>
      <c r="I19" s="140">
        <v>143</v>
      </c>
      <c r="J19" s="115">
        <v>8</v>
      </c>
      <c r="K19" s="116">
        <v>5.5944055944055942</v>
      </c>
    </row>
    <row r="20" spans="1:11" ht="14.1" customHeight="1" x14ac:dyDescent="0.2">
      <c r="A20" s="306">
        <v>12</v>
      </c>
      <c r="B20" s="307" t="s">
        <v>237</v>
      </c>
      <c r="C20" s="308"/>
      <c r="D20" s="113">
        <v>0.8402143995364334</v>
      </c>
      <c r="E20" s="115">
        <v>58</v>
      </c>
      <c r="F20" s="114">
        <v>52</v>
      </c>
      <c r="G20" s="114">
        <v>58</v>
      </c>
      <c r="H20" s="114">
        <v>60</v>
      </c>
      <c r="I20" s="140">
        <v>57</v>
      </c>
      <c r="J20" s="115">
        <v>1</v>
      </c>
      <c r="K20" s="116">
        <v>1.7543859649122806</v>
      </c>
    </row>
    <row r="21" spans="1:11" ht="14.1" customHeight="1" x14ac:dyDescent="0.2">
      <c r="A21" s="306">
        <v>21</v>
      </c>
      <c r="B21" s="307" t="s">
        <v>238</v>
      </c>
      <c r="C21" s="308"/>
      <c r="D21" s="113">
        <v>5.7945820657685061E-2</v>
      </c>
      <c r="E21" s="115">
        <v>4</v>
      </c>
      <c r="F21" s="114">
        <v>4</v>
      </c>
      <c r="G21" s="114">
        <v>3</v>
      </c>
      <c r="H21" s="114">
        <v>4</v>
      </c>
      <c r="I21" s="140">
        <v>7</v>
      </c>
      <c r="J21" s="115">
        <v>-3</v>
      </c>
      <c r="K21" s="116">
        <v>-42.857142857142854</v>
      </c>
    </row>
    <row r="22" spans="1:11" ht="14.1" customHeight="1" x14ac:dyDescent="0.2">
      <c r="A22" s="306">
        <v>22</v>
      </c>
      <c r="B22" s="307" t="s">
        <v>239</v>
      </c>
      <c r="C22" s="308"/>
      <c r="D22" s="113">
        <v>0.86918730986527593</v>
      </c>
      <c r="E22" s="115">
        <v>60</v>
      </c>
      <c r="F22" s="114">
        <v>53</v>
      </c>
      <c r="G22" s="114">
        <v>53</v>
      </c>
      <c r="H22" s="114">
        <v>57</v>
      </c>
      <c r="I22" s="140">
        <v>58</v>
      </c>
      <c r="J22" s="115">
        <v>2</v>
      </c>
      <c r="K22" s="116">
        <v>3.4482758620689653</v>
      </c>
    </row>
    <row r="23" spans="1:11" ht="14.1" customHeight="1" x14ac:dyDescent="0.2">
      <c r="A23" s="306">
        <v>23</v>
      </c>
      <c r="B23" s="307" t="s">
        <v>240</v>
      </c>
      <c r="C23" s="308"/>
      <c r="D23" s="113">
        <v>0.17383746197305519</v>
      </c>
      <c r="E23" s="115">
        <v>12</v>
      </c>
      <c r="F23" s="114">
        <v>13</v>
      </c>
      <c r="G23" s="114">
        <v>14</v>
      </c>
      <c r="H23" s="114">
        <v>15</v>
      </c>
      <c r="I23" s="140">
        <v>17</v>
      </c>
      <c r="J23" s="115">
        <v>-5</v>
      </c>
      <c r="K23" s="116">
        <v>-29.411764705882351</v>
      </c>
    </row>
    <row r="24" spans="1:11" ht="14.1" customHeight="1" x14ac:dyDescent="0.2">
      <c r="A24" s="306">
        <v>24</v>
      </c>
      <c r="B24" s="307" t="s">
        <v>241</v>
      </c>
      <c r="C24" s="308"/>
      <c r="D24" s="113">
        <v>0.88367376502969719</v>
      </c>
      <c r="E24" s="115">
        <v>61</v>
      </c>
      <c r="F24" s="114">
        <v>66</v>
      </c>
      <c r="G24" s="114">
        <v>60</v>
      </c>
      <c r="H24" s="114">
        <v>63</v>
      </c>
      <c r="I24" s="140">
        <v>62</v>
      </c>
      <c r="J24" s="115">
        <v>-1</v>
      </c>
      <c r="K24" s="116">
        <v>-1.6129032258064515</v>
      </c>
    </row>
    <row r="25" spans="1:11" ht="14.1" customHeight="1" x14ac:dyDescent="0.2">
      <c r="A25" s="306">
        <v>25</v>
      </c>
      <c r="B25" s="307" t="s">
        <v>242</v>
      </c>
      <c r="C25" s="308"/>
      <c r="D25" s="113">
        <v>1.4921048819353904</v>
      </c>
      <c r="E25" s="115">
        <v>103</v>
      </c>
      <c r="F25" s="114">
        <v>113</v>
      </c>
      <c r="G25" s="114">
        <v>116</v>
      </c>
      <c r="H25" s="114">
        <v>110</v>
      </c>
      <c r="I25" s="140">
        <v>101</v>
      </c>
      <c r="J25" s="115">
        <v>2</v>
      </c>
      <c r="K25" s="116">
        <v>1.9801980198019802</v>
      </c>
    </row>
    <row r="26" spans="1:11" ht="14.1" customHeight="1" x14ac:dyDescent="0.2">
      <c r="A26" s="306">
        <v>26</v>
      </c>
      <c r="B26" s="307" t="s">
        <v>243</v>
      </c>
      <c r="C26" s="308"/>
      <c r="D26" s="113">
        <v>0.53599884108358686</v>
      </c>
      <c r="E26" s="115">
        <v>37</v>
      </c>
      <c r="F26" s="114">
        <v>36</v>
      </c>
      <c r="G26" s="114">
        <v>33</v>
      </c>
      <c r="H26" s="114">
        <v>37</v>
      </c>
      <c r="I26" s="140">
        <v>39</v>
      </c>
      <c r="J26" s="115">
        <v>-2</v>
      </c>
      <c r="K26" s="116">
        <v>-5.1282051282051286</v>
      </c>
    </row>
    <row r="27" spans="1:11" ht="14.1" customHeight="1" x14ac:dyDescent="0.2">
      <c r="A27" s="306">
        <v>27</v>
      </c>
      <c r="B27" s="307" t="s">
        <v>244</v>
      </c>
      <c r="C27" s="308"/>
      <c r="D27" s="113">
        <v>0.21729682746631898</v>
      </c>
      <c r="E27" s="115">
        <v>15</v>
      </c>
      <c r="F27" s="114">
        <v>12</v>
      </c>
      <c r="G27" s="114">
        <v>12</v>
      </c>
      <c r="H27" s="114">
        <v>14</v>
      </c>
      <c r="I27" s="140">
        <v>14</v>
      </c>
      <c r="J27" s="115">
        <v>1</v>
      </c>
      <c r="K27" s="116">
        <v>7.1428571428571432</v>
      </c>
    </row>
    <row r="28" spans="1:11" ht="14.1" customHeight="1" x14ac:dyDescent="0.2">
      <c r="A28" s="306">
        <v>28</v>
      </c>
      <c r="B28" s="307" t="s">
        <v>245</v>
      </c>
      <c r="C28" s="308"/>
      <c r="D28" s="113">
        <v>0.10140518615094886</v>
      </c>
      <c r="E28" s="115">
        <v>7</v>
      </c>
      <c r="F28" s="114">
        <v>9</v>
      </c>
      <c r="G28" s="114">
        <v>8</v>
      </c>
      <c r="H28" s="114">
        <v>10</v>
      </c>
      <c r="I28" s="140">
        <v>15</v>
      </c>
      <c r="J28" s="115">
        <v>-8</v>
      </c>
      <c r="K28" s="116">
        <v>-53.333333333333336</v>
      </c>
    </row>
    <row r="29" spans="1:11" ht="14.1" customHeight="1" x14ac:dyDescent="0.2">
      <c r="A29" s="306">
        <v>29</v>
      </c>
      <c r="B29" s="307" t="s">
        <v>246</v>
      </c>
      <c r="C29" s="308"/>
      <c r="D29" s="113">
        <v>2.5930754744314068</v>
      </c>
      <c r="E29" s="115">
        <v>179</v>
      </c>
      <c r="F29" s="114">
        <v>215</v>
      </c>
      <c r="G29" s="114">
        <v>224</v>
      </c>
      <c r="H29" s="114">
        <v>229</v>
      </c>
      <c r="I29" s="140">
        <v>203</v>
      </c>
      <c r="J29" s="115">
        <v>-24</v>
      </c>
      <c r="K29" s="116">
        <v>-11.822660098522167</v>
      </c>
    </row>
    <row r="30" spans="1:11" ht="14.1" customHeight="1" x14ac:dyDescent="0.2">
      <c r="A30" s="306" t="s">
        <v>247</v>
      </c>
      <c r="B30" s="307" t="s">
        <v>248</v>
      </c>
      <c r="C30" s="308"/>
      <c r="D30" s="113">
        <v>0.39113428943937417</v>
      </c>
      <c r="E30" s="115">
        <v>27</v>
      </c>
      <c r="F30" s="114">
        <v>29</v>
      </c>
      <c r="G30" s="114">
        <v>29</v>
      </c>
      <c r="H30" s="114">
        <v>31</v>
      </c>
      <c r="I30" s="140">
        <v>31</v>
      </c>
      <c r="J30" s="115">
        <v>-4</v>
      </c>
      <c r="K30" s="116">
        <v>-12.903225806451612</v>
      </c>
    </row>
    <row r="31" spans="1:11" ht="14.1" customHeight="1" x14ac:dyDescent="0.2">
      <c r="A31" s="306" t="s">
        <v>249</v>
      </c>
      <c r="B31" s="307" t="s">
        <v>250</v>
      </c>
      <c r="C31" s="308"/>
      <c r="D31" s="113">
        <v>2.129508909169926</v>
      </c>
      <c r="E31" s="115">
        <v>147</v>
      </c>
      <c r="F31" s="114">
        <v>181</v>
      </c>
      <c r="G31" s="114">
        <v>190</v>
      </c>
      <c r="H31" s="114">
        <v>193</v>
      </c>
      <c r="I31" s="140">
        <v>168</v>
      </c>
      <c r="J31" s="115">
        <v>-21</v>
      </c>
      <c r="K31" s="116">
        <v>-12.5</v>
      </c>
    </row>
    <row r="32" spans="1:11" ht="14.1" customHeight="1" x14ac:dyDescent="0.2">
      <c r="A32" s="306">
        <v>31</v>
      </c>
      <c r="B32" s="307" t="s">
        <v>251</v>
      </c>
      <c r="C32" s="308"/>
      <c r="D32" s="113">
        <v>0.17383746197305519</v>
      </c>
      <c r="E32" s="115">
        <v>12</v>
      </c>
      <c r="F32" s="114">
        <v>14</v>
      </c>
      <c r="G32" s="114">
        <v>12</v>
      </c>
      <c r="H32" s="114">
        <v>13</v>
      </c>
      <c r="I32" s="140">
        <v>14</v>
      </c>
      <c r="J32" s="115">
        <v>-2</v>
      </c>
      <c r="K32" s="116">
        <v>-14.285714285714286</v>
      </c>
    </row>
    <row r="33" spans="1:11" ht="14.1" customHeight="1" x14ac:dyDescent="0.2">
      <c r="A33" s="306">
        <v>32</v>
      </c>
      <c r="B33" s="307" t="s">
        <v>252</v>
      </c>
      <c r="C33" s="308"/>
      <c r="D33" s="113">
        <v>1.5935100680863392</v>
      </c>
      <c r="E33" s="115">
        <v>110</v>
      </c>
      <c r="F33" s="114">
        <v>121</v>
      </c>
      <c r="G33" s="114">
        <v>121</v>
      </c>
      <c r="H33" s="114">
        <v>124</v>
      </c>
      <c r="I33" s="140">
        <v>110</v>
      </c>
      <c r="J33" s="115">
        <v>0</v>
      </c>
      <c r="K33" s="116">
        <v>0</v>
      </c>
    </row>
    <row r="34" spans="1:11" ht="14.1" customHeight="1" x14ac:dyDescent="0.2">
      <c r="A34" s="306">
        <v>33</v>
      </c>
      <c r="B34" s="307" t="s">
        <v>253</v>
      </c>
      <c r="C34" s="308"/>
      <c r="D34" s="113">
        <v>0.36216137911053164</v>
      </c>
      <c r="E34" s="115">
        <v>25</v>
      </c>
      <c r="F34" s="114">
        <v>30</v>
      </c>
      <c r="G34" s="114">
        <v>36</v>
      </c>
      <c r="H34" s="114">
        <v>34</v>
      </c>
      <c r="I34" s="140">
        <v>31</v>
      </c>
      <c r="J34" s="115">
        <v>-6</v>
      </c>
      <c r="K34" s="116">
        <v>-19.35483870967742</v>
      </c>
    </row>
    <row r="35" spans="1:11" ht="14.1" customHeight="1" x14ac:dyDescent="0.2">
      <c r="A35" s="306">
        <v>34</v>
      </c>
      <c r="B35" s="307" t="s">
        <v>254</v>
      </c>
      <c r="C35" s="308"/>
      <c r="D35" s="113">
        <v>4.5777198319571202</v>
      </c>
      <c r="E35" s="115">
        <v>316</v>
      </c>
      <c r="F35" s="114">
        <v>318</v>
      </c>
      <c r="G35" s="114">
        <v>326</v>
      </c>
      <c r="H35" s="114">
        <v>314</v>
      </c>
      <c r="I35" s="140">
        <v>303</v>
      </c>
      <c r="J35" s="115">
        <v>13</v>
      </c>
      <c r="K35" s="116">
        <v>4.2904290429042904</v>
      </c>
    </row>
    <row r="36" spans="1:11" ht="14.1" customHeight="1" x14ac:dyDescent="0.2">
      <c r="A36" s="306">
        <v>41</v>
      </c>
      <c r="B36" s="307" t="s">
        <v>255</v>
      </c>
      <c r="C36" s="308"/>
      <c r="D36" s="113">
        <v>4.3459365493263798E-2</v>
      </c>
      <c r="E36" s="115">
        <v>3</v>
      </c>
      <c r="F36" s="114">
        <v>3</v>
      </c>
      <c r="G36" s="114">
        <v>5</v>
      </c>
      <c r="H36" s="114">
        <v>4</v>
      </c>
      <c r="I36" s="140">
        <v>4</v>
      </c>
      <c r="J36" s="115">
        <v>-1</v>
      </c>
      <c r="K36" s="116">
        <v>-25</v>
      </c>
    </row>
    <row r="37" spans="1:11" ht="14.1" customHeight="1" x14ac:dyDescent="0.2">
      <c r="A37" s="306">
        <v>42</v>
      </c>
      <c r="B37" s="307" t="s">
        <v>256</v>
      </c>
      <c r="C37" s="308"/>
      <c r="D37" s="113">
        <v>0.10140518615094886</v>
      </c>
      <c r="E37" s="115">
        <v>7</v>
      </c>
      <c r="F37" s="114">
        <v>8</v>
      </c>
      <c r="G37" s="114">
        <v>7</v>
      </c>
      <c r="H37" s="114">
        <v>7</v>
      </c>
      <c r="I37" s="140">
        <v>9</v>
      </c>
      <c r="J37" s="115">
        <v>-2</v>
      </c>
      <c r="K37" s="116">
        <v>-22.222222222222221</v>
      </c>
    </row>
    <row r="38" spans="1:11" ht="14.1" customHeight="1" x14ac:dyDescent="0.2">
      <c r="A38" s="306">
        <v>43</v>
      </c>
      <c r="B38" s="307" t="s">
        <v>257</v>
      </c>
      <c r="C38" s="308"/>
      <c r="D38" s="113">
        <v>0.14486455164421266</v>
      </c>
      <c r="E38" s="115">
        <v>10</v>
      </c>
      <c r="F38" s="114">
        <v>14</v>
      </c>
      <c r="G38" s="114">
        <v>15</v>
      </c>
      <c r="H38" s="114">
        <v>14</v>
      </c>
      <c r="I38" s="140">
        <v>13</v>
      </c>
      <c r="J38" s="115">
        <v>-3</v>
      </c>
      <c r="K38" s="116">
        <v>-23.076923076923077</v>
      </c>
    </row>
    <row r="39" spans="1:11" ht="14.1" customHeight="1" x14ac:dyDescent="0.2">
      <c r="A39" s="306">
        <v>51</v>
      </c>
      <c r="B39" s="307" t="s">
        <v>258</v>
      </c>
      <c r="C39" s="308"/>
      <c r="D39" s="113">
        <v>9.7059249601622479</v>
      </c>
      <c r="E39" s="115">
        <v>670</v>
      </c>
      <c r="F39" s="114">
        <v>679</v>
      </c>
      <c r="G39" s="114">
        <v>720</v>
      </c>
      <c r="H39" s="114">
        <v>832</v>
      </c>
      <c r="I39" s="140">
        <v>846</v>
      </c>
      <c r="J39" s="115">
        <v>-176</v>
      </c>
      <c r="K39" s="116">
        <v>-20.803782505910167</v>
      </c>
    </row>
    <row r="40" spans="1:11" ht="14.1" customHeight="1" x14ac:dyDescent="0.2">
      <c r="A40" s="306" t="s">
        <v>259</v>
      </c>
      <c r="B40" s="307" t="s">
        <v>260</v>
      </c>
      <c r="C40" s="308"/>
      <c r="D40" s="113">
        <v>9.6334926843401423</v>
      </c>
      <c r="E40" s="115">
        <v>665</v>
      </c>
      <c r="F40" s="114">
        <v>673</v>
      </c>
      <c r="G40" s="114">
        <v>711</v>
      </c>
      <c r="H40" s="114">
        <v>824</v>
      </c>
      <c r="I40" s="140">
        <v>841</v>
      </c>
      <c r="J40" s="115">
        <v>-176</v>
      </c>
      <c r="K40" s="116">
        <v>-20.927467300832344</v>
      </c>
    </row>
    <row r="41" spans="1:11" ht="14.1" customHeight="1" x14ac:dyDescent="0.2">
      <c r="A41" s="306"/>
      <c r="B41" s="307" t="s">
        <v>261</v>
      </c>
      <c r="C41" s="308"/>
      <c r="D41" s="113">
        <v>2.1005359988410834</v>
      </c>
      <c r="E41" s="115">
        <v>145</v>
      </c>
      <c r="F41" s="114">
        <v>148</v>
      </c>
      <c r="G41" s="114">
        <v>160</v>
      </c>
      <c r="H41" s="114">
        <v>159</v>
      </c>
      <c r="I41" s="140">
        <v>153</v>
      </c>
      <c r="J41" s="115">
        <v>-8</v>
      </c>
      <c r="K41" s="116">
        <v>-5.2287581699346406</v>
      </c>
    </row>
    <row r="42" spans="1:11" ht="14.1" customHeight="1" x14ac:dyDescent="0.2">
      <c r="A42" s="306">
        <v>52</v>
      </c>
      <c r="B42" s="307" t="s">
        <v>262</v>
      </c>
      <c r="C42" s="308"/>
      <c r="D42" s="113">
        <v>4.2445313631754313</v>
      </c>
      <c r="E42" s="115">
        <v>293</v>
      </c>
      <c r="F42" s="114">
        <v>316</v>
      </c>
      <c r="G42" s="114">
        <v>318</v>
      </c>
      <c r="H42" s="114">
        <v>304</v>
      </c>
      <c r="I42" s="140">
        <v>309</v>
      </c>
      <c r="J42" s="115">
        <v>-16</v>
      </c>
      <c r="K42" s="116">
        <v>-5.1779935275080904</v>
      </c>
    </row>
    <row r="43" spans="1:11" ht="14.1" customHeight="1" x14ac:dyDescent="0.2">
      <c r="A43" s="306" t="s">
        <v>263</v>
      </c>
      <c r="B43" s="307" t="s">
        <v>264</v>
      </c>
      <c r="C43" s="308"/>
      <c r="D43" s="113">
        <v>4.0996668115312183</v>
      </c>
      <c r="E43" s="115">
        <v>283</v>
      </c>
      <c r="F43" s="114">
        <v>303</v>
      </c>
      <c r="G43" s="114">
        <v>299</v>
      </c>
      <c r="H43" s="114">
        <v>285</v>
      </c>
      <c r="I43" s="140">
        <v>289</v>
      </c>
      <c r="J43" s="115">
        <v>-6</v>
      </c>
      <c r="K43" s="116">
        <v>-2.0761245674740483</v>
      </c>
    </row>
    <row r="44" spans="1:11" ht="14.1" customHeight="1" x14ac:dyDescent="0.2">
      <c r="A44" s="306">
        <v>53</v>
      </c>
      <c r="B44" s="307" t="s">
        <v>265</v>
      </c>
      <c r="C44" s="308"/>
      <c r="D44" s="113">
        <v>0.75329566854990582</v>
      </c>
      <c r="E44" s="115">
        <v>52</v>
      </c>
      <c r="F44" s="114">
        <v>53</v>
      </c>
      <c r="G44" s="114">
        <v>58</v>
      </c>
      <c r="H44" s="114">
        <v>56</v>
      </c>
      <c r="I44" s="140">
        <v>48</v>
      </c>
      <c r="J44" s="115">
        <v>4</v>
      </c>
      <c r="K44" s="116">
        <v>8.3333333333333339</v>
      </c>
    </row>
    <row r="45" spans="1:11" ht="14.1" customHeight="1" x14ac:dyDescent="0.2">
      <c r="A45" s="306" t="s">
        <v>266</v>
      </c>
      <c r="B45" s="307" t="s">
        <v>267</v>
      </c>
      <c r="C45" s="308"/>
      <c r="D45" s="113">
        <v>0.72432275822106329</v>
      </c>
      <c r="E45" s="115">
        <v>50</v>
      </c>
      <c r="F45" s="114">
        <v>52</v>
      </c>
      <c r="G45" s="114">
        <v>56</v>
      </c>
      <c r="H45" s="114">
        <v>54</v>
      </c>
      <c r="I45" s="140">
        <v>46</v>
      </c>
      <c r="J45" s="115">
        <v>4</v>
      </c>
      <c r="K45" s="116">
        <v>8.695652173913043</v>
      </c>
    </row>
    <row r="46" spans="1:11" ht="14.1" customHeight="1" x14ac:dyDescent="0.2">
      <c r="A46" s="306">
        <v>54</v>
      </c>
      <c r="B46" s="307" t="s">
        <v>268</v>
      </c>
      <c r="C46" s="308"/>
      <c r="D46" s="113">
        <v>19.933362306243662</v>
      </c>
      <c r="E46" s="115">
        <v>1376</v>
      </c>
      <c r="F46" s="114">
        <v>1404</v>
      </c>
      <c r="G46" s="114">
        <v>1440</v>
      </c>
      <c r="H46" s="114">
        <v>1412</v>
      </c>
      <c r="I46" s="140">
        <v>1356</v>
      </c>
      <c r="J46" s="115">
        <v>20</v>
      </c>
      <c r="K46" s="116">
        <v>1.4749262536873156</v>
      </c>
    </row>
    <row r="47" spans="1:11" ht="14.1" customHeight="1" x14ac:dyDescent="0.2">
      <c r="A47" s="306">
        <v>61</v>
      </c>
      <c r="B47" s="307" t="s">
        <v>269</v>
      </c>
      <c r="C47" s="308"/>
      <c r="D47" s="113">
        <v>0.33318846878168912</v>
      </c>
      <c r="E47" s="115">
        <v>23</v>
      </c>
      <c r="F47" s="114">
        <v>21</v>
      </c>
      <c r="G47" s="114">
        <v>17</v>
      </c>
      <c r="H47" s="114">
        <v>16</v>
      </c>
      <c r="I47" s="140">
        <v>21</v>
      </c>
      <c r="J47" s="115">
        <v>2</v>
      </c>
      <c r="K47" s="116">
        <v>9.5238095238095237</v>
      </c>
    </row>
    <row r="48" spans="1:11" ht="14.1" customHeight="1" x14ac:dyDescent="0.2">
      <c r="A48" s="306">
        <v>62</v>
      </c>
      <c r="B48" s="307" t="s">
        <v>270</v>
      </c>
      <c r="C48" s="308"/>
      <c r="D48" s="113">
        <v>11.125597566275532</v>
      </c>
      <c r="E48" s="115">
        <v>768</v>
      </c>
      <c r="F48" s="114">
        <v>774</v>
      </c>
      <c r="G48" s="114">
        <v>851</v>
      </c>
      <c r="H48" s="114">
        <v>838</v>
      </c>
      <c r="I48" s="140">
        <v>794</v>
      </c>
      <c r="J48" s="115">
        <v>-26</v>
      </c>
      <c r="K48" s="116">
        <v>-3.2745591939546599</v>
      </c>
    </row>
    <row r="49" spans="1:11" ht="14.1" customHeight="1" x14ac:dyDescent="0.2">
      <c r="A49" s="306">
        <v>63</v>
      </c>
      <c r="B49" s="307" t="s">
        <v>271</v>
      </c>
      <c r="C49" s="308"/>
      <c r="D49" s="113">
        <v>11.371867304070694</v>
      </c>
      <c r="E49" s="115">
        <v>785</v>
      </c>
      <c r="F49" s="114">
        <v>919</v>
      </c>
      <c r="G49" s="114">
        <v>1182</v>
      </c>
      <c r="H49" s="114">
        <v>1134</v>
      </c>
      <c r="I49" s="140">
        <v>824</v>
      </c>
      <c r="J49" s="115">
        <v>-39</v>
      </c>
      <c r="K49" s="116">
        <v>-4.733009708737864</v>
      </c>
    </row>
    <row r="50" spans="1:11" ht="14.1" customHeight="1" x14ac:dyDescent="0.2">
      <c r="A50" s="306" t="s">
        <v>272</v>
      </c>
      <c r="B50" s="307" t="s">
        <v>273</v>
      </c>
      <c r="C50" s="308"/>
      <c r="D50" s="113">
        <v>1.9701579023612923</v>
      </c>
      <c r="E50" s="115">
        <v>136</v>
      </c>
      <c r="F50" s="114">
        <v>160</v>
      </c>
      <c r="G50" s="114">
        <v>209</v>
      </c>
      <c r="H50" s="114">
        <v>204</v>
      </c>
      <c r="I50" s="140">
        <v>151</v>
      </c>
      <c r="J50" s="115">
        <v>-15</v>
      </c>
      <c r="K50" s="116">
        <v>-9.9337748344370862</v>
      </c>
    </row>
    <row r="51" spans="1:11" ht="14.1" customHeight="1" x14ac:dyDescent="0.2">
      <c r="A51" s="306" t="s">
        <v>274</v>
      </c>
      <c r="B51" s="307" t="s">
        <v>275</v>
      </c>
      <c r="C51" s="308"/>
      <c r="D51" s="113">
        <v>8.80776473996813</v>
      </c>
      <c r="E51" s="115">
        <v>608</v>
      </c>
      <c r="F51" s="114">
        <v>707</v>
      </c>
      <c r="G51" s="114">
        <v>918</v>
      </c>
      <c r="H51" s="114">
        <v>879</v>
      </c>
      <c r="I51" s="140">
        <v>630</v>
      </c>
      <c r="J51" s="115">
        <v>-22</v>
      </c>
      <c r="K51" s="116">
        <v>-3.4920634920634921</v>
      </c>
    </row>
    <row r="52" spans="1:11" ht="14.1" customHeight="1" x14ac:dyDescent="0.2">
      <c r="A52" s="306">
        <v>71</v>
      </c>
      <c r="B52" s="307" t="s">
        <v>276</v>
      </c>
      <c r="C52" s="308"/>
      <c r="D52" s="113">
        <v>8.9816022019411843</v>
      </c>
      <c r="E52" s="115">
        <v>620</v>
      </c>
      <c r="F52" s="114">
        <v>634</v>
      </c>
      <c r="G52" s="114">
        <v>637</v>
      </c>
      <c r="H52" s="114">
        <v>643</v>
      </c>
      <c r="I52" s="140">
        <v>627</v>
      </c>
      <c r="J52" s="115">
        <v>-7</v>
      </c>
      <c r="K52" s="116">
        <v>-1.1164274322169059</v>
      </c>
    </row>
    <row r="53" spans="1:11" ht="14.1" customHeight="1" x14ac:dyDescent="0.2">
      <c r="A53" s="306" t="s">
        <v>277</v>
      </c>
      <c r="B53" s="307" t="s">
        <v>278</v>
      </c>
      <c r="C53" s="308"/>
      <c r="D53" s="113">
        <v>0.55048529624800813</v>
      </c>
      <c r="E53" s="115">
        <v>38</v>
      </c>
      <c r="F53" s="114">
        <v>40</v>
      </c>
      <c r="G53" s="114">
        <v>43</v>
      </c>
      <c r="H53" s="114">
        <v>40</v>
      </c>
      <c r="I53" s="140">
        <v>39</v>
      </c>
      <c r="J53" s="115">
        <v>-1</v>
      </c>
      <c r="K53" s="116">
        <v>-2.5641025641025643</v>
      </c>
    </row>
    <row r="54" spans="1:11" ht="14.1" customHeight="1" x14ac:dyDescent="0.2">
      <c r="A54" s="306" t="s">
        <v>279</v>
      </c>
      <c r="B54" s="307" t="s">
        <v>280</v>
      </c>
      <c r="C54" s="308"/>
      <c r="D54" s="113">
        <v>7.5184702303346373</v>
      </c>
      <c r="E54" s="115">
        <v>519</v>
      </c>
      <c r="F54" s="114">
        <v>534</v>
      </c>
      <c r="G54" s="114">
        <v>532</v>
      </c>
      <c r="H54" s="114">
        <v>538</v>
      </c>
      <c r="I54" s="140">
        <v>526</v>
      </c>
      <c r="J54" s="115">
        <v>-7</v>
      </c>
      <c r="K54" s="116">
        <v>-1.3307984790874525</v>
      </c>
    </row>
    <row r="55" spans="1:11" ht="14.1" customHeight="1" x14ac:dyDescent="0.2">
      <c r="A55" s="306">
        <v>72</v>
      </c>
      <c r="B55" s="307" t="s">
        <v>281</v>
      </c>
      <c r="C55" s="308"/>
      <c r="D55" s="113">
        <v>0.72432275822106329</v>
      </c>
      <c r="E55" s="115">
        <v>50</v>
      </c>
      <c r="F55" s="114">
        <v>50</v>
      </c>
      <c r="G55" s="114">
        <v>49</v>
      </c>
      <c r="H55" s="114">
        <v>49</v>
      </c>
      <c r="I55" s="140">
        <v>49</v>
      </c>
      <c r="J55" s="115">
        <v>1</v>
      </c>
      <c r="K55" s="116">
        <v>2.0408163265306123</v>
      </c>
    </row>
    <row r="56" spans="1:11" ht="14.1" customHeight="1" x14ac:dyDescent="0.2">
      <c r="A56" s="306" t="s">
        <v>282</v>
      </c>
      <c r="B56" s="307" t="s">
        <v>283</v>
      </c>
      <c r="C56" s="308"/>
      <c r="D56" s="113">
        <v>0.11589164131537012</v>
      </c>
      <c r="E56" s="115">
        <v>8</v>
      </c>
      <c r="F56" s="114">
        <v>9</v>
      </c>
      <c r="G56" s="114">
        <v>8</v>
      </c>
      <c r="H56" s="114">
        <v>8</v>
      </c>
      <c r="I56" s="140">
        <v>9</v>
      </c>
      <c r="J56" s="115">
        <v>-1</v>
      </c>
      <c r="K56" s="116">
        <v>-11.111111111111111</v>
      </c>
    </row>
    <row r="57" spans="1:11" ht="14.1" customHeight="1" x14ac:dyDescent="0.2">
      <c r="A57" s="306" t="s">
        <v>284</v>
      </c>
      <c r="B57" s="307" t="s">
        <v>285</v>
      </c>
      <c r="C57" s="308"/>
      <c r="D57" s="113">
        <v>0.34767492394611038</v>
      </c>
      <c r="E57" s="115">
        <v>24</v>
      </c>
      <c r="F57" s="114">
        <v>22</v>
      </c>
      <c r="G57" s="114">
        <v>22</v>
      </c>
      <c r="H57" s="114">
        <v>22</v>
      </c>
      <c r="I57" s="140">
        <v>22</v>
      </c>
      <c r="J57" s="115">
        <v>2</v>
      </c>
      <c r="K57" s="116">
        <v>9.0909090909090917</v>
      </c>
    </row>
    <row r="58" spans="1:11" ht="14.1" customHeight="1" x14ac:dyDescent="0.2">
      <c r="A58" s="306">
        <v>73</v>
      </c>
      <c r="B58" s="307" t="s">
        <v>286</v>
      </c>
      <c r="C58" s="308"/>
      <c r="D58" s="113">
        <v>0.98507895118064615</v>
      </c>
      <c r="E58" s="115">
        <v>68</v>
      </c>
      <c r="F58" s="114">
        <v>65</v>
      </c>
      <c r="G58" s="114">
        <v>69</v>
      </c>
      <c r="H58" s="114">
        <v>76</v>
      </c>
      <c r="I58" s="140">
        <v>80</v>
      </c>
      <c r="J58" s="115">
        <v>-12</v>
      </c>
      <c r="K58" s="116">
        <v>-15</v>
      </c>
    </row>
    <row r="59" spans="1:11" ht="14.1" customHeight="1" x14ac:dyDescent="0.2">
      <c r="A59" s="306" t="s">
        <v>287</v>
      </c>
      <c r="B59" s="307" t="s">
        <v>288</v>
      </c>
      <c r="C59" s="308"/>
      <c r="D59" s="113">
        <v>0.81124148920759087</v>
      </c>
      <c r="E59" s="115">
        <v>56</v>
      </c>
      <c r="F59" s="114">
        <v>53</v>
      </c>
      <c r="G59" s="114">
        <v>57</v>
      </c>
      <c r="H59" s="114">
        <v>63</v>
      </c>
      <c r="I59" s="140">
        <v>67</v>
      </c>
      <c r="J59" s="115">
        <v>-11</v>
      </c>
      <c r="K59" s="116">
        <v>-16.417910447761194</v>
      </c>
    </row>
    <row r="60" spans="1:11" ht="14.1" customHeight="1" x14ac:dyDescent="0.2">
      <c r="A60" s="306">
        <v>81</v>
      </c>
      <c r="B60" s="307" t="s">
        <v>289</v>
      </c>
      <c r="C60" s="308"/>
      <c r="D60" s="113">
        <v>2.9842097638707807</v>
      </c>
      <c r="E60" s="115">
        <v>206</v>
      </c>
      <c r="F60" s="114">
        <v>207</v>
      </c>
      <c r="G60" s="114">
        <v>207</v>
      </c>
      <c r="H60" s="114">
        <v>207</v>
      </c>
      <c r="I60" s="140">
        <v>195</v>
      </c>
      <c r="J60" s="115">
        <v>11</v>
      </c>
      <c r="K60" s="116">
        <v>5.6410256410256414</v>
      </c>
    </row>
    <row r="61" spans="1:11" ht="14.1" customHeight="1" x14ac:dyDescent="0.2">
      <c r="A61" s="306" t="s">
        <v>290</v>
      </c>
      <c r="B61" s="307" t="s">
        <v>291</v>
      </c>
      <c r="C61" s="308"/>
      <c r="D61" s="113">
        <v>1.1009705924960163</v>
      </c>
      <c r="E61" s="115">
        <v>76</v>
      </c>
      <c r="F61" s="114">
        <v>78</v>
      </c>
      <c r="G61" s="114">
        <v>78</v>
      </c>
      <c r="H61" s="114">
        <v>81</v>
      </c>
      <c r="I61" s="140">
        <v>77</v>
      </c>
      <c r="J61" s="115">
        <v>-1</v>
      </c>
      <c r="K61" s="116">
        <v>-1.2987012987012987</v>
      </c>
    </row>
    <row r="62" spans="1:11" ht="14.1" customHeight="1" x14ac:dyDescent="0.2">
      <c r="A62" s="306" t="s">
        <v>292</v>
      </c>
      <c r="B62" s="307" t="s">
        <v>293</v>
      </c>
      <c r="C62" s="308"/>
      <c r="D62" s="113">
        <v>0.8402143995364334</v>
      </c>
      <c r="E62" s="115">
        <v>58</v>
      </c>
      <c r="F62" s="114">
        <v>59</v>
      </c>
      <c r="G62" s="114">
        <v>59</v>
      </c>
      <c r="H62" s="114">
        <v>56</v>
      </c>
      <c r="I62" s="140">
        <v>53</v>
      </c>
      <c r="J62" s="115">
        <v>5</v>
      </c>
      <c r="K62" s="116">
        <v>9.433962264150944</v>
      </c>
    </row>
    <row r="63" spans="1:11" ht="14.1" customHeight="1" x14ac:dyDescent="0.2">
      <c r="A63" s="306"/>
      <c r="B63" s="307" t="s">
        <v>294</v>
      </c>
      <c r="C63" s="308"/>
      <c r="D63" s="113">
        <v>0.8402143995364334</v>
      </c>
      <c r="E63" s="115">
        <v>58</v>
      </c>
      <c r="F63" s="114">
        <v>59</v>
      </c>
      <c r="G63" s="114">
        <v>59</v>
      </c>
      <c r="H63" s="114">
        <v>56</v>
      </c>
      <c r="I63" s="140">
        <v>53</v>
      </c>
      <c r="J63" s="115">
        <v>5</v>
      </c>
      <c r="K63" s="116">
        <v>9.433962264150944</v>
      </c>
    </row>
    <row r="64" spans="1:11" ht="14.1" customHeight="1" x14ac:dyDescent="0.2">
      <c r="A64" s="306" t="s">
        <v>295</v>
      </c>
      <c r="B64" s="307" t="s">
        <v>296</v>
      </c>
      <c r="C64" s="308"/>
      <c r="D64" s="113">
        <v>5.7945820657685061E-2</v>
      </c>
      <c r="E64" s="115">
        <v>4</v>
      </c>
      <c r="F64" s="114">
        <v>4</v>
      </c>
      <c r="G64" s="114">
        <v>6</v>
      </c>
      <c r="H64" s="114">
        <v>8</v>
      </c>
      <c r="I64" s="140">
        <v>10</v>
      </c>
      <c r="J64" s="115">
        <v>-6</v>
      </c>
      <c r="K64" s="116">
        <v>-60</v>
      </c>
    </row>
    <row r="65" spans="1:11" ht="14.1" customHeight="1" x14ac:dyDescent="0.2">
      <c r="A65" s="306" t="s">
        <v>297</v>
      </c>
      <c r="B65" s="307" t="s">
        <v>298</v>
      </c>
      <c r="C65" s="308"/>
      <c r="D65" s="113">
        <v>0.66637693756337824</v>
      </c>
      <c r="E65" s="115">
        <v>46</v>
      </c>
      <c r="F65" s="114">
        <v>47</v>
      </c>
      <c r="G65" s="114">
        <v>47</v>
      </c>
      <c r="H65" s="114">
        <v>45</v>
      </c>
      <c r="I65" s="140">
        <v>42</v>
      </c>
      <c r="J65" s="115">
        <v>4</v>
      </c>
      <c r="K65" s="116">
        <v>9.5238095238095237</v>
      </c>
    </row>
    <row r="66" spans="1:11" ht="14.1" customHeight="1" x14ac:dyDescent="0.2">
      <c r="A66" s="306">
        <v>82</v>
      </c>
      <c r="B66" s="307" t="s">
        <v>299</v>
      </c>
      <c r="C66" s="308"/>
      <c r="D66" s="113">
        <v>1.6224829784151817</v>
      </c>
      <c r="E66" s="115">
        <v>112</v>
      </c>
      <c r="F66" s="114">
        <v>118</v>
      </c>
      <c r="G66" s="114">
        <v>114</v>
      </c>
      <c r="H66" s="114">
        <v>118</v>
      </c>
      <c r="I66" s="140">
        <v>122</v>
      </c>
      <c r="J66" s="115">
        <v>-10</v>
      </c>
      <c r="K66" s="116">
        <v>-8.1967213114754092</v>
      </c>
    </row>
    <row r="67" spans="1:11" ht="14.1" customHeight="1" x14ac:dyDescent="0.2">
      <c r="A67" s="306" t="s">
        <v>300</v>
      </c>
      <c r="B67" s="307" t="s">
        <v>301</v>
      </c>
      <c r="C67" s="308"/>
      <c r="D67" s="113">
        <v>0.81124148920759087</v>
      </c>
      <c r="E67" s="115">
        <v>56</v>
      </c>
      <c r="F67" s="114">
        <v>57</v>
      </c>
      <c r="G67" s="114">
        <v>57</v>
      </c>
      <c r="H67" s="114">
        <v>56</v>
      </c>
      <c r="I67" s="140">
        <v>60</v>
      </c>
      <c r="J67" s="115">
        <v>-4</v>
      </c>
      <c r="K67" s="116">
        <v>-6.666666666666667</v>
      </c>
    </row>
    <row r="68" spans="1:11" ht="14.1" customHeight="1" x14ac:dyDescent="0.2">
      <c r="A68" s="306" t="s">
        <v>302</v>
      </c>
      <c r="B68" s="307" t="s">
        <v>303</v>
      </c>
      <c r="C68" s="308"/>
      <c r="D68" s="113">
        <v>0.5215123859191656</v>
      </c>
      <c r="E68" s="115">
        <v>36</v>
      </c>
      <c r="F68" s="114">
        <v>40</v>
      </c>
      <c r="G68" s="114">
        <v>39</v>
      </c>
      <c r="H68" s="114">
        <v>45</v>
      </c>
      <c r="I68" s="140">
        <v>43</v>
      </c>
      <c r="J68" s="115">
        <v>-7</v>
      </c>
      <c r="K68" s="116">
        <v>-16.279069767441861</v>
      </c>
    </row>
    <row r="69" spans="1:11" ht="14.1" customHeight="1" x14ac:dyDescent="0.2">
      <c r="A69" s="306">
        <v>83</v>
      </c>
      <c r="B69" s="307" t="s">
        <v>304</v>
      </c>
      <c r="C69" s="308"/>
      <c r="D69" s="113">
        <v>4.4618281906417501</v>
      </c>
      <c r="E69" s="115">
        <v>308</v>
      </c>
      <c r="F69" s="114">
        <v>302</v>
      </c>
      <c r="G69" s="114">
        <v>313</v>
      </c>
      <c r="H69" s="114">
        <v>326</v>
      </c>
      <c r="I69" s="140">
        <v>309</v>
      </c>
      <c r="J69" s="115">
        <v>-1</v>
      </c>
      <c r="K69" s="116">
        <v>-0.32362459546925565</v>
      </c>
    </row>
    <row r="70" spans="1:11" ht="14.1" customHeight="1" x14ac:dyDescent="0.2">
      <c r="A70" s="306" t="s">
        <v>305</v>
      </c>
      <c r="B70" s="307" t="s">
        <v>306</v>
      </c>
      <c r="C70" s="308"/>
      <c r="D70" s="113">
        <v>1.4051861509488628</v>
      </c>
      <c r="E70" s="115">
        <v>97</v>
      </c>
      <c r="F70" s="114">
        <v>93</v>
      </c>
      <c r="G70" s="114">
        <v>96</v>
      </c>
      <c r="H70" s="114">
        <v>94</v>
      </c>
      <c r="I70" s="140">
        <v>94</v>
      </c>
      <c r="J70" s="115">
        <v>3</v>
      </c>
      <c r="K70" s="116">
        <v>3.1914893617021276</v>
      </c>
    </row>
    <row r="71" spans="1:11" ht="14.1" customHeight="1" x14ac:dyDescent="0.2">
      <c r="A71" s="306"/>
      <c r="B71" s="307" t="s">
        <v>307</v>
      </c>
      <c r="C71" s="308"/>
      <c r="D71" s="113">
        <v>0.76778212371432708</v>
      </c>
      <c r="E71" s="115">
        <v>53</v>
      </c>
      <c r="F71" s="114">
        <v>50</v>
      </c>
      <c r="G71" s="114">
        <v>51</v>
      </c>
      <c r="H71" s="114">
        <v>48</v>
      </c>
      <c r="I71" s="140">
        <v>49</v>
      </c>
      <c r="J71" s="115">
        <v>4</v>
      </c>
      <c r="K71" s="116">
        <v>8.1632653061224492</v>
      </c>
    </row>
    <row r="72" spans="1:11" ht="14.1" customHeight="1" x14ac:dyDescent="0.2">
      <c r="A72" s="306">
        <v>84</v>
      </c>
      <c r="B72" s="307" t="s">
        <v>308</v>
      </c>
      <c r="C72" s="308"/>
      <c r="D72" s="113">
        <v>1.3472403302911777</v>
      </c>
      <c r="E72" s="115">
        <v>93</v>
      </c>
      <c r="F72" s="114">
        <v>93</v>
      </c>
      <c r="G72" s="114">
        <v>83</v>
      </c>
      <c r="H72" s="114">
        <v>77</v>
      </c>
      <c r="I72" s="140">
        <v>80</v>
      </c>
      <c r="J72" s="115">
        <v>13</v>
      </c>
      <c r="K72" s="116">
        <v>16.25</v>
      </c>
    </row>
    <row r="73" spans="1:11" ht="14.1" customHeight="1" x14ac:dyDescent="0.2">
      <c r="A73" s="306" t="s">
        <v>309</v>
      </c>
      <c r="B73" s="307" t="s">
        <v>310</v>
      </c>
      <c r="C73" s="308"/>
      <c r="D73" s="113">
        <v>0.30421555845284659</v>
      </c>
      <c r="E73" s="115">
        <v>21</v>
      </c>
      <c r="F73" s="114">
        <v>21</v>
      </c>
      <c r="G73" s="114">
        <v>20</v>
      </c>
      <c r="H73" s="114">
        <v>20</v>
      </c>
      <c r="I73" s="140">
        <v>22</v>
      </c>
      <c r="J73" s="115">
        <v>-1</v>
      </c>
      <c r="K73" s="116">
        <v>-4.5454545454545459</v>
      </c>
    </row>
    <row r="74" spans="1:11" ht="14.1" customHeight="1" x14ac:dyDescent="0.2">
      <c r="A74" s="306" t="s">
        <v>311</v>
      </c>
      <c r="B74" s="307" t="s">
        <v>312</v>
      </c>
      <c r="C74" s="308"/>
      <c r="D74" s="113">
        <v>4.3459365493263798E-2</v>
      </c>
      <c r="E74" s="115">
        <v>3</v>
      </c>
      <c r="F74" s="114" t="s">
        <v>513</v>
      </c>
      <c r="G74" s="114">
        <v>3</v>
      </c>
      <c r="H74" s="114">
        <v>4</v>
      </c>
      <c r="I74" s="140">
        <v>5</v>
      </c>
      <c r="J74" s="115">
        <v>-2</v>
      </c>
      <c r="K74" s="116">
        <v>-40</v>
      </c>
    </row>
    <row r="75" spans="1:11" ht="14.1" customHeight="1" x14ac:dyDescent="0.2">
      <c r="A75" s="306" t="s">
        <v>313</v>
      </c>
      <c r="B75" s="307" t="s">
        <v>314</v>
      </c>
      <c r="C75" s="308"/>
      <c r="D75" s="113" t="s">
        <v>513</v>
      </c>
      <c r="E75" s="115" t="s">
        <v>513</v>
      </c>
      <c r="F75" s="114" t="s">
        <v>513</v>
      </c>
      <c r="G75" s="114" t="s">
        <v>513</v>
      </c>
      <c r="H75" s="114">
        <v>0</v>
      </c>
      <c r="I75" s="140">
        <v>0</v>
      </c>
      <c r="J75" s="115" t="s">
        <v>513</v>
      </c>
      <c r="K75" s="116" t="s">
        <v>513</v>
      </c>
    </row>
    <row r="76" spans="1:11" ht="14.1" customHeight="1" x14ac:dyDescent="0.2">
      <c r="A76" s="306">
        <v>91</v>
      </c>
      <c r="B76" s="307" t="s">
        <v>315</v>
      </c>
      <c r="C76" s="308"/>
      <c r="D76" s="113">
        <v>0</v>
      </c>
      <c r="E76" s="115">
        <v>0</v>
      </c>
      <c r="F76" s="114">
        <v>0</v>
      </c>
      <c r="G76" s="114">
        <v>0</v>
      </c>
      <c r="H76" s="114">
        <v>0</v>
      </c>
      <c r="I76" s="140">
        <v>0</v>
      </c>
      <c r="J76" s="115">
        <v>0</v>
      </c>
      <c r="K76" s="116">
        <v>0</v>
      </c>
    </row>
    <row r="77" spans="1:11" ht="14.1" customHeight="1" x14ac:dyDescent="0.2">
      <c r="A77" s="306">
        <v>92</v>
      </c>
      <c r="B77" s="307" t="s">
        <v>316</v>
      </c>
      <c r="C77" s="308"/>
      <c r="D77" s="113">
        <v>4.3459365493263798E-2</v>
      </c>
      <c r="E77" s="115">
        <v>3</v>
      </c>
      <c r="F77" s="114">
        <v>3</v>
      </c>
      <c r="G77" s="114">
        <v>4</v>
      </c>
      <c r="H77" s="114">
        <v>3</v>
      </c>
      <c r="I77" s="140">
        <v>3</v>
      </c>
      <c r="J77" s="115">
        <v>0</v>
      </c>
      <c r="K77" s="116">
        <v>0</v>
      </c>
    </row>
    <row r="78" spans="1:11" ht="14.1" customHeight="1" x14ac:dyDescent="0.2">
      <c r="A78" s="306">
        <v>93</v>
      </c>
      <c r="B78" s="307" t="s">
        <v>317</v>
      </c>
      <c r="C78" s="308"/>
      <c r="D78" s="113">
        <v>7.2432275822106332E-2</v>
      </c>
      <c r="E78" s="115">
        <v>5</v>
      </c>
      <c r="F78" s="114">
        <v>4</v>
      </c>
      <c r="G78" s="114">
        <v>3</v>
      </c>
      <c r="H78" s="114">
        <v>3</v>
      </c>
      <c r="I78" s="140">
        <v>3</v>
      </c>
      <c r="J78" s="115">
        <v>2</v>
      </c>
      <c r="K78" s="116">
        <v>66.666666666666671</v>
      </c>
    </row>
    <row r="79" spans="1:11" ht="14.1" customHeight="1" x14ac:dyDescent="0.2">
      <c r="A79" s="306">
        <v>94</v>
      </c>
      <c r="B79" s="307" t="s">
        <v>318</v>
      </c>
      <c r="C79" s="308"/>
      <c r="D79" s="113">
        <v>0.62291757207011444</v>
      </c>
      <c r="E79" s="115">
        <v>43</v>
      </c>
      <c r="F79" s="114">
        <v>47</v>
      </c>
      <c r="G79" s="114">
        <v>44</v>
      </c>
      <c r="H79" s="114">
        <v>41</v>
      </c>
      <c r="I79" s="140">
        <v>45</v>
      </c>
      <c r="J79" s="115">
        <v>-2</v>
      </c>
      <c r="K79" s="116">
        <v>-4.4444444444444446</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3.2304795016659424</v>
      </c>
      <c r="E81" s="143">
        <v>223</v>
      </c>
      <c r="F81" s="144">
        <v>233</v>
      </c>
      <c r="G81" s="144">
        <v>250</v>
      </c>
      <c r="H81" s="144">
        <v>262</v>
      </c>
      <c r="I81" s="145">
        <v>249</v>
      </c>
      <c r="J81" s="143">
        <v>-26</v>
      </c>
      <c r="K81" s="146">
        <v>-10.441767068273093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1827</v>
      </c>
      <c r="G12" s="536">
        <v>1044</v>
      </c>
      <c r="H12" s="536">
        <v>2020</v>
      </c>
      <c r="I12" s="536">
        <v>1970</v>
      </c>
      <c r="J12" s="537">
        <v>1577</v>
      </c>
      <c r="K12" s="538">
        <v>250</v>
      </c>
      <c r="L12" s="349">
        <v>15.85288522511097</v>
      </c>
    </row>
    <row r="13" spans="1:17" s="110" customFormat="1" ht="15" customHeight="1" x14ac:dyDescent="0.2">
      <c r="A13" s="350" t="s">
        <v>344</v>
      </c>
      <c r="B13" s="351" t="s">
        <v>345</v>
      </c>
      <c r="C13" s="347"/>
      <c r="D13" s="347"/>
      <c r="E13" s="348"/>
      <c r="F13" s="536">
        <v>817</v>
      </c>
      <c r="G13" s="536">
        <v>499</v>
      </c>
      <c r="H13" s="536">
        <v>1011</v>
      </c>
      <c r="I13" s="536">
        <v>886</v>
      </c>
      <c r="J13" s="537">
        <v>794</v>
      </c>
      <c r="K13" s="538">
        <v>23</v>
      </c>
      <c r="L13" s="349">
        <v>2.8967254408060454</v>
      </c>
    </row>
    <row r="14" spans="1:17" s="110" customFormat="1" ht="22.5" customHeight="1" x14ac:dyDescent="0.2">
      <c r="A14" s="350"/>
      <c r="B14" s="351" t="s">
        <v>346</v>
      </c>
      <c r="C14" s="347"/>
      <c r="D14" s="347"/>
      <c r="E14" s="348"/>
      <c r="F14" s="536">
        <v>1010</v>
      </c>
      <c r="G14" s="536">
        <v>545</v>
      </c>
      <c r="H14" s="536">
        <v>1009</v>
      </c>
      <c r="I14" s="536">
        <v>1084</v>
      </c>
      <c r="J14" s="537">
        <v>783</v>
      </c>
      <c r="K14" s="538">
        <v>227</v>
      </c>
      <c r="L14" s="349">
        <v>28.991060025542783</v>
      </c>
    </row>
    <row r="15" spans="1:17" s="110" customFormat="1" ht="15" customHeight="1" x14ac:dyDescent="0.2">
      <c r="A15" s="350" t="s">
        <v>347</v>
      </c>
      <c r="B15" s="351" t="s">
        <v>108</v>
      </c>
      <c r="C15" s="347"/>
      <c r="D15" s="347"/>
      <c r="E15" s="348"/>
      <c r="F15" s="536">
        <v>304</v>
      </c>
      <c r="G15" s="536">
        <v>206</v>
      </c>
      <c r="H15" s="536">
        <v>830</v>
      </c>
      <c r="I15" s="536">
        <v>355</v>
      </c>
      <c r="J15" s="537">
        <v>297</v>
      </c>
      <c r="K15" s="538">
        <v>7</v>
      </c>
      <c r="L15" s="349">
        <v>2.3569023569023568</v>
      </c>
    </row>
    <row r="16" spans="1:17" s="110" customFormat="1" ht="15" customHeight="1" x14ac:dyDescent="0.2">
      <c r="A16" s="350"/>
      <c r="B16" s="351" t="s">
        <v>109</v>
      </c>
      <c r="C16" s="347"/>
      <c r="D16" s="347"/>
      <c r="E16" s="348"/>
      <c r="F16" s="536">
        <v>1209</v>
      </c>
      <c r="G16" s="536">
        <v>715</v>
      </c>
      <c r="H16" s="536">
        <v>1018</v>
      </c>
      <c r="I16" s="536">
        <v>1286</v>
      </c>
      <c r="J16" s="537">
        <v>1062</v>
      </c>
      <c r="K16" s="538">
        <v>147</v>
      </c>
      <c r="L16" s="349">
        <v>13.841807909604519</v>
      </c>
    </row>
    <row r="17" spans="1:12" s="110" customFormat="1" ht="15" customHeight="1" x14ac:dyDescent="0.2">
      <c r="A17" s="350"/>
      <c r="B17" s="351" t="s">
        <v>110</v>
      </c>
      <c r="C17" s="347"/>
      <c r="D17" s="347"/>
      <c r="E17" s="348"/>
      <c r="F17" s="536">
        <v>290</v>
      </c>
      <c r="G17" s="536">
        <v>101</v>
      </c>
      <c r="H17" s="536">
        <v>145</v>
      </c>
      <c r="I17" s="536">
        <v>281</v>
      </c>
      <c r="J17" s="537">
        <v>197</v>
      </c>
      <c r="K17" s="538">
        <v>93</v>
      </c>
      <c r="L17" s="349">
        <v>47.208121827411169</v>
      </c>
    </row>
    <row r="18" spans="1:12" s="110" customFormat="1" ht="15" customHeight="1" x14ac:dyDescent="0.2">
      <c r="A18" s="350"/>
      <c r="B18" s="351" t="s">
        <v>111</v>
      </c>
      <c r="C18" s="347"/>
      <c r="D18" s="347"/>
      <c r="E18" s="348"/>
      <c r="F18" s="536">
        <v>24</v>
      </c>
      <c r="G18" s="536">
        <v>22</v>
      </c>
      <c r="H18" s="536">
        <v>27</v>
      </c>
      <c r="I18" s="536">
        <v>48</v>
      </c>
      <c r="J18" s="537">
        <v>21</v>
      </c>
      <c r="K18" s="538">
        <v>3</v>
      </c>
      <c r="L18" s="349">
        <v>14.285714285714286</v>
      </c>
    </row>
    <row r="19" spans="1:12" s="110" customFormat="1" ht="15" customHeight="1" x14ac:dyDescent="0.2">
      <c r="A19" s="118" t="s">
        <v>113</v>
      </c>
      <c r="B19" s="119" t="s">
        <v>181</v>
      </c>
      <c r="C19" s="347"/>
      <c r="D19" s="347"/>
      <c r="E19" s="348"/>
      <c r="F19" s="536">
        <v>1011</v>
      </c>
      <c r="G19" s="536">
        <v>577</v>
      </c>
      <c r="H19" s="536">
        <v>1357</v>
      </c>
      <c r="I19" s="536">
        <v>1176</v>
      </c>
      <c r="J19" s="537">
        <v>962</v>
      </c>
      <c r="K19" s="538">
        <v>49</v>
      </c>
      <c r="L19" s="349">
        <v>5.0935550935550937</v>
      </c>
    </row>
    <row r="20" spans="1:12" s="110" customFormat="1" ht="15" customHeight="1" x14ac:dyDescent="0.2">
      <c r="A20" s="118"/>
      <c r="B20" s="119" t="s">
        <v>182</v>
      </c>
      <c r="C20" s="347"/>
      <c r="D20" s="347"/>
      <c r="E20" s="348"/>
      <c r="F20" s="536">
        <v>816</v>
      </c>
      <c r="G20" s="536">
        <v>467</v>
      </c>
      <c r="H20" s="536">
        <v>663</v>
      </c>
      <c r="I20" s="536">
        <v>794</v>
      </c>
      <c r="J20" s="537">
        <v>615</v>
      </c>
      <c r="K20" s="538">
        <v>201</v>
      </c>
      <c r="L20" s="349">
        <v>32.68292682926829</v>
      </c>
    </row>
    <row r="21" spans="1:12" s="110" customFormat="1" ht="15" customHeight="1" x14ac:dyDescent="0.2">
      <c r="A21" s="118" t="s">
        <v>113</v>
      </c>
      <c r="B21" s="119" t="s">
        <v>116</v>
      </c>
      <c r="C21" s="347"/>
      <c r="D21" s="347"/>
      <c r="E21" s="348"/>
      <c r="F21" s="536">
        <v>1336</v>
      </c>
      <c r="G21" s="536">
        <v>740</v>
      </c>
      <c r="H21" s="536">
        <v>1496</v>
      </c>
      <c r="I21" s="536">
        <v>1317</v>
      </c>
      <c r="J21" s="537">
        <v>1115</v>
      </c>
      <c r="K21" s="538">
        <v>221</v>
      </c>
      <c r="L21" s="349">
        <v>19.820627802690584</v>
      </c>
    </row>
    <row r="22" spans="1:12" s="110" customFormat="1" ht="15" customHeight="1" x14ac:dyDescent="0.2">
      <c r="A22" s="118"/>
      <c r="B22" s="119" t="s">
        <v>117</v>
      </c>
      <c r="C22" s="347"/>
      <c r="D22" s="347"/>
      <c r="E22" s="348"/>
      <c r="F22" s="536">
        <v>489</v>
      </c>
      <c r="G22" s="536">
        <v>304</v>
      </c>
      <c r="H22" s="536">
        <v>521</v>
      </c>
      <c r="I22" s="536">
        <v>652</v>
      </c>
      <c r="J22" s="537">
        <v>459</v>
      </c>
      <c r="K22" s="538">
        <v>30</v>
      </c>
      <c r="L22" s="349">
        <v>6.5359477124183005</v>
      </c>
    </row>
    <row r="23" spans="1:12" s="110" customFormat="1" ht="15" customHeight="1" x14ac:dyDescent="0.2">
      <c r="A23" s="352" t="s">
        <v>347</v>
      </c>
      <c r="B23" s="353" t="s">
        <v>193</v>
      </c>
      <c r="C23" s="354"/>
      <c r="D23" s="354"/>
      <c r="E23" s="355"/>
      <c r="F23" s="539">
        <v>32</v>
      </c>
      <c r="G23" s="539">
        <v>34</v>
      </c>
      <c r="H23" s="539">
        <v>455</v>
      </c>
      <c r="I23" s="539">
        <v>17</v>
      </c>
      <c r="J23" s="540">
        <v>26</v>
      </c>
      <c r="K23" s="541">
        <v>6</v>
      </c>
      <c r="L23" s="356">
        <v>23.076923076923077</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39.200000000000003</v>
      </c>
      <c r="G25" s="542">
        <v>43.7</v>
      </c>
      <c r="H25" s="542">
        <v>47.2</v>
      </c>
      <c r="I25" s="542">
        <v>48.5</v>
      </c>
      <c r="J25" s="542">
        <v>40.4</v>
      </c>
      <c r="K25" s="543" t="s">
        <v>349</v>
      </c>
      <c r="L25" s="364">
        <v>-1.1999999999999957</v>
      </c>
    </row>
    <row r="26" spans="1:12" s="110" customFormat="1" ht="15" customHeight="1" x14ac:dyDescent="0.2">
      <c r="A26" s="365" t="s">
        <v>105</v>
      </c>
      <c r="B26" s="366" t="s">
        <v>345</v>
      </c>
      <c r="C26" s="362"/>
      <c r="D26" s="362"/>
      <c r="E26" s="363"/>
      <c r="F26" s="542">
        <v>37.4</v>
      </c>
      <c r="G26" s="542">
        <v>45.5</v>
      </c>
      <c r="H26" s="542">
        <v>47.5</v>
      </c>
      <c r="I26" s="542">
        <v>49.9</v>
      </c>
      <c r="J26" s="544">
        <v>37.799999999999997</v>
      </c>
      <c r="K26" s="543" t="s">
        <v>349</v>
      </c>
      <c r="L26" s="364">
        <v>-0.39999999999999858</v>
      </c>
    </row>
    <row r="27" spans="1:12" s="110" customFormat="1" ht="15" customHeight="1" x14ac:dyDescent="0.2">
      <c r="A27" s="365"/>
      <c r="B27" s="366" t="s">
        <v>346</v>
      </c>
      <c r="C27" s="362"/>
      <c r="D27" s="362"/>
      <c r="E27" s="363"/>
      <c r="F27" s="542">
        <v>40.6</v>
      </c>
      <c r="G27" s="542">
        <v>42.1</v>
      </c>
      <c r="H27" s="542">
        <v>47</v>
      </c>
      <c r="I27" s="542">
        <v>47.3</v>
      </c>
      <c r="J27" s="542">
        <v>43.1</v>
      </c>
      <c r="K27" s="543" t="s">
        <v>349</v>
      </c>
      <c r="L27" s="364">
        <v>-2.5</v>
      </c>
    </row>
    <row r="28" spans="1:12" s="110" customFormat="1" ht="15" customHeight="1" x14ac:dyDescent="0.2">
      <c r="A28" s="365" t="s">
        <v>113</v>
      </c>
      <c r="B28" s="366" t="s">
        <v>108</v>
      </c>
      <c r="C28" s="362"/>
      <c r="D28" s="362"/>
      <c r="E28" s="363"/>
      <c r="F28" s="542">
        <v>47</v>
      </c>
      <c r="G28" s="542">
        <v>46.8</v>
      </c>
      <c r="H28" s="542">
        <v>53.2</v>
      </c>
      <c r="I28" s="542">
        <v>56.9</v>
      </c>
      <c r="J28" s="542">
        <v>50</v>
      </c>
      <c r="K28" s="543" t="s">
        <v>349</v>
      </c>
      <c r="L28" s="364">
        <v>-3</v>
      </c>
    </row>
    <row r="29" spans="1:12" s="110" customFormat="1" ht="11.25" x14ac:dyDescent="0.2">
      <c r="A29" s="365"/>
      <c r="B29" s="366" t="s">
        <v>109</v>
      </c>
      <c r="C29" s="362"/>
      <c r="D29" s="362"/>
      <c r="E29" s="363"/>
      <c r="F29" s="542">
        <v>38.200000000000003</v>
      </c>
      <c r="G29" s="542">
        <v>42.6</v>
      </c>
      <c r="H29" s="542">
        <v>45.7</v>
      </c>
      <c r="I29" s="542">
        <v>45.9</v>
      </c>
      <c r="J29" s="544">
        <v>38.4</v>
      </c>
      <c r="K29" s="543" t="s">
        <v>349</v>
      </c>
      <c r="L29" s="364">
        <v>-0.19999999999999574</v>
      </c>
    </row>
    <row r="30" spans="1:12" s="110" customFormat="1" ht="15" customHeight="1" x14ac:dyDescent="0.2">
      <c r="A30" s="365"/>
      <c r="B30" s="366" t="s">
        <v>110</v>
      </c>
      <c r="C30" s="362"/>
      <c r="D30" s="362"/>
      <c r="E30" s="363"/>
      <c r="F30" s="542">
        <v>35.9</v>
      </c>
      <c r="G30" s="542">
        <v>44.6</v>
      </c>
      <c r="H30" s="542">
        <v>38.200000000000003</v>
      </c>
      <c r="I30" s="542">
        <v>49.1</v>
      </c>
      <c r="J30" s="542">
        <v>37.9</v>
      </c>
      <c r="K30" s="543" t="s">
        <v>349</v>
      </c>
      <c r="L30" s="364">
        <v>-2</v>
      </c>
    </row>
    <row r="31" spans="1:12" s="110" customFormat="1" ht="15" customHeight="1" x14ac:dyDescent="0.2">
      <c r="A31" s="365"/>
      <c r="B31" s="366" t="s">
        <v>111</v>
      </c>
      <c r="C31" s="362"/>
      <c r="D31" s="362"/>
      <c r="E31" s="363"/>
      <c r="F31" s="542">
        <v>41.7</v>
      </c>
      <c r="G31" s="542">
        <v>50</v>
      </c>
      <c r="H31" s="542">
        <v>63</v>
      </c>
      <c r="I31" s="542">
        <v>56.2</v>
      </c>
      <c r="J31" s="542">
        <v>38.1</v>
      </c>
      <c r="K31" s="543" t="s">
        <v>349</v>
      </c>
      <c r="L31" s="364">
        <v>3.6000000000000014</v>
      </c>
    </row>
    <row r="32" spans="1:12" s="110" customFormat="1" ht="15" customHeight="1" x14ac:dyDescent="0.2">
      <c r="A32" s="367" t="s">
        <v>113</v>
      </c>
      <c r="B32" s="368" t="s">
        <v>181</v>
      </c>
      <c r="C32" s="362"/>
      <c r="D32" s="362"/>
      <c r="E32" s="363"/>
      <c r="F32" s="542">
        <v>39.799999999999997</v>
      </c>
      <c r="G32" s="542">
        <v>44.2</v>
      </c>
      <c r="H32" s="542">
        <v>44.5</v>
      </c>
      <c r="I32" s="542">
        <v>50.3</v>
      </c>
      <c r="J32" s="544">
        <v>39.5</v>
      </c>
      <c r="K32" s="543" t="s">
        <v>349</v>
      </c>
      <c r="L32" s="364">
        <v>0.29999999999999716</v>
      </c>
    </row>
    <row r="33" spans="1:12" s="110" customFormat="1" ht="15" customHeight="1" x14ac:dyDescent="0.2">
      <c r="A33" s="367"/>
      <c r="B33" s="368" t="s">
        <v>182</v>
      </c>
      <c r="C33" s="362"/>
      <c r="D33" s="362"/>
      <c r="E33" s="363"/>
      <c r="F33" s="542">
        <v>38.5</v>
      </c>
      <c r="G33" s="542">
        <v>43.1</v>
      </c>
      <c r="H33" s="542">
        <v>50.9</v>
      </c>
      <c r="I33" s="542">
        <v>45.9</v>
      </c>
      <c r="J33" s="542">
        <v>41.8</v>
      </c>
      <c r="K33" s="543" t="s">
        <v>349</v>
      </c>
      <c r="L33" s="364">
        <v>-3.2999999999999972</v>
      </c>
    </row>
    <row r="34" spans="1:12" s="369" customFormat="1" ht="15" customHeight="1" x14ac:dyDescent="0.2">
      <c r="A34" s="367" t="s">
        <v>113</v>
      </c>
      <c r="B34" s="368" t="s">
        <v>116</v>
      </c>
      <c r="C34" s="362"/>
      <c r="D34" s="362"/>
      <c r="E34" s="363"/>
      <c r="F34" s="542">
        <v>35.799999999999997</v>
      </c>
      <c r="G34" s="542">
        <v>40.200000000000003</v>
      </c>
      <c r="H34" s="542">
        <v>42.1</v>
      </c>
      <c r="I34" s="542">
        <v>41.7</v>
      </c>
      <c r="J34" s="542">
        <v>37.799999999999997</v>
      </c>
      <c r="K34" s="543" t="s">
        <v>349</v>
      </c>
      <c r="L34" s="364">
        <v>-2</v>
      </c>
    </row>
    <row r="35" spans="1:12" s="369" customFormat="1" ht="11.25" x14ac:dyDescent="0.2">
      <c r="A35" s="370"/>
      <c r="B35" s="371" t="s">
        <v>117</v>
      </c>
      <c r="C35" s="372"/>
      <c r="D35" s="372"/>
      <c r="E35" s="373"/>
      <c r="F35" s="545">
        <v>48.7</v>
      </c>
      <c r="G35" s="545">
        <v>52</v>
      </c>
      <c r="H35" s="545">
        <v>58.5</v>
      </c>
      <c r="I35" s="545">
        <v>62</v>
      </c>
      <c r="J35" s="546">
        <v>46.6</v>
      </c>
      <c r="K35" s="547" t="s">
        <v>349</v>
      </c>
      <c r="L35" s="374">
        <v>2.1000000000000014</v>
      </c>
    </row>
    <row r="36" spans="1:12" s="369" customFormat="1" ht="15.95" customHeight="1" x14ac:dyDescent="0.2">
      <c r="A36" s="375" t="s">
        <v>350</v>
      </c>
      <c r="B36" s="376"/>
      <c r="C36" s="377"/>
      <c r="D36" s="376"/>
      <c r="E36" s="378"/>
      <c r="F36" s="548">
        <v>1785</v>
      </c>
      <c r="G36" s="548">
        <v>1005</v>
      </c>
      <c r="H36" s="548">
        <v>1539</v>
      </c>
      <c r="I36" s="548">
        <v>1945</v>
      </c>
      <c r="J36" s="548">
        <v>1541</v>
      </c>
      <c r="K36" s="549">
        <v>244</v>
      </c>
      <c r="L36" s="380">
        <v>15.833874107722258</v>
      </c>
    </row>
    <row r="37" spans="1:12" s="369" customFormat="1" ht="15.95" customHeight="1" x14ac:dyDescent="0.2">
      <c r="A37" s="381"/>
      <c r="B37" s="382" t="s">
        <v>113</v>
      </c>
      <c r="C37" s="382" t="s">
        <v>351</v>
      </c>
      <c r="D37" s="382"/>
      <c r="E37" s="383"/>
      <c r="F37" s="548">
        <v>700</v>
      </c>
      <c r="G37" s="548">
        <v>439</v>
      </c>
      <c r="H37" s="548">
        <v>727</v>
      </c>
      <c r="I37" s="548">
        <v>943</v>
      </c>
      <c r="J37" s="548">
        <v>623</v>
      </c>
      <c r="K37" s="549">
        <v>77</v>
      </c>
      <c r="L37" s="380">
        <v>12.359550561797754</v>
      </c>
    </row>
    <row r="38" spans="1:12" s="369" customFormat="1" ht="15.95" customHeight="1" x14ac:dyDescent="0.2">
      <c r="A38" s="381"/>
      <c r="B38" s="384" t="s">
        <v>105</v>
      </c>
      <c r="C38" s="384" t="s">
        <v>106</v>
      </c>
      <c r="D38" s="385"/>
      <c r="E38" s="383"/>
      <c r="F38" s="548">
        <v>796</v>
      </c>
      <c r="G38" s="548">
        <v>475</v>
      </c>
      <c r="H38" s="548">
        <v>741</v>
      </c>
      <c r="I38" s="548">
        <v>871</v>
      </c>
      <c r="J38" s="550">
        <v>773</v>
      </c>
      <c r="K38" s="549">
        <v>23</v>
      </c>
      <c r="L38" s="380">
        <v>2.9754204398447608</v>
      </c>
    </row>
    <row r="39" spans="1:12" s="369" customFormat="1" ht="15.95" customHeight="1" x14ac:dyDescent="0.2">
      <c r="A39" s="381"/>
      <c r="B39" s="385"/>
      <c r="C39" s="382" t="s">
        <v>352</v>
      </c>
      <c r="D39" s="385"/>
      <c r="E39" s="383"/>
      <c r="F39" s="548">
        <v>298</v>
      </c>
      <c r="G39" s="548">
        <v>216</v>
      </c>
      <c r="H39" s="548">
        <v>352</v>
      </c>
      <c r="I39" s="548">
        <v>435</v>
      </c>
      <c r="J39" s="548">
        <v>292</v>
      </c>
      <c r="K39" s="549">
        <v>6</v>
      </c>
      <c r="L39" s="380">
        <v>2.0547945205479454</v>
      </c>
    </row>
    <row r="40" spans="1:12" s="369" customFormat="1" ht="15.95" customHeight="1" x14ac:dyDescent="0.2">
      <c r="A40" s="381"/>
      <c r="B40" s="384"/>
      <c r="C40" s="384" t="s">
        <v>107</v>
      </c>
      <c r="D40" s="385"/>
      <c r="E40" s="383"/>
      <c r="F40" s="548">
        <v>989</v>
      </c>
      <c r="G40" s="548">
        <v>530</v>
      </c>
      <c r="H40" s="548">
        <v>798</v>
      </c>
      <c r="I40" s="548">
        <v>1074</v>
      </c>
      <c r="J40" s="548">
        <v>768</v>
      </c>
      <c r="K40" s="549">
        <v>221</v>
      </c>
      <c r="L40" s="380">
        <v>28.776041666666668</v>
      </c>
    </row>
    <row r="41" spans="1:12" s="369" customFormat="1" ht="24" customHeight="1" x14ac:dyDescent="0.2">
      <c r="A41" s="381"/>
      <c r="B41" s="385"/>
      <c r="C41" s="382" t="s">
        <v>352</v>
      </c>
      <c r="D41" s="385"/>
      <c r="E41" s="383"/>
      <c r="F41" s="548">
        <v>402</v>
      </c>
      <c r="G41" s="548">
        <v>223</v>
      </c>
      <c r="H41" s="548">
        <v>375</v>
      </c>
      <c r="I41" s="548">
        <v>508</v>
      </c>
      <c r="J41" s="550">
        <v>331</v>
      </c>
      <c r="K41" s="549">
        <v>71</v>
      </c>
      <c r="L41" s="380">
        <v>21.450151057401811</v>
      </c>
    </row>
    <row r="42" spans="1:12" s="110" customFormat="1" ht="15" customHeight="1" x14ac:dyDescent="0.2">
      <c r="A42" s="381"/>
      <c r="B42" s="384" t="s">
        <v>113</v>
      </c>
      <c r="C42" s="384" t="s">
        <v>353</v>
      </c>
      <c r="D42" s="385"/>
      <c r="E42" s="383"/>
      <c r="F42" s="548">
        <v>270</v>
      </c>
      <c r="G42" s="548">
        <v>173</v>
      </c>
      <c r="H42" s="548">
        <v>393</v>
      </c>
      <c r="I42" s="548">
        <v>334</v>
      </c>
      <c r="J42" s="548">
        <v>274</v>
      </c>
      <c r="K42" s="549">
        <v>-4</v>
      </c>
      <c r="L42" s="380">
        <v>-1.4598540145985401</v>
      </c>
    </row>
    <row r="43" spans="1:12" s="110" customFormat="1" ht="15" customHeight="1" x14ac:dyDescent="0.2">
      <c r="A43" s="381"/>
      <c r="B43" s="385"/>
      <c r="C43" s="382" t="s">
        <v>352</v>
      </c>
      <c r="D43" s="385"/>
      <c r="E43" s="383"/>
      <c r="F43" s="548">
        <v>127</v>
      </c>
      <c r="G43" s="548">
        <v>81</v>
      </c>
      <c r="H43" s="548">
        <v>209</v>
      </c>
      <c r="I43" s="548">
        <v>190</v>
      </c>
      <c r="J43" s="548">
        <v>137</v>
      </c>
      <c r="K43" s="549">
        <v>-10</v>
      </c>
      <c r="L43" s="380">
        <v>-7.2992700729927007</v>
      </c>
    </row>
    <row r="44" spans="1:12" s="110" customFormat="1" ht="15" customHeight="1" x14ac:dyDescent="0.2">
      <c r="A44" s="381"/>
      <c r="B44" s="384"/>
      <c r="C44" s="366" t="s">
        <v>109</v>
      </c>
      <c r="D44" s="385"/>
      <c r="E44" s="383"/>
      <c r="F44" s="548">
        <v>1201</v>
      </c>
      <c r="G44" s="548">
        <v>709</v>
      </c>
      <c r="H44" s="548">
        <v>975</v>
      </c>
      <c r="I44" s="548">
        <v>1282</v>
      </c>
      <c r="J44" s="550">
        <v>1051</v>
      </c>
      <c r="K44" s="549">
        <v>150</v>
      </c>
      <c r="L44" s="380">
        <v>14.272121788772598</v>
      </c>
    </row>
    <row r="45" spans="1:12" s="110" customFormat="1" ht="15" customHeight="1" x14ac:dyDescent="0.2">
      <c r="A45" s="381"/>
      <c r="B45" s="385"/>
      <c r="C45" s="382" t="s">
        <v>352</v>
      </c>
      <c r="D45" s="385"/>
      <c r="E45" s="383"/>
      <c r="F45" s="548">
        <v>459</v>
      </c>
      <c r="G45" s="548">
        <v>302</v>
      </c>
      <c r="H45" s="548">
        <v>446</v>
      </c>
      <c r="I45" s="548">
        <v>588</v>
      </c>
      <c r="J45" s="548">
        <v>404</v>
      </c>
      <c r="K45" s="549">
        <v>55</v>
      </c>
      <c r="L45" s="380">
        <v>13.613861386138614</v>
      </c>
    </row>
    <row r="46" spans="1:12" s="110" customFormat="1" ht="15" customHeight="1" x14ac:dyDescent="0.2">
      <c r="A46" s="381"/>
      <c r="B46" s="384"/>
      <c r="C46" s="366" t="s">
        <v>110</v>
      </c>
      <c r="D46" s="385"/>
      <c r="E46" s="383"/>
      <c r="F46" s="548">
        <v>290</v>
      </c>
      <c r="G46" s="548">
        <v>101</v>
      </c>
      <c r="H46" s="548">
        <v>144</v>
      </c>
      <c r="I46" s="548">
        <v>281</v>
      </c>
      <c r="J46" s="548">
        <v>195</v>
      </c>
      <c r="K46" s="549">
        <v>95</v>
      </c>
      <c r="L46" s="380">
        <v>48.717948717948715</v>
      </c>
    </row>
    <row r="47" spans="1:12" s="110" customFormat="1" ht="15" customHeight="1" x14ac:dyDescent="0.2">
      <c r="A47" s="381"/>
      <c r="B47" s="385"/>
      <c r="C47" s="382" t="s">
        <v>352</v>
      </c>
      <c r="D47" s="385"/>
      <c r="E47" s="383"/>
      <c r="F47" s="548">
        <v>104</v>
      </c>
      <c r="G47" s="548">
        <v>45</v>
      </c>
      <c r="H47" s="548">
        <v>55</v>
      </c>
      <c r="I47" s="548">
        <v>138</v>
      </c>
      <c r="J47" s="550">
        <v>74</v>
      </c>
      <c r="K47" s="549">
        <v>30</v>
      </c>
      <c r="L47" s="380">
        <v>40.54054054054054</v>
      </c>
    </row>
    <row r="48" spans="1:12" s="110" customFormat="1" ht="15" customHeight="1" x14ac:dyDescent="0.2">
      <c r="A48" s="381"/>
      <c r="B48" s="385"/>
      <c r="C48" s="366" t="s">
        <v>111</v>
      </c>
      <c r="D48" s="386"/>
      <c r="E48" s="387"/>
      <c r="F48" s="548">
        <v>24</v>
      </c>
      <c r="G48" s="548">
        <v>22</v>
      </c>
      <c r="H48" s="548">
        <v>27</v>
      </c>
      <c r="I48" s="548">
        <v>48</v>
      </c>
      <c r="J48" s="548">
        <v>21</v>
      </c>
      <c r="K48" s="549">
        <v>3</v>
      </c>
      <c r="L48" s="380">
        <v>14.285714285714286</v>
      </c>
    </row>
    <row r="49" spans="1:12" s="110" customFormat="1" ht="15" customHeight="1" x14ac:dyDescent="0.2">
      <c r="A49" s="381"/>
      <c r="B49" s="385"/>
      <c r="C49" s="382" t="s">
        <v>352</v>
      </c>
      <c r="D49" s="385"/>
      <c r="E49" s="383"/>
      <c r="F49" s="548">
        <v>10</v>
      </c>
      <c r="G49" s="548">
        <v>11</v>
      </c>
      <c r="H49" s="548">
        <v>17</v>
      </c>
      <c r="I49" s="548">
        <v>27</v>
      </c>
      <c r="J49" s="548">
        <v>8</v>
      </c>
      <c r="K49" s="549">
        <v>2</v>
      </c>
      <c r="L49" s="380">
        <v>25</v>
      </c>
    </row>
    <row r="50" spans="1:12" s="110" customFormat="1" ht="15" customHeight="1" x14ac:dyDescent="0.2">
      <c r="A50" s="381"/>
      <c r="B50" s="384" t="s">
        <v>113</v>
      </c>
      <c r="C50" s="382" t="s">
        <v>181</v>
      </c>
      <c r="D50" s="385"/>
      <c r="E50" s="383"/>
      <c r="F50" s="548">
        <v>974</v>
      </c>
      <c r="G50" s="548">
        <v>541</v>
      </c>
      <c r="H50" s="548">
        <v>887</v>
      </c>
      <c r="I50" s="548">
        <v>1152</v>
      </c>
      <c r="J50" s="550">
        <v>928</v>
      </c>
      <c r="K50" s="549">
        <v>46</v>
      </c>
      <c r="L50" s="380">
        <v>4.9568965517241379</v>
      </c>
    </row>
    <row r="51" spans="1:12" s="110" customFormat="1" ht="15" customHeight="1" x14ac:dyDescent="0.2">
      <c r="A51" s="381"/>
      <c r="B51" s="385"/>
      <c r="C51" s="382" t="s">
        <v>352</v>
      </c>
      <c r="D51" s="385"/>
      <c r="E51" s="383"/>
      <c r="F51" s="548">
        <v>388</v>
      </c>
      <c r="G51" s="548">
        <v>239</v>
      </c>
      <c r="H51" s="548">
        <v>395</v>
      </c>
      <c r="I51" s="548">
        <v>579</v>
      </c>
      <c r="J51" s="548">
        <v>367</v>
      </c>
      <c r="K51" s="549">
        <v>21</v>
      </c>
      <c r="L51" s="380">
        <v>5.7220708446866482</v>
      </c>
    </row>
    <row r="52" spans="1:12" s="110" customFormat="1" ht="15" customHeight="1" x14ac:dyDescent="0.2">
      <c r="A52" s="381"/>
      <c r="B52" s="384"/>
      <c r="C52" s="382" t="s">
        <v>182</v>
      </c>
      <c r="D52" s="385"/>
      <c r="E52" s="383"/>
      <c r="F52" s="548">
        <v>811</v>
      </c>
      <c r="G52" s="548">
        <v>464</v>
      </c>
      <c r="H52" s="548">
        <v>652</v>
      </c>
      <c r="I52" s="548">
        <v>793</v>
      </c>
      <c r="J52" s="548">
        <v>613</v>
      </c>
      <c r="K52" s="549">
        <v>198</v>
      </c>
      <c r="L52" s="380">
        <v>32.30016313213703</v>
      </c>
    </row>
    <row r="53" spans="1:12" s="269" customFormat="1" ht="11.25" customHeight="1" x14ac:dyDescent="0.2">
      <c r="A53" s="381"/>
      <c r="B53" s="385"/>
      <c r="C53" s="382" t="s">
        <v>352</v>
      </c>
      <c r="D53" s="385"/>
      <c r="E53" s="383"/>
      <c r="F53" s="548">
        <v>312</v>
      </c>
      <c r="G53" s="548">
        <v>200</v>
      </c>
      <c r="H53" s="548">
        <v>332</v>
      </c>
      <c r="I53" s="548">
        <v>364</v>
      </c>
      <c r="J53" s="550">
        <v>256</v>
      </c>
      <c r="K53" s="549">
        <v>56</v>
      </c>
      <c r="L53" s="380">
        <v>21.875</v>
      </c>
    </row>
    <row r="54" spans="1:12" s="151" customFormat="1" ht="12.75" customHeight="1" x14ac:dyDescent="0.2">
      <c r="A54" s="381"/>
      <c r="B54" s="384" t="s">
        <v>113</v>
      </c>
      <c r="C54" s="384" t="s">
        <v>116</v>
      </c>
      <c r="D54" s="385"/>
      <c r="E54" s="383"/>
      <c r="F54" s="548">
        <v>1305</v>
      </c>
      <c r="G54" s="548">
        <v>711</v>
      </c>
      <c r="H54" s="548">
        <v>1055</v>
      </c>
      <c r="I54" s="548">
        <v>1296</v>
      </c>
      <c r="J54" s="548">
        <v>1085</v>
      </c>
      <c r="K54" s="549">
        <v>220</v>
      </c>
      <c r="L54" s="380">
        <v>20.276497695852534</v>
      </c>
    </row>
    <row r="55" spans="1:12" ht="11.25" x14ac:dyDescent="0.2">
      <c r="A55" s="381"/>
      <c r="B55" s="385"/>
      <c r="C55" s="382" t="s">
        <v>352</v>
      </c>
      <c r="D55" s="385"/>
      <c r="E55" s="383"/>
      <c r="F55" s="548">
        <v>467</v>
      </c>
      <c r="G55" s="548">
        <v>286</v>
      </c>
      <c r="H55" s="548">
        <v>444</v>
      </c>
      <c r="I55" s="548">
        <v>540</v>
      </c>
      <c r="J55" s="548">
        <v>410</v>
      </c>
      <c r="K55" s="549">
        <v>57</v>
      </c>
      <c r="L55" s="380">
        <v>13.902439024390244</v>
      </c>
    </row>
    <row r="56" spans="1:12" ht="14.25" customHeight="1" x14ac:dyDescent="0.2">
      <c r="A56" s="381"/>
      <c r="B56" s="385"/>
      <c r="C56" s="384" t="s">
        <v>117</v>
      </c>
      <c r="D56" s="385"/>
      <c r="E56" s="383"/>
      <c r="F56" s="548">
        <v>478</v>
      </c>
      <c r="G56" s="548">
        <v>294</v>
      </c>
      <c r="H56" s="548">
        <v>482</v>
      </c>
      <c r="I56" s="548">
        <v>648</v>
      </c>
      <c r="J56" s="548">
        <v>453</v>
      </c>
      <c r="K56" s="549">
        <v>25</v>
      </c>
      <c r="L56" s="380">
        <v>5.518763796909492</v>
      </c>
    </row>
    <row r="57" spans="1:12" ht="18.75" customHeight="1" x14ac:dyDescent="0.2">
      <c r="A57" s="388"/>
      <c r="B57" s="389"/>
      <c r="C57" s="390" t="s">
        <v>352</v>
      </c>
      <c r="D57" s="389"/>
      <c r="E57" s="391"/>
      <c r="F57" s="551">
        <v>233</v>
      </c>
      <c r="G57" s="552">
        <v>153</v>
      </c>
      <c r="H57" s="552">
        <v>282</v>
      </c>
      <c r="I57" s="552">
        <v>402</v>
      </c>
      <c r="J57" s="552">
        <v>211</v>
      </c>
      <c r="K57" s="553">
        <f t="shared" ref="K57" si="0">IF(OR(F57=".",J57=".")=TRUE,".",IF(OR(F57="*",J57="*")=TRUE,"*",IF(AND(F57="-",J57="-")=TRUE,"-",IF(AND(ISNUMBER(J57),ISNUMBER(F57))=TRUE,IF(F57-J57=0,0,F57-J57),IF(ISNUMBER(F57)=TRUE,F57,-J57)))))</f>
        <v>22</v>
      </c>
      <c r="L57" s="392">
        <f t="shared" ref="L57" si="1">IF(K57 =".",".",IF(K57 ="*","*",IF(K57="-","-",IF(K57=0,0,IF(OR(J57="-",J57=".",F57="-",F57=".")=TRUE,"X",IF(J57=0,"0,0",IF(ABS(K57*100/J57)&gt;250,".X",(K57*100/J57))))))))</f>
        <v>10.42654028436019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1827</v>
      </c>
      <c r="E11" s="114">
        <v>1044</v>
      </c>
      <c r="F11" s="114">
        <v>2020</v>
      </c>
      <c r="G11" s="114">
        <v>1970</v>
      </c>
      <c r="H11" s="140">
        <v>1577</v>
      </c>
      <c r="I11" s="115">
        <v>250</v>
      </c>
      <c r="J11" s="116">
        <v>15.85288522511097</v>
      </c>
    </row>
    <row r="12" spans="1:15" s="110" customFormat="1" ht="24.95" customHeight="1" x14ac:dyDescent="0.2">
      <c r="A12" s="193" t="s">
        <v>132</v>
      </c>
      <c r="B12" s="194" t="s">
        <v>133</v>
      </c>
      <c r="C12" s="113">
        <v>4.2692939244663384</v>
      </c>
      <c r="D12" s="115">
        <v>78</v>
      </c>
      <c r="E12" s="114">
        <v>87</v>
      </c>
      <c r="F12" s="114">
        <v>155</v>
      </c>
      <c r="G12" s="114">
        <v>95</v>
      </c>
      <c r="H12" s="140">
        <v>85</v>
      </c>
      <c r="I12" s="115">
        <v>-7</v>
      </c>
      <c r="J12" s="116">
        <v>-8.235294117647058</v>
      </c>
    </row>
    <row r="13" spans="1:15" s="110" customFormat="1" ht="24.95" customHeight="1" x14ac:dyDescent="0.2">
      <c r="A13" s="193" t="s">
        <v>134</v>
      </c>
      <c r="B13" s="199" t="s">
        <v>214</v>
      </c>
      <c r="C13" s="113">
        <v>0.65681444991789817</v>
      </c>
      <c r="D13" s="115">
        <v>12</v>
      </c>
      <c r="E13" s="114">
        <v>28</v>
      </c>
      <c r="F13" s="114">
        <v>26</v>
      </c>
      <c r="G13" s="114">
        <v>4</v>
      </c>
      <c r="H13" s="140">
        <v>11</v>
      </c>
      <c r="I13" s="115">
        <v>1</v>
      </c>
      <c r="J13" s="116">
        <v>9.0909090909090917</v>
      </c>
    </row>
    <row r="14" spans="1:15" s="287" customFormat="1" ht="24.95" customHeight="1" x14ac:dyDescent="0.2">
      <c r="A14" s="193" t="s">
        <v>215</v>
      </c>
      <c r="B14" s="199" t="s">
        <v>137</v>
      </c>
      <c r="C14" s="113">
        <v>6.8418171866447732</v>
      </c>
      <c r="D14" s="115">
        <v>125</v>
      </c>
      <c r="E14" s="114">
        <v>103</v>
      </c>
      <c r="F14" s="114">
        <v>177</v>
      </c>
      <c r="G14" s="114">
        <v>128</v>
      </c>
      <c r="H14" s="140">
        <v>167</v>
      </c>
      <c r="I14" s="115">
        <v>-42</v>
      </c>
      <c r="J14" s="116">
        <v>-25.149700598802394</v>
      </c>
      <c r="K14" s="110"/>
      <c r="L14" s="110"/>
      <c r="M14" s="110"/>
      <c r="N14" s="110"/>
      <c r="O14" s="110"/>
    </row>
    <row r="15" spans="1:15" s="110" customFormat="1" ht="24.95" customHeight="1" x14ac:dyDescent="0.2">
      <c r="A15" s="193" t="s">
        <v>216</v>
      </c>
      <c r="B15" s="199" t="s">
        <v>217</v>
      </c>
      <c r="C15" s="113">
        <v>2.6819923371647509</v>
      </c>
      <c r="D15" s="115">
        <v>49</v>
      </c>
      <c r="E15" s="114">
        <v>61</v>
      </c>
      <c r="F15" s="114">
        <v>97</v>
      </c>
      <c r="G15" s="114">
        <v>76</v>
      </c>
      <c r="H15" s="140">
        <v>61</v>
      </c>
      <c r="I15" s="115">
        <v>-12</v>
      </c>
      <c r="J15" s="116">
        <v>-19.672131147540984</v>
      </c>
    </row>
    <row r="16" spans="1:15" s="287" customFormat="1" ht="24.95" customHeight="1" x14ac:dyDescent="0.2">
      <c r="A16" s="193" t="s">
        <v>218</v>
      </c>
      <c r="B16" s="199" t="s">
        <v>141</v>
      </c>
      <c r="C16" s="113">
        <v>1.6420361247947455</v>
      </c>
      <c r="D16" s="115">
        <v>30</v>
      </c>
      <c r="E16" s="114">
        <v>25</v>
      </c>
      <c r="F16" s="114">
        <v>52</v>
      </c>
      <c r="G16" s="114">
        <v>35</v>
      </c>
      <c r="H16" s="140">
        <v>68</v>
      </c>
      <c r="I16" s="115">
        <v>-38</v>
      </c>
      <c r="J16" s="116">
        <v>-55.882352941176471</v>
      </c>
      <c r="K16" s="110"/>
      <c r="L16" s="110"/>
      <c r="M16" s="110"/>
      <c r="N16" s="110"/>
      <c r="O16" s="110"/>
    </row>
    <row r="17" spans="1:15" s="110" customFormat="1" ht="24.95" customHeight="1" x14ac:dyDescent="0.2">
      <c r="A17" s="193" t="s">
        <v>142</v>
      </c>
      <c r="B17" s="199" t="s">
        <v>220</v>
      </c>
      <c r="C17" s="113">
        <v>2.5177887246852766</v>
      </c>
      <c r="D17" s="115">
        <v>46</v>
      </c>
      <c r="E17" s="114">
        <v>17</v>
      </c>
      <c r="F17" s="114">
        <v>28</v>
      </c>
      <c r="G17" s="114">
        <v>17</v>
      </c>
      <c r="H17" s="140">
        <v>38</v>
      </c>
      <c r="I17" s="115">
        <v>8</v>
      </c>
      <c r="J17" s="116">
        <v>21.05263157894737</v>
      </c>
    </row>
    <row r="18" spans="1:15" s="287" customFormat="1" ht="24.95" customHeight="1" x14ac:dyDescent="0.2">
      <c r="A18" s="201" t="s">
        <v>144</v>
      </c>
      <c r="B18" s="202" t="s">
        <v>145</v>
      </c>
      <c r="C18" s="113">
        <v>10.509031198686371</v>
      </c>
      <c r="D18" s="115">
        <v>192</v>
      </c>
      <c r="E18" s="114">
        <v>89</v>
      </c>
      <c r="F18" s="114">
        <v>231</v>
      </c>
      <c r="G18" s="114">
        <v>140</v>
      </c>
      <c r="H18" s="140">
        <v>148</v>
      </c>
      <c r="I18" s="115">
        <v>44</v>
      </c>
      <c r="J18" s="116">
        <v>29.72972972972973</v>
      </c>
      <c r="K18" s="110"/>
      <c r="L18" s="110"/>
      <c r="M18" s="110"/>
      <c r="N18" s="110"/>
      <c r="O18" s="110"/>
    </row>
    <row r="19" spans="1:15" s="110" customFormat="1" ht="24.95" customHeight="1" x14ac:dyDescent="0.2">
      <c r="A19" s="193" t="s">
        <v>146</v>
      </c>
      <c r="B19" s="199" t="s">
        <v>147</v>
      </c>
      <c r="C19" s="113">
        <v>12.424740010946907</v>
      </c>
      <c r="D19" s="115">
        <v>227</v>
      </c>
      <c r="E19" s="114">
        <v>152</v>
      </c>
      <c r="F19" s="114">
        <v>306</v>
      </c>
      <c r="G19" s="114">
        <v>238</v>
      </c>
      <c r="H19" s="140">
        <v>220</v>
      </c>
      <c r="I19" s="115">
        <v>7</v>
      </c>
      <c r="J19" s="116">
        <v>3.1818181818181817</v>
      </c>
    </row>
    <row r="20" spans="1:15" s="287" customFormat="1" ht="24.95" customHeight="1" x14ac:dyDescent="0.2">
      <c r="A20" s="193" t="s">
        <v>148</v>
      </c>
      <c r="B20" s="199" t="s">
        <v>149</v>
      </c>
      <c r="C20" s="113">
        <v>3.1746031746031744</v>
      </c>
      <c r="D20" s="115">
        <v>58</v>
      </c>
      <c r="E20" s="114">
        <v>31</v>
      </c>
      <c r="F20" s="114">
        <v>51</v>
      </c>
      <c r="G20" s="114">
        <v>148</v>
      </c>
      <c r="H20" s="140">
        <v>79</v>
      </c>
      <c r="I20" s="115">
        <v>-21</v>
      </c>
      <c r="J20" s="116">
        <v>-26.582278481012658</v>
      </c>
      <c r="K20" s="110"/>
      <c r="L20" s="110"/>
      <c r="M20" s="110"/>
      <c r="N20" s="110"/>
      <c r="O20" s="110"/>
    </row>
    <row r="21" spans="1:15" s="110" customFormat="1" ht="24.95" customHeight="1" x14ac:dyDescent="0.2">
      <c r="A21" s="201" t="s">
        <v>150</v>
      </c>
      <c r="B21" s="202" t="s">
        <v>151</v>
      </c>
      <c r="C21" s="113">
        <v>17.186644772851668</v>
      </c>
      <c r="D21" s="115">
        <v>314</v>
      </c>
      <c r="E21" s="114">
        <v>91</v>
      </c>
      <c r="F21" s="114">
        <v>239</v>
      </c>
      <c r="G21" s="114">
        <v>672</v>
      </c>
      <c r="H21" s="140">
        <v>337</v>
      </c>
      <c r="I21" s="115">
        <v>-23</v>
      </c>
      <c r="J21" s="116">
        <v>-6.8249258160237387</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0.60207991242474002</v>
      </c>
      <c r="D23" s="115">
        <v>11</v>
      </c>
      <c r="E23" s="114">
        <v>8</v>
      </c>
      <c r="F23" s="114" t="s">
        <v>513</v>
      </c>
      <c r="G23" s="114">
        <v>8</v>
      </c>
      <c r="H23" s="140">
        <v>9</v>
      </c>
      <c r="I23" s="115">
        <v>2</v>
      </c>
      <c r="J23" s="116">
        <v>22.222222222222221</v>
      </c>
    </row>
    <row r="24" spans="1:15" s="110" customFormat="1" ht="24.95" customHeight="1" x14ac:dyDescent="0.2">
      <c r="A24" s="193" t="s">
        <v>156</v>
      </c>
      <c r="B24" s="199" t="s">
        <v>221</v>
      </c>
      <c r="C24" s="113">
        <v>2.2441160372194857</v>
      </c>
      <c r="D24" s="115">
        <v>41</v>
      </c>
      <c r="E24" s="114">
        <v>62</v>
      </c>
      <c r="F24" s="114">
        <v>55</v>
      </c>
      <c r="G24" s="114">
        <v>34</v>
      </c>
      <c r="H24" s="140">
        <v>32</v>
      </c>
      <c r="I24" s="115">
        <v>9</v>
      </c>
      <c r="J24" s="116">
        <v>28.125</v>
      </c>
    </row>
    <row r="25" spans="1:15" s="110" customFormat="1" ht="24.95" customHeight="1" x14ac:dyDescent="0.2">
      <c r="A25" s="193" t="s">
        <v>222</v>
      </c>
      <c r="B25" s="204" t="s">
        <v>159</v>
      </c>
      <c r="C25" s="113">
        <v>18.664477285166939</v>
      </c>
      <c r="D25" s="115">
        <v>341</v>
      </c>
      <c r="E25" s="114">
        <v>129</v>
      </c>
      <c r="F25" s="114">
        <v>158</v>
      </c>
      <c r="G25" s="114">
        <v>136</v>
      </c>
      <c r="H25" s="140">
        <v>185</v>
      </c>
      <c r="I25" s="115">
        <v>156</v>
      </c>
      <c r="J25" s="116">
        <v>84.324324324324323</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3.886152162014231</v>
      </c>
      <c r="D27" s="115">
        <v>71</v>
      </c>
      <c r="E27" s="114">
        <v>31</v>
      </c>
      <c r="F27" s="114">
        <v>111</v>
      </c>
      <c r="G27" s="114">
        <v>60</v>
      </c>
      <c r="H27" s="140">
        <v>44</v>
      </c>
      <c r="I27" s="115">
        <v>27</v>
      </c>
      <c r="J27" s="116">
        <v>61.363636363636367</v>
      </c>
    </row>
    <row r="28" spans="1:15" s="110" customFormat="1" ht="24.95" customHeight="1" x14ac:dyDescent="0.2">
      <c r="A28" s="193" t="s">
        <v>163</v>
      </c>
      <c r="B28" s="199" t="s">
        <v>164</v>
      </c>
      <c r="C28" s="113">
        <v>7.0607553366174054</v>
      </c>
      <c r="D28" s="115">
        <v>129</v>
      </c>
      <c r="E28" s="114">
        <v>22</v>
      </c>
      <c r="F28" s="114">
        <v>61</v>
      </c>
      <c r="G28" s="114">
        <v>16</v>
      </c>
      <c r="H28" s="140">
        <v>25</v>
      </c>
      <c r="I28" s="115">
        <v>104</v>
      </c>
      <c r="J28" s="116" t="s">
        <v>514</v>
      </c>
    </row>
    <row r="29" spans="1:15" s="110" customFormat="1" ht="24.95" customHeight="1" x14ac:dyDescent="0.2">
      <c r="A29" s="193">
        <v>86</v>
      </c>
      <c r="B29" s="199" t="s">
        <v>165</v>
      </c>
      <c r="C29" s="113">
        <v>4.3240284619594966</v>
      </c>
      <c r="D29" s="115">
        <v>79</v>
      </c>
      <c r="E29" s="114">
        <v>53</v>
      </c>
      <c r="F29" s="114">
        <v>129</v>
      </c>
      <c r="G29" s="114">
        <v>123</v>
      </c>
      <c r="H29" s="140">
        <v>58</v>
      </c>
      <c r="I29" s="115">
        <v>21</v>
      </c>
      <c r="J29" s="116">
        <v>36.206896551724135</v>
      </c>
    </row>
    <row r="30" spans="1:15" s="110" customFormat="1" ht="24.95" customHeight="1" x14ac:dyDescent="0.2">
      <c r="A30" s="193">
        <v>87.88</v>
      </c>
      <c r="B30" s="204" t="s">
        <v>166</v>
      </c>
      <c r="C30" s="113">
        <v>5.9113300492610836</v>
      </c>
      <c r="D30" s="115">
        <v>108</v>
      </c>
      <c r="E30" s="114">
        <v>123</v>
      </c>
      <c r="F30" s="114">
        <v>259</v>
      </c>
      <c r="G30" s="114">
        <v>112</v>
      </c>
      <c r="H30" s="140">
        <v>128</v>
      </c>
      <c r="I30" s="115">
        <v>-20</v>
      </c>
      <c r="J30" s="116">
        <v>-15.625</v>
      </c>
    </row>
    <row r="31" spans="1:15" s="110" customFormat="1" ht="24.95" customHeight="1" x14ac:dyDescent="0.2">
      <c r="A31" s="193" t="s">
        <v>167</v>
      </c>
      <c r="B31" s="199" t="s">
        <v>168</v>
      </c>
      <c r="C31" s="113">
        <v>2.0799124247400109</v>
      </c>
      <c r="D31" s="115">
        <v>38</v>
      </c>
      <c r="E31" s="114">
        <v>32</v>
      </c>
      <c r="F31" s="114">
        <v>51</v>
      </c>
      <c r="G31" s="114">
        <v>53</v>
      </c>
      <c r="H31" s="140">
        <v>44</v>
      </c>
      <c r="I31" s="115">
        <v>-6</v>
      </c>
      <c r="J31" s="116">
        <v>-13.636363636363637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4.2692939244663384</v>
      </c>
      <c r="D34" s="115">
        <v>78</v>
      </c>
      <c r="E34" s="114">
        <v>87</v>
      </c>
      <c r="F34" s="114">
        <v>155</v>
      </c>
      <c r="G34" s="114">
        <v>95</v>
      </c>
      <c r="H34" s="140">
        <v>85</v>
      </c>
      <c r="I34" s="115">
        <v>-7</v>
      </c>
      <c r="J34" s="116">
        <v>-8.235294117647058</v>
      </c>
    </row>
    <row r="35" spans="1:10" s="110" customFormat="1" ht="24.95" customHeight="1" x14ac:dyDescent="0.2">
      <c r="A35" s="292" t="s">
        <v>171</v>
      </c>
      <c r="B35" s="293" t="s">
        <v>172</v>
      </c>
      <c r="C35" s="113">
        <v>18.007662835249043</v>
      </c>
      <c r="D35" s="115">
        <v>329</v>
      </c>
      <c r="E35" s="114">
        <v>220</v>
      </c>
      <c r="F35" s="114">
        <v>434</v>
      </c>
      <c r="G35" s="114">
        <v>272</v>
      </c>
      <c r="H35" s="140">
        <v>326</v>
      </c>
      <c r="I35" s="115">
        <v>3</v>
      </c>
      <c r="J35" s="116">
        <v>0.92024539877300615</v>
      </c>
    </row>
    <row r="36" spans="1:10" s="110" customFormat="1" ht="24.95" customHeight="1" x14ac:dyDescent="0.2">
      <c r="A36" s="294" t="s">
        <v>173</v>
      </c>
      <c r="B36" s="295" t="s">
        <v>174</v>
      </c>
      <c r="C36" s="125">
        <v>77.723043240284625</v>
      </c>
      <c r="D36" s="143">
        <v>1420</v>
      </c>
      <c r="E36" s="144">
        <v>737</v>
      </c>
      <c r="F36" s="144">
        <v>1431</v>
      </c>
      <c r="G36" s="144">
        <v>1603</v>
      </c>
      <c r="H36" s="145">
        <v>1166</v>
      </c>
      <c r="I36" s="143">
        <v>254</v>
      </c>
      <c r="J36" s="146">
        <v>21.783876500857634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1827</v>
      </c>
      <c r="F11" s="264">
        <v>1044</v>
      </c>
      <c r="G11" s="264">
        <v>2020</v>
      </c>
      <c r="H11" s="264">
        <v>1970</v>
      </c>
      <c r="I11" s="265">
        <v>1577</v>
      </c>
      <c r="J11" s="263">
        <v>250</v>
      </c>
      <c r="K11" s="266">
        <v>15.85288522511097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37.438423645320199</v>
      </c>
      <c r="E13" s="115">
        <v>684</v>
      </c>
      <c r="F13" s="114">
        <v>422</v>
      </c>
      <c r="G13" s="114">
        <v>720</v>
      </c>
      <c r="H13" s="114">
        <v>806</v>
      </c>
      <c r="I13" s="140">
        <v>542</v>
      </c>
      <c r="J13" s="115">
        <v>142</v>
      </c>
      <c r="K13" s="116">
        <v>26.199261992619927</v>
      </c>
    </row>
    <row r="14" spans="1:15" ht="15.95" customHeight="1" x14ac:dyDescent="0.2">
      <c r="A14" s="306" t="s">
        <v>230</v>
      </c>
      <c r="B14" s="307"/>
      <c r="C14" s="308"/>
      <c r="D14" s="113">
        <v>52.435686918445541</v>
      </c>
      <c r="E14" s="115">
        <v>958</v>
      </c>
      <c r="F14" s="114">
        <v>503</v>
      </c>
      <c r="G14" s="114">
        <v>1133</v>
      </c>
      <c r="H14" s="114">
        <v>972</v>
      </c>
      <c r="I14" s="140">
        <v>891</v>
      </c>
      <c r="J14" s="115">
        <v>67</v>
      </c>
      <c r="K14" s="116">
        <v>7.5196408529741863</v>
      </c>
    </row>
    <row r="15" spans="1:15" ht="15.95" customHeight="1" x14ac:dyDescent="0.2">
      <c r="A15" s="306" t="s">
        <v>231</v>
      </c>
      <c r="B15" s="307"/>
      <c r="C15" s="308"/>
      <c r="D15" s="113">
        <v>4.9808429118773949</v>
      </c>
      <c r="E15" s="115">
        <v>91</v>
      </c>
      <c r="F15" s="114">
        <v>62</v>
      </c>
      <c r="G15" s="114">
        <v>85</v>
      </c>
      <c r="H15" s="114">
        <v>105</v>
      </c>
      <c r="I15" s="140">
        <v>82</v>
      </c>
      <c r="J15" s="115">
        <v>9</v>
      </c>
      <c r="K15" s="116">
        <v>10.975609756097562</v>
      </c>
    </row>
    <row r="16" spans="1:15" ht="15.95" customHeight="1" x14ac:dyDescent="0.2">
      <c r="A16" s="306" t="s">
        <v>232</v>
      </c>
      <c r="B16" s="307"/>
      <c r="C16" s="308"/>
      <c r="D16" s="113">
        <v>5.1450465243568688</v>
      </c>
      <c r="E16" s="115">
        <v>94</v>
      </c>
      <c r="F16" s="114">
        <v>57</v>
      </c>
      <c r="G16" s="114">
        <v>82</v>
      </c>
      <c r="H16" s="114">
        <v>87</v>
      </c>
      <c r="I16" s="140">
        <v>62</v>
      </c>
      <c r="J16" s="115">
        <v>32</v>
      </c>
      <c r="K16" s="116">
        <v>51.612903225806448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4.1598248494800218</v>
      </c>
      <c r="E18" s="115">
        <v>76</v>
      </c>
      <c r="F18" s="114">
        <v>83</v>
      </c>
      <c r="G18" s="114">
        <v>153</v>
      </c>
      <c r="H18" s="114">
        <v>85</v>
      </c>
      <c r="I18" s="140">
        <v>75</v>
      </c>
      <c r="J18" s="115">
        <v>1</v>
      </c>
      <c r="K18" s="116">
        <v>1.3333333333333333</v>
      </c>
    </row>
    <row r="19" spans="1:11" ht="14.1" customHeight="1" x14ac:dyDescent="0.2">
      <c r="A19" s="306" t="s">
        <v>235</v>
      </c>
      <c r="B19" s="307" t="s">
        <v>236</v>
      </c>
      <c r="C19" s="308"/>
      <c r="D19" s="113">
        <v>3.3388067870826492</v>
      </c>
      <c r="E19" s="115">
        <v>61</v>
      </c>
      <c r="F19" s="114">
        <v>75</v>
      </c>
      <c r="G19" s="114">
        <v>133</v>
      </c>
      <c r="H19" s="114">
        <v>76</v>
      </c>
      <c r="I19" s="140">
        <v>59</v>
      </c>
      <c r="J19" s="115">
        <v>2</v>
      </c>
      <c r="K19" s="116">
        <v>3.3898305084745761</v>
      </c>
    </row>
    <row r="20" spans="1:11" ht="14.1" customHeight="1" x14ac:dyDescent="0.2">
      <c r="A20" s="306">
        <v>12</v>
      </c>
      <c r="B20" s="307" t="s">
        <v>237</v>
      </c>
      <c r="C20" s="308"/>
      <c r="D20" s="113">
        <v>1.0399562123700055</v>
      </c>
      <c r="E20" s="115">
        <v>19</v>
      </c>
      <c r="F20" s="114">
        <v>14</v>
      </c>
      <c r="G20" s="114">
        <v>20</v>
      </c>
      <c r="H20" s="114">
        <v>11</v>
      </c>
      <c r="I20" s="140">
        <v>17</v>
      </c>
      <c r="J20" s="115">
        <v>2</v>
      </c>
      <c r="K20" s="116">
        <v>11.764705882352942</v>
      </c>
    </row>
    <row r="21" spans="1:11" ht="14.1" customHeight="1" x14ac:dyDescent="0.2">
      <c r="A21" s="306">
        <v>21</v>
      </c>
      <c r="B21" s="307" t="s">
        <v>238</v>
      </c>
      <c r="C21" s="308"/>
      <c r="D21" s="113">
        <v>1.1494252873563218</v>
      </c>
      <c r="E21" s="115">
        <v>21</v>
      </c>
      <c r="F21" s="114">
        <v>4</v>
      </c>
      <c r="G21" s="114" t="s">
        <v>513</v>
      </c>
      <c r="H21" s="114">
        <v>8</v>
      </c>
      <c r="I21" s="140">
        <v>21</v>
      </c>
      <c r="J21" s="115">
        <v>0</v>
      </c>
      <c r="K21" s="116">
        <v>0</v>
      </c>
    </row>
    <row r="22" spans="1:11" ht="14.1" customHeight="1" x14ac:dyDescent="0.2">
      <c r="A22" s="306">
        <v>22</v>
      </c>
      <c r="B22" s="307" t="s">
        <v>239</v>
      </c>
      <c r="C22" s="308"/>
      <c r="D22" s="113">
        <v>1.4230979748221126</v>
      </c>
      <c r="E22" s="115">
        <v>26</v>
      </c>
      <c r="F22" s="114">
        <v>14</v>
      </c>
      <c r="G22" s="114">
        <v>35</v>
      </c>
      <c r="H22" s="114">
        <v>26</v>
      </c>
      <c r="I22" s="140">
        <v>14</v>
      </c>
      <c r="J22" s="115">
        <v>12</v>
      </c>
      <c r="K22" s="116">
        <v>85.714285714285708</v>
      </c>
    </row>
    <row r="23" spans="1:11" ht="14.1" customHeight="1" x14ac:dyDescent="0.2">
      <c r="A23" s="306">
        <v>23</v>
      </c>
      <c r="B23" s="307" t="s">
        <v>240</v>
      </c>
      <c r="C23" s="308"/>
      <c r="D23" s="113" t="s">
        <v>513</v>
      </c>
      <c r="E23" s="115" t="s">
        <v>513</v>
      </c>
      <c r="F23" s="114">
        <v>7</v>
      </c>
      <c r="G23" s="114">
        <v>13</v>
      </c>
      <c r="H23" s="114">
        <v>6</v>
      </c>
      <c r="I23" s="140">
        <v>8</v>
      </c>
      <c r="J23" s="115" t="s">
        <v>513</v>
      </c>
      <c r="K23" s="116" t="s">
        <v>513</v>
      </c>
    </row>
    <row r="24" spans="1:11" ht="14.1" customHeight="1" x14ac:dyDescent="0.2">
      <c r="A24" s="306">
        <v>24</v>
      </c>
      <c r="B24" s="307" t="s">
        <v>241</v>
      </c>
      <c r="C24" s="308"/>
      <c r="D24" s="113">
        <v>0.87575259989053089</v>
      </c>
      <c r="E24" s="115">
        <v>16</v>
      </c>
      <c r="F24" s="114">
        <v>16</v>
      </c>
      <c r="G24" s="114">
        <v>35</v>
      </c>
      <c r="H24" s="114">
        <v>18</v>
      </c>
      <c r="I24" s="140">
        <v>39</v>
      </c>
      <c r="J24" s="115">
        <v>-23</v>
      </c>
      <c r="K24" s="116">
        <v>-58.974358974358971</v>
      </c>
    </row>
    <row r="25" spans="1:11" ht="14.1" customHeight="1" x14ac:dyDescent="0.2">
      <c r="A25" s="306">
        <v>25</v>
      </c>
      <c r="B25" s="307" t="s">
        <v>242</v>
      </c>
      <c r="C25" s="308"/>
      <c r="D25" s="113">
        <v>4.1598248494800218</v>
      </c>
      <c r="E25" s="115">
        <v>76</v>
      </c>
      <c r="F25" s="114">
        <v>36</v>
      </c>
      <c r="G25" s="114">
        <v>76</v>
      </c>
      <c r="H25" s="114">
        <v>42</v>
      </c>
      <c r="I25" s="140">
        <v>95</v>
      </c>
      <c r="J25" s="115">
        <v>-19</v>
      </c>
      <c r="K25" s="116">
        <v>-20</v>
      </c>
    </row>
    <row r="26" spans="1:11" ht="14.1" customHeight="1" x14ac:dyDescent="0.2">
      <c r="A26" s="306">
        <v>26</v>
      </c>
      <c r="B26" s="307" t="s">
        <v>243</v>
      </c>
      <c r="C26" s="308"/>
      <c r="D26" s="113">
        <v>1.9704433497536946</v>
      </c>
      <c r="E26" s="115">
        <v>36</v>
      </c>
      <c r="F26" s="114">
        <v>30</v>
      </c>
      <c r="G26" s="114">
        <v>58</v>
      </c>
      <c r="H26" s="114">
        <v>12</v>
      </c>
      <c r="I26" s="140">
        <v>10</v>
      </c>
      <c r="J26" s="115">
        <v>26</v>
      </c>
      <c r="K26" s="116" t="s">
        <v>514</v>
      </c>
    </row>
    <row r="27" spans="1:11" ht="14.1" customHeight="1" x14ac:dyDescent="0.2">
      <c r="A27" s="306">
        <v>27</v>
      </c>
      <c r="B27" s="307" t="s">
        <v>244</v>
      </c>
      <c r="C27" s="308"/>
      <c r="D27" s="113">
        <v>0.76628352490421459</v>
      </c>
      <c r="E27" s="115">
        <v>14</v>
      </c>
      <c r="F27" s="114">
        <v>6</v>
      </c>
      <c r="G27" s="114">
        <v>27</v>
      </c>
      <c r="H27" s="114">
        <v>12</v>
      </c>
      <c r="I27" s="140">
        <v>12</v>
      </c>
      <c r="J27" s="115">
        <v>2</v>
      </c>
      <c r="K27" s="116">
        <v>16.666666666666668</v>
      </c>
    </row>
    <row r="28" spans="1:11" ht="14.1" customHeight="1" x14ac:dyDescent="0.2">
      <c r="A28" s="306">
        <v>28</v>
      </c>
      <c r="B28" s="307" t="s">
        <v>245</v>
      </c>
      <c r="C28" s="308"/>
      <c r="D28" s="113">
        <v>0</v>
      </c>
      <c r="E28" s="115">
        <v>0</v>
      </c>
      <c r="F28" s="114">
        <v>0</v>
      </c>
      <c r="G28" s="114">
        <v>6</v>
      </c>
      <c r="H28" s="114" t="s">
        <v>513</v>
      </c>
      <c r="I28" s="140" t="s">
        <v>513</v>
      </c>
      <c r="J28" s="115" t="s">
        <v>513</v>
      </c>
      <c r="K28" s="116" t="s">
        <v>513</v>
      </c>
    </row>
    <row r="29" spans="1:11" ht="14.1" customHeight="1" x14ac:dyDescent="0.2">
      <c r="A29" s="306">
        <v>29</v>
      </c>
      <c r="B29" s="307" t="s">
        <v>246</v>
      </c>
      <c r="C29" s="308"/>
      <c r="D29" s="113">
        <v>5.5829228243021349</v>
      </c>
      <c r="E29" s="115">
        <v>102</v>
      </c>
      <c r="F29" s="114">
        <v>64</v>
      </c>
      <c r="G29" s="114">
        <v>106</v>
      </c>
      <c r="H29" s="114">
        <v>179</v>
      </c>
      <c r="I29" s="140">
        <v>108</v>
      </c>
      <c r="J29" s="115">
        <v>-6</v>
      </c>
      <c r="K29" s="116">
        <v>-5.5555555555555554</v>
      </c>
    </row>
    <row r="30" spans="1:11" ht="14.1" customHeight="1" x14ac:dyDescent="0.2">
      <c r="A30" s="306" t="s">
        <v>247</v>
      </c>
      <c r="B30" s="307" t="s">
        <v>248</v>
      </c>
      <c r="C30" s="308"/>
      <c r="D30" s="113">
        <v>0.49261083743842365</v>
      </c>
      <c r="E30" s="115">
        <v>9</v>
      </c>
      <c r="F30" s="114">
        <v>13</v>
      </c>
      <c r="G30" s="114">
        <v>18</v>
      </c>
      <c r="H30" s="114">
        <v>13</v>
      </c>
      <c r="I30" s="140">
        <v>19</v>
      </c>
      <c r="J30" s="115">
        <v>-10</v>
      </c>
      <c r="K30" s="116">
        <v>-52.631578947368418</v>
      </c>
    </row>
    <row r="31" spans="1:11" ht="14.1" customHeight="1" x14ac:dyDescent="0.2">
      <c r="A31" s="306" t="s">
        <v>249</v>
      </c>
      <c r="B31" s="307" t="s">
        <v>250</v>
      </c>
      <c r="C31" s="308"/>
      <c r="D31" s="113">
        <v>4.3787629994526549</v>
      </c>
      <c r="E31" s="115">
        <v>80</v>
      </c>
      <c r="F31" s="114">
        <v>42</v>
      </c>
      <c r="G31" s="114">
        <v>69</v>
      </c>
      <c r="H31" s="114">
        <v>153</v>
      </c>
      <c r="I31" s="140">
        <v>81</v>
      </c>
      <c r="J31" s="115">
        <v>-1</v>
      </c>
      <c r="K31" s="116">
        <v>-1.2345679012345678</v>
      </c>
    </row>
    <row r="32" spans="1:11" ht="14.1" customHeight="1" x14ac:dyDescent="0.2">
      <c r="A32" s="306">
        <v>31</v>
      </c>
      <c r="B32" s="307" t="s">
        <v>251</v>
      </c>
      <c r="C32" s="308"/>
      <c r="D32" s="113">
        <v>0.54734537493158186</v>
      </c>
      <c r="E32" s="115">
        <v>10</v>
      </c>
      <c r="F32" s="114">
        <v>4</v>
      </c>
      <c r="G32" s="114">
        <v>12</v>
      </c>
      <c r="H32" s="114" t="s">
        <v>513</v>
      </c>
      <c r="I32" s="140">
        <v>7</v>
      </c>
      <c r="J32" s="115">
        <v>3</v>
      </c>
      <c r="K32" s="116">
        <v>42.857142857142854</v>
      </c>
    </row>
    <row r="33" spans="1:11" ht="14.1" customHeight="1" x14ac:dyDescent="0.2">
      <c r="A33" s="306">
        <v>32</v>
      </c>
      <c r="B33" s="307" t="s">
        <v>252</v>
      </c>
      <c r="C33" s="308"/>
      <c r="D33" s="113">
        <v>4.5429666119321288</v>
      </c>
      <c r="E33" s="115">
        <v>83</v>
      </c>
      <c r="F33" s="114">
        <v>42</v>
      </c>
      <c r="G33" s="114">
        <v>117</v>
      </c>
      <c r="H33" s="114">
        <v>79</v>
      </c>
      <c r="I33" s="140">
        <v>64</v>
      </c>
      <c r="J33" s="115">
        <v>19</v>
      </c>
      <c r="K33" s="116">
        <v>29.6875</v>
      </c>
    </row>
    <row r="34" spans="1:11" ht="14.1" customHeight="1" x14ac:dyDescent="0.2">
      <c r="A34" s="306">
        <v>33</v>
      </c>
      <c r="B34" s="307" t="s">
        <v>253</v>
      </c>
      <c r="C34" s="308"/>
      <c r="D34" s="113">
        <v>1.2588943623426383</v>
      </c>
      <c r="E34" s="115">
        <v>23</v>
      </c>
      <c r="F34" s="114">
        <v>5</v>
      </c>
      <c r="G34" s="114">
        <v>29</v>
      </c>
      <c r="H34" s="114">
        <v>20</v>
      </c>
      <c r="I34" s="140">
        <v>26</v>
      </c>
      <c r="J34" s="115">
        <v>-3</v>
      </c>
      <c r="K34" s="116">
        <v>-11.538461538461538</v>
      </c>
    </row>
    <row r="35" spans="1:11" ht="14.1" customHeight="1" x14ac:dyDescent="0.2">
      <c r="A35" s="306">
        <v>34</v>
      </c>
      <c r="B35" s="307" t="s">
        <v>254</v>
      </c>
      <c r="C35" s="308"/>
      <c r="D35" s="113">
        <v>2.2988505747126435</v>
      </c>
      <c r="E35" s="115">
        <v>42</v>
      </c>
      <c r="F35" s="114">
        <v>11</v>
      </c>
      <c r="G35" s="114">
        <v>38</v>
      </c>
      <c r="H35" s="114">
        <v>35</v>
      </c>
      <c r="I35" s="140">
        <v>29</v>
      </c>
      <c r="J35" s="115">
        <v>13</v>
      </c>
      <c r="K35" s="116">
        <v>44.827586206896555</v>
      </c>
    </row>
    <row r="36" spans="1:11" ht="14.1" customHeight="1" x14ac:dyDescent="0.2">
      <c r="A36" s="306">
        <v>41</v>
      </c>
      <c r="B36" s="307" t="s">
        <v>255</v>
      </c>
      <c r="C36" s="308"/>
      <c r="D36" s="113" t="s">
        <v>513</v>
      </c>
      <c r="E36" s="115" t="s">
        <v>513</v>
      </c>
      <c r="F36" s="114" t="s">
        <v>513</v>
      </c>
      <c r="G36" s="114">
        <v>3</v>
      </c>
      <c r="H36" s="114" t="s">
        <v>513</v>
      </c>
      <c r="I36" s="140">
        <v>4</v>
      </c>
      <c r="J36" s="115" t="s">
        <v>513</v>
      </c>
      <c r="K36" s="116" t="s">
        <v>513</v>
      </c>
    </row>
    <row r="37" spans="1:11" ht="14.1" customHeight="1" x14ac:dyDescent="0.2">
      <c r="A37" s="306">
        <v>42</v>
      </c>
      <c r="B37" s="307" t="s">
        <v>256</v>
      </c>
      <c r="C37" s="308"/>
      <c r="D37" s="113">
        <v>0.27367268746579093</v>
      </c>
      <c r="E37" s="115">
        <v>5</v>
      </c>
      <c r="F37" s="114" t="s">
        <v>513</v>
      </c>
      <c r="G37" s="114" t="s">
        <v>513</v>
      </c>
      <c r="H37" s="114" t="s">
        <v>513</v>
      </c>
      <c r="I37" s="140">
        <v>4</v>
      </c>
      <c r="J37" s="115">
        <v>1</v>
      </c>
      <c r="K37" s="116">
        <v>25</v>
      </c>
    </row>
    <row r="38" spans="1:11" ht="14.1" customHeight="1" x14ac:dyDescent="0.2">
      <c r="A38" s="306">
        <v>43</v>
      </c>
      <c r="B38" s="307" t="s">
        <v>257</v>
      </c>
      <c r="C38" s="308"/>
      <c r="D38" s="113">
        <v>0.27367268746579093</v>
      </c>
      <c r="E38" s="115">
        <v>5</v>
      </c>
      <c r="F38" s="114" t="s">
        <v>513</v>
      </c>
      <c r="G38" s="114">
        <v>7</v>
      </c>
      <c r="H38" s="114" t="s">
        <v>513</v>
      </c>
      <c r="I38" s="140">
        <v>4</v>
      </c>
      <c r="J38" s="115">
        <v>1</v>
      </c>
      <c r="K38" s="116">
        <v>25</v>
      </c>
    </row>
    <row r="39" spans="1:11" ht="14.1" customHeight="1" x14ac:dyDescent="0.2">
      <c r="A39" s="306">
        <v>51</v>
      </c>
      <c r="B39" s="307" t="s">
        <v>258</v>
      </c>
      <c r="C39" s="308"/>
      <c r="D39" s="113">
        <v>2.3535851122058018</v>
      </c>
      <c r="E39" s="115">
        <v>43</v>
      </c>
      <c r="F39" s="114">
        <v>66</v>
      </c>
      <c r="G39" s="114">
        <v>59</v>
      </c>
      <c r="H39" s="114">
        <v>58</v>
      </c>
      <c r="I39" s="140">
        <v>54</v>
      </c>
      <c r="J39" s="115">
        <v>-11</v>
      </c>
      <c r="K39" s="116">
        <v>-20.37037037037037</v>
      </c>
    </row>
    <row r="40" spans="1:11" ht="14.1" customHeight="1" x14ac:dyDescent="0.2">
      <c r="A40" s="306" t="s">
        <v>259</v>
      </c>
      <c r="B40" s="307" t="s">
        <v>260</v>
      </c>
      <c r="C40" s="308"/>
      <c r="D40" s="113">
        <v>1.8609742747673783</v>
      </c>
      <c r="E40" s="115">
        <v>34</v>
      </c>
      <c r="F40" s="114">
        <v>62</v>
      </c>
      <c r="G40" s="114">
        <v>54</v>
      </c>
      <c r="H40" s="114">
        <v>43</v>
      </c>
      <c r="I40" s="140">
        <v>45</v>
      </c>
      <c r="J40" s="115">
        <v>-11</v>
      </c>
      <c r="K40" s="116">
        <v>-24.444444444444443</v>
      </c>
    </row>
    <row r="41" spans="1:11" ht="14.1" customHeight="1" x14ac:dyDescent="0.2">
      <c r="A41" s="306"/>
      <c r="B41" s="307" t="s">
        <v>261</v>
      </c>
      <c r="C41" s="308"/>
      <c r="D41" s="113">
        <v>1.1494252873563218</v>
      </c>
      <c r="E41" s="115">
        <v>21</v>
      </c>
      <c r="F41" s="114">
        <v>21</v>
      </c>
      <c r="G41" s="114">
        <v>41</v>
      </c>
      <c r="H41" s="114">
        <v>24</v>
      </c>
      <c r="I41" s="140">
        <v>26</v>
      </c>
      <c r="J41" s="115">
        <v>-5</v>
      </c>
      <c r="K41" s="116">
        <v>-19.23076923076923</v>
      </c>
    </row>
    <row r="42" spans="1:11" ht="14.1" customHeight="1" x14ac:dyDescent="0.2">
      <c r="A42" s="306">
        <v>52</v>
      </c>
      <c r="B42" s="307" t="s">
        <v>262</v>
      </c>
      <c r="C42" s="308"/>
      <c r="D42" s="113">
        <v>5.0355774493705532</v>
      </c>
      <c r="E42" s="115">
        <v>92</v>
      </c>
      <c r="F42" s="114">
        <v>27</v>
      </c>
      <c r="G42" s="114">
        <v>51</v>
      </c>
      <c r="H42" s="114">
        <v>89</v>
      </c>
      <c r="I42" s="140">
        <v>64</v>
      </c>
      <c r="J42" s="115">
        <v>28</v>
      </c>
      <c r="K42" s="116">
        <v>43.75</v>
      </c>
    </row>
    <row r="43" spans="1:11" ht="14.1" customHeight="1" x14ac:dyDescent="0.2">
      <c r="A43" s="306" t="s">
        <v>263</v>
      </c>
      <c r="B43" s="307" t="s">
        <v>264</v>
      </c>
      <c r="C43" s="308"/>
      <c r="D43" s="113">
        <v>4.4882320744389714</v>
      </c>
      <c r="E43" s="115">
        <v>82</v>
      </c>
      <c r="F43" s="114">
        <v>23</v>
      </c>
      <c r="G43" s="114">
        <v>42</v>
      </c>
      <c r="H43" s="114">
        <v>67</v>
      </c>
      <c r="I43" s="140">
        <v>60</v>
      </c>
      <c r="J43" s="115">
        <v>22</v>
      </c>
      <c r="K43" s="116">
        <v>36.666666666666664</v>
      </c>
    </row>
    <row r="44" spans="1:11" ht="14.1" customHeight="1" x14ac:dyDescent="0.2">
      <c r="A44" s="306">
        <v>53</v>
      </c>
      <c r="B44" s="307" t="s">
        <v>265</v>
      </c>
      <c r="C44" s="308"/>
      <c r="D44" s="113">
        <v>0.27367268746579093</v>
      </c>
      <c r="E44" s="115">
        <v>5</v>
      </c>
      <c r="F44" s="114">
        <v>3</v>
      </c>
      <c r="G44" s="114" t="s">
        <v>513</v>
      </c>
      <c r="H44" s="114">
        <v>7</v>
      </c>
      <c r="I44" s="140">
        <v>6</v>
      </c>
      <c r="J44" s="115">
        <v>-1</v>
      </c>
      <c r="K44" s="116">
        <v>-16.666666666666668</v>
      </c>
    </row>
    <row r="45" spans="1:11" ht="14.1" customHeight="1" x14ac:dyDescent="0.2">
      <c r="A45" s="306" t="s">
        <v>266</v>
      </c>
      <c r="B45" s="307" t="s">
        <v>267</v>
      </c>
      <c r="C45" s="308"/>
      <c r="D45" s="113">
        <v>0.27367268746579093</v>
      </c>
      <c r="E45" s="115">
        <v>5</v>
      </c>
      <c r="F45" s="114" t="s">
        <v>513</v>
      </c>
      <c r="G45" s="114" t="s">
        <v>513</v>
      </c>
      <c r="H45" s="114">
        <v>7</v>
      </c>
      <c r="I45" s="140">
        <v>6</v>
      </c>
      <c r="J45" s="115">
        <v>-1</v>
      </c>
      <c r="K45" s="116">
        <v>-16.666666666666668</v>
      </c>
    </row>
    <row r="46" spans="1:11" ht="14.1" customHeight="1" x14ac:dyDescent="0.2">
      <c r="A46" s="306">
        <v>54</v>
      </c>
      <c r="B46" s="307" t="s">
        <v>268</v>
      </c>
      <c r="C46" s="308"/>
      <c r="D46" s="113">
        <v>17.077175697865353</v>
      </c>
      <c r="E46" s="115">
        <v>312</v>
      </c>
      <c r="F46" s="114">
        <v>126</v>
      </c>
      <c r="G46" s="114">
        <v>148</v>
      </c>
      <c r="H46" s="114">
        <v>148</v>
      </c>
      <c r="I46" s="140">
        <v>179</v>
      </c>
      <c r="J46" s="115">
        <v>133</v>
      </c>
      <c r="K46" s="116">
        <v>74.30167597765363</v>
      </c>
    </row>
    <row r="47" spans="1:11" ht="14.1" customHeight="1" x14ac:dyDescent="0.2">
      <c r="A47" s="306">
        <v>61</v>
      </c>
      <c r="B47" s="307" t="s">
        <v>269</v>
      </c>
      <c r="C47" s="308"/>
      <c r="D47" s="113">
        <v>1.9704433497536946</v>
      </c>
      <c r="E47" s="115">
        <v>36</v>
      </c>
      <c r="F47" s="114">
        <v>15</v>
      </c>
      <c r="G47" s="114">
        <v>27</v>
      </c>
      <c r="H47" s="114">
        <v>15</v>
      </c>
      <c r="I47" s="140">
        <v>32</v>
      </c>
      <c r="J47" s="115">
        <v>4</v>
      </c>
      <c r="K47" s="116">
        <v>12.5</v>
      </c>
    </row>
    <row r="48" spans="1:11" ht="14.1" customHeight="1" x14ac:dyDescent="0.2">
      <c r="A48" s="306">
        <v>62</v>
      </c>
      <c r="B48" s="307" t="s">
        <v>270</v>
      </c>
      <c r="C48" s="308"/>
      <c r="D48" s="113">
        <v>7.2796934865900385</v>
      </c>
      <c r="E48" s="115">
        <v>133</v>
      </c>
      <c r="F48" s="114">
        <v>98</v>
      </c>
      <c r="G48" s="114">
        <v>174</v>
      </c>
      <c r="H48" s="114">
        <v>180</v>
      </c>
      <c r="I48" s="140">
        <v>134</v>
      </c>
      <c r="J48" s="115">
        <v>-1</v>
      </c>
      <c r="K48" s="116">
        <v>-0.74626865671641796</v>
      </c>
    </row>
    <row r="49" spans="1:11" ht="14.1" customHeight="1" x14ac:dyDescent="0.2">
      <c r="A49" s="306">
        <v>63</v>
      </c>
      <c r="B49" s="307" t="s">
        <v>271</v>
      </c>
      <c r="C49" s="308"/>
      <c r="D49" s="113">
        <v>11.494252873563218</v>
      </c>
      <c r="E49" s="115">
        <v>210</v>
      </c>
      <c r="F49" s="114">
        <v>70</v>
      </c>
      <c r="G49" s="114">
        <v>187</v>
      </c>
      <c r="H49" s="114">
        <v>497</v>
      </c>
      <c r="I49" s="140">
        <v>248</v>
      </c>
      <c r="J49" s="115">
        <v>-38</v>
      </c>
      <c r="K49" s="116">
        <v>-15.32258064516129</v>
      </c>
    </row>
    <row r="50" spans="1:11" ht="14.1" customHeight="1" x14ac:dyDescent="0.2">
      <c r="A50" s="306" t="s">
        <v>272</v>
      </c>
      <c r="B50" s="307" t="s">
        <v>273</v>
      </c>
      <c r="C50" s="308"/>
      <c r="D50" s="113">
        <v>3.9956212370005475</v>
      </c>
      <c r="E50" s="115">
        <v>73</v>
      </c>
      <c r="F50" s="114">
        <v>24</v>
      </c>
      <c r="G50" s="114">
        <v>78</v>
      </c>
      <c r="H50" s="114">
        <v>195</v>
      </c>
      <c r="I50" s="140">
        <v>82</v>
      </c>
      <c r="J50" s="115">
        <v>-9</v>
      </c>
      <c r="K50" s="116">
        <v>-10.975609756097562</v>
      </c>
    </row>
    <row r="51" spans="1:11" ht="14.1" customHeight="1" x14ac:dyDescent="0.2">
      <c r="A51" s="306" t="s">
        <v>274</v>
      </c>
      <c r="B51" s="307" t="s">
        <v>275</v>
      </c>
      <c r="C51" s="308"/>
      <c r="D51" s="113">
        <v>6.4586754241926654</v>
      </c>
      <c r="E51" s="115">
        <v>118</v>
      </c>
      <c r="F51" s="114">
        <v>46</v>
      </c>
      <c r="G51" s="114">
        <v>101</v>
      </c>
      <c r="H51" s="114">
        <v>292</v>
      </c>
      <c r="I51" s="140">
        <v>152</v>
      </c>
      <c r="J51" s="115">
        <v>-34</v>
      </c>
      <c r="K51" s="116">
        <v>-22.368421052631579</v>
      </c>
    </row>
    <row r="52" spans="1:11" ht="14.1" customHeight="1" x14ac:dyDescent="0.2">
      <c r="A52" s="306">
        <v>71</v>
      </c>
      <c r="B52" s="307" t="s">
        <v>276</v>
      </c>
      <c r="C52" s="308"/>
      <c r="D52" s="113">
        <v>4.8713738368910784</v>
      </c>
      <c r="E52" s="115">
        <v>89</v>
      </c>
      <c r="F52" s="114">
        <v>67</v>
      </c>
      <c r="G52" s="114">
        <v>92</v>
      </c>
      <c r="H52" s="114">
        <v>108</v>
      </c>
      <c r="I52" s="140">
        <v>77</v>
      </c>
      <c r="J52" s="115">
        <v>12</v>
      </c>
      <c r="K52" s="116">
        <v>15.584415584415584</v>
      </c>
    </row>
    <row r="53" spans="1:11" ht="14.1" customHeight="1" x14ac:dyDescent="0.2">
      <c r="A53" s="306" t="s">
        <v>277</v>
      </c>
      <c r="B53" s="307" t="s">
        <v>278</v>
      </c>
      <c r="C53" s="308"/>
      <c r="D53" s="113">
        <v>1.2588943623426383</v>
      </c>
      <c r="E53" s="115">
        <v>23</v>
      </c>
      <c r="F53" s="114">
        <v>15</v>
      </c>
      <c r="G53" s="114">
        <v>28</v>
      </c>
      <c r="H53" s="114">
        <v>17</v>
      </c>
      <c r="I53" s="140">
        <v>25</v>
      </c>
      <c r="J53" s="115">
        <v>-2</v>
      </c>
      <c r="K53" s="116">
        <v>-8</v>
      </c>
    </row>
    <row r="54" spans="1:11" ht="14.1" customHeight="1" x14ac:dyDescent="0.2">
      <c r="A54" s="306" t="s">
        <v>279</v>
      </c>
      <c r="B54" s="307" t="s">
        <v>280</v>
      </c>
      <c r="C54" s="308"/>
      <c r="D54" s="113">
        <v>2.8461959496442253</v>
      </c>
      <c r="E54" s="115">
        <v>52</v>
      </c>
      <c r="F54" s="114">
        <v>47</v>
      </c>
      <c r="G54" s="114">
        <v>48</v>
      </c>
      <c r="H54" s="114">
        <v>57</v>
      </c>
      <c r="I54" s="140">
        <v>39</v>
      </c>
      <c r="J54" s="115">
        <v>13</v>
      </c>
      <c r="K54" s="116">
        <v>33.333333333333336</v>
      </c>
    </row>
    <row r="55" spans="1:11" ht="14.1" customHeight="1" x14ac:dyDescent="0.2">
      <c r="A55" s="306">
        <v>72</v>
      </c>
      <c r="B55" s="307" t="s">
        <v>281</v>
      </c>
      <c r="C55" s="308"/>
      <c r="D55" s="113">
        <v>0.54734537493158186</v>
      </c>
      <c r="E55" s="115">
        <v>10</v>
      </c>
      <c r="F55" s="114">
        <v>16</v>
      </c>
      <c r="G55" s="114">
        <v>26</v>
      </c>
      <c r="H55" s="114">
        <v>17</v>
      </c>
      <c r="I55" s="140">
        <v>12</v>
      </c>
      <c r="J55" s="115">
        <v>-2</v>
      </c>
      <c r="K55" s="116">
        <v>-16.666666666666668</v>
      </c>
    </row>
    <row r="56" spans="1:11" ht="14.1" customHeight="1" x14ac:dyDescent="0.2">
      <c r="A56" s="306" t="s">
        <v>282</v>
      </c>
      <c r="B56" s="307" t="s">
        <v>283</v>
      </c>
      <c r="C56" s="308"/>
      <c r="D56" s="113">
        <v>0.27367268746579093</v>
      </c>
      <c r="E56" s="115">
        <v>5</v>
      </c>
      <c r="F56" s="114">
        <v>4</v>
      </c>
      <c r="G56" s="114">
        <v>8</v>
      </c>
      <c r="H56" s="114">
        <v>4</v>
      </c>
      <c r="I56" s="140" t="s">
        <v>513</v>
      </c>
      <c r="J56" s="115" t="s">
        <v>513</v>
      </c>
      <c r="K56" s="116" t="s">
        <v>513</v>
      </c>
    </row>
    <row r="57" spans="1:11" ht="14.1" customHeight="1" x14ac:dyDescent="0.2">
      <c r="A57" s="306" t="s">
        <v>284</v>
      </c>
      <c r="B57" s="307" t="s">
        <v>285</v>
      </c>
      <c r="C57" s="308"/>
      <c r="D57" s="113" t="s">
        <v>513</v>
      </c>
      <c r="E57" s="115" t="s">
        <v>513</v>
      </c>
      <c r="F57" s="114">
        <v>9</v>
      </c>
      <c r="G57" s="114">
        <v>7</v>
      </c>
      <c r="H57" s="114">
        <v>8</v>
      </c>
      <c r="I57" s="140">
        <v>7</v>
      </c>
      <c r="J57" s="115" t="s">
        <v>513</v>
      </c>
      <c r="K57" s="116" t="s">
        <v>513</v>
      </c>
    </row>
    <row r="58" spans="1:11" ht="14.1" customHeight="1" x14ac:dyDescent="0.2">
      <c r="A58" s="306">
        <v>73</v>
      </c>
      <c r="B58" s="307" t="s">
        <v>286</v>
      </c>
      <c r="C58" s="308"/>
      <c r="D58" s="113">
        <v>1.0399562123700055</v>
      </c>
      <c r="E58" s="115">
        <v>19</v>
      </c>
      <c r="F58" s="114">
        <v>11</v>
      </c>
      <c r="G58" s="114">
        <v>35</v>
      </c>
      <c r="H58" s="114">
        <v>21</v>
      </c>
      <c r="I58" s="140">
        <v>11</v>
      </c>
      <c r="J58" s="115">
        <v>8</v>
      </c>
      <c r="K58" s="116">
        <v>72.727272727272734</v>
      </c>
    </row>
    <row r="59" spans="1:11" ht="14.1" customHeight="1" x14ac:dyDescent="0.2">
      <c r="A59" s="306" t="s">
        <v>287</v>
      </c>
      <c r="B59" s="307" t="s">
        <v>288</v>
      </c>
      <c r="C59" s="308"/>
      <c r="D59" s="113">
        <v>0.98522167487684731</v>
      </c>
      <c r="E59" s="115">
        <v>18</v>
      </c>
      <c r="F59" s="114">
        <v>8</v>
      </c>
      <c r="G59" s="114">
        <v>25</v>
      </c>
      <c r="H59" s="114">
        <v>20</v>
      </c>
      <c r="I59" s="140">
        <v>9</v>
      </c>
      <c r="J59" s="115">
        <v>9</v>
      </c>
      <c r="K59" s="116">
        <v>100</v>
      </c>
    </row>
    <row r="60" spans="1:11" ht="14.1" customHeight="1" x14ac:dyDescent="0.2">
      <c r="A60" s="306">
        <v>81</v>
      </c>
      <c r="B60" s="307" t="s">
        <v>289</v>
      </c>
      <c r="C60" s="308"/>
      <c r="D60" s="113">
        <v>4.2692939244663384</v>
      </c>
      <c r="E60" s="115">
        <v>78</v>
      </c>
      <c r="F60" s="114">
        <v>75</v>
      </c>
      <c r="G60" s="114">
        <v>145</v>
      </c>
      <c r="H60" s="114">
        <v>129</v>
      </c>
      <c r="I60" s="140">
        <v>66</v>
      </c>
      <c r="J60" s="115">
        <v>12</v>
      </c>
      <c r="K60" s="116">
        <v>18.181818181818183</v>
      </c>
    </row>
    <row r="61" spans="1:11" ht="14.1" customHeight="1" x14ac:dyDescent="0.2">
      <c r="A61" s="306" t="s">
        <v>290</v>
      </c>
      <c r="B61" s="307" t="s">
        <v>291</v>
      </c>
      <c r="C61" s="308"/>
      <c r="D61" s="113">
        <v>0.87575259989053089</v>
      </c>
      <c r="E61" s="115">
        <v>16</v>
      </c>
      <c r="F61" s="114">
        <v>17</v>
      </c>
      <c r="G61" s="114">
        <v>47</v>
      </c>
      <c r="H61" s="114">
        <v>21</v>
      </c>
      <c r="I61" s="140">
        <v>20</v>
      </c>
      <c r="J61" s="115">
        <v>-4</v>
      </c>
      <c r="K61" s="116">
        <v>-20</v>
      </c>
    </row>
    <row r="62" spans="1:11" ht="14.1" customHeight="1" x14ac:dyDescent="0.2">
      <c r="A62" s="306" t="s">
        <v>292</v>
      </c>
      <c r="B62" s="307" t="s">
        <v>293</v>
      </c>
      <c r="C62" s="308"/>
      <c r="D62" s="113">
        <v>1.0946907498631637</v>
      </c>
      <c r="E62" s="115">
        <v>20</v>
      </c>
      <c r="F62" s="114">
        <v>35</v>
      </c>
      <c r="G62" s="114">
        <v>64</v>
      </c>
      <c r="H62" s="114">
        <v>60</v>
      </c>
      <c r="I62" s="140">
        <v>29</v>
      </c>
      <c r="J62" s="115">
        <v>-9</v>
      </c>
      <c r="K62" s="116">
        <v>-31.03448275862069</v>
      </c>
    </row>
    <row r="63" spans="1:11" ht="14.1" customHeight="1" x14ac:dyDescent="0.2">
      <c r="A63" s="306"/>
      <c r="B63" s="307" t="s">
        <v>294</v>
      </c>
      <c r="C63" s="308"/>
      <c r="D63" s="113">
        <v>0.98522167487684731</v>
      </c>
      <c r="E63" s="115">
        <v>18</v>
      </c>
      <c r="F63" s="114">
        <v>32</v>
      </c>
      <c r="G63" s="114">
        <v>64</v>
      </c>
      <c r="H63" s="114">
        <v>59</v>
      </c>
      <c r="I63" s="140">
        <v>28</v>
      </c>
      <c r="J63" s="115">
        <v>-10</v>
      </c>
      <c r="K63" s="116">
        <v>-35.714285714285715</v>
      </c>
    </row>
    <row r="64" spans="1:11" ht="14.1" customHeight="1" x14ac:dyDescent="0.2">
      <c r="A64" s="306" t="s">
        <v>295</v>
      </c>
      <c r="B64" s="307" t="s">
        <v>296</v>
      </c>
      <c r="C64" s="308"/>
      <c r="D64" s="113">
        <v>1.1494252873563218</v>
      </c>
      <c r="E64" s="115">
        <v>21</v>
      </c>
      <c r="F64" s="114">
        <v>10</v>
      </c>
      <c r="G64" s="114">
        <v>12</v>
      </c>
      <c r="H64" s="114">
        <v>23</v>
      </c>
      <c r="I64" s="140">
        <v>6</v>
      </c>
      <c r="J64" s="115">
        <v>15</v>
      </c>
      <c r="K64" s="116">
        <v>250</v>
      </c>
    </row>
    <row r="65" spans="1:11" ht="14.1" customHeight="1" x14ac:dyDescent="0.2">
      <c r="A65" s="306" t="s">
        <v>297</v>
      </c>
      <c r="B65" s="307" t="s">
        <v>298</v>
      </c>
      <c r="C65" s="308"/>
      <c r="D65" s="113">
        <v>0.71154898741105632</v>
      </c>
      <c r="E65" s="115">
        <v>13</v>
      </c>
      <c r="F65" s="114">
        <v>7</v>
      </c>
      <c r="G65" s="114">
        <v>15</v>
      </c>
      <c r="H65" s="114">
        <v>18</v>
      </c>
      <c r="I65" s="140">
        <v>8</v>
      </c>
      <c r="J65" s="115">
        <v>5</v>
      </c>
      <c r="K65" s="116">
        <v>62.5</v>
      </c>
    </row>
    <row r="66" spans="1:11" ht="14.1" customHeight="1" x14ac:dyDescent="0.2">
      <c r="A66" s="306">
        <v>82</v>
      </c>
      <c r="B66" s="307" t="s">
        <v>299</v>
      </c>
      <c r="C66" s="308"/>
      <c r="D66" s="113">
        <v>2.2988505747126435</v>
      </c>
      <c r="E66" s="115">
        <v>42</v>
      </c>
      <c r="F66" s="114">
        <v>51</v>
      </c>
      <c r="G66" s="114">
        <v>123</v>
      </c>
      <c r="H66" s="114">
        <v>52</v>
      </c>
      <c r="I66" s="140">
        <v>56</v>
      </c>
      <c r="J66" s="115">
        <v>-14</v>
      </c>
      <c r="K66" s="116">
        <v>-25</v>
      </c>
    </row>
    <row r="67" spans="1:11" ht="14.1" customHeight="1" x14ac:dyDescent="0.2">
      <c r="A67" s="306" t="s">
        <v>300</v>
      </c>
      <c r="B67" s="307" t="s">
        <v>301</v>
      </c>
      <c r="C67" s="308"/>
      <c r="D67" s="113">
        <v>1.5873015873015872</v>
      </c>
      <c r="E67" s="115">
        <v>29</v>
      </c>
      <c r="F67" s="114">
        <v>41</v>
      </c>
      <c r="G67" s="114">
        <v>94</v>
      </c>
      <c r="H67" s="114">
        <v>31</v>
      </c>
      <c r="I67" s="140">
        <v>46</v>
      </c>
      <c r="J67" s="115">
        <v>-17</v>
      </c>
      <c r="K67" s="116">
        <v>-36.956521739130437</v>
      </c>
    </row>
    <row r="68" spans="1:11" ht="14.1" customHeight="1" x14ac:dyDescent="0.2">
      <c r="A68" s="306" t="s">
        <v>302</v>
      </c>
      <c r="B68" s="307" t="s">
        <v>303</v>
      </c>
      <c r="C68" s="308"/>
      <c r="D68" s="113">
        <v>0.43787629994526545</v>
      </c>
      <c r="E68" s="115">
        <v>8</v>
      </c>
      <c r="F68" s="114">
        <v>9</v>
      </c>
      <c r="G68" s="114">
        <v>18</v>
      </c>
      <c r="H68" s="114">
        <v>16</v>
      </c>
      <c r="I68" s="140">
        <v>9</v>
      </c>
      <c r="J68" s="115">
        <v>-1</v>
      </c>
      <c r="K68" s="116">
        <v>-11.111111111111111</v>
      </c>
    </row>
    <row r="69" spans="1:11" ht="14.1" customHeight="1" x14ac:dyDescent="0.2">
      <c r="A69" s="306">
        <v>83</v>
      </c>
      <c r="B69" s="307" t="s">
        <v>304</v>
      </c>
      <c r="C69" s="308"/>
      <c r="D69" s="113">
        <v>9.6880131362889976</v>
      </c>
      <c r="E69" s="115">
        <v>177</v>
      </c>
      <c r="F69" s="114">
        <v>58</v>
      </c>
      <c r="G69" s="114">
        <v>181</v>
      </c>
      <c r="H69" s="114">
        <v>92</v>
      </c>
      <c r="I69" s="140">
        <v>73</v>
      </c>
      <c r="J69" s="115">
        <v>104</v>
      </c>
      <c r="K69" s="116">
        <v>142.46575342465752</v>
      </c>
    </row>
    <row r="70" spans="1:11" ht="14.1" customHeight="1" x14ac:dyDescent="0.2">
      <c r="A70" s="306" t="s">
        <v>305</v>
      </c>
      <c r="B70" s="307" t="s">
        <v>306</v>
      </c>
      <c r="C70" s="308"/>
      <c r="D70" s="113">
        <v>8.2101806239737272</v>
      </c>
      <c r="E70" s="115">
        <v>150</v>
      </c>
      <c r="F70" s="114">
        <v>35</v>
      </c>
      <c r="G70" s="114">
        <v>135</v>
      </c>
      <c r="H70" s="114">
        <v>49</v>
      </c>
      <c r="I70" s="140">
        <v>50</v>
      </c>
      <c r="J70" s="115">
        <v>100</v>
      </c>
      <c r="K70" s="116">
        <v>200</v>
      </c>
    </row>
    <row r="71" spans="1:11" ht="14.1" customHeight="1" x14ac:dyDescent="0.2">
      <c r="A71" s="306"/>
      <c r="B71" s="307" t="s">
        <v>307</v>
      </c>
      <c r="C71" s="308"/>
      <c r="D71" s="113">
        <v>6.3492063492063489</v>
      </c>
      <c r="E71" s="115">
        <v>116</v>
      </c>
      <c r="F71" s="114">
        <v>19</v>
      </c>
      <c r="G71" s="114">
        <v>72</v>
      </c>
      <c r="H71" s="114">
        <v>24</v>
      </c>
      <c r="I71" s="140">
        <v>30</v>
      </c>
      <c r="J71" s="115">
        <v>86</v>
      </c>
      <c r="K71" s="116" t="s">
        <v>514</v>
      </c>
    </row>
    <row r="72" spans="1:11" ht="14.1" customHeight="1" x14ac:dyDescent="0.2">
      <c r="A72" s="306">
        <v>84</v>
      </c>
      <c r="B72" s="307" t="s">
        <v>308</v>
      </c>
      <c r="C72" s="308"/>
      <c r="D72" s="113">
        <v>0.65681444991789817</v>
      </c>
      <c r="E72" s="115">
        <v>12</v>
      </c>
      <c r="F72" s="114">
        <v>15</v>
      </c>
      <c r="G72" s="114">
        <v>26</v>
      </c>
      <c r="H72" s="114">
        <v>13</v>
      </c>
      <c r="I72" s="140">
        <v>18</v>
      </c>
      <c r="J72" s="115">
        <v>-6</v>
      </c>
      <c r="K72" s="116">
        <v>-33.333333333333336</v>
      </c>
    </row>
    <row r="73" spans="1:11" ht="14.1" customHeight="1" x14ac:dyDescent="0.2">
      <c r="A73" s="306" t="s">
        <v>309</v>
      </c>
      <c r="B73" s="307" t="s">
        <v>310</v>
      </c>
      <c r="C73" s="308"/>
      <c r="D73" s="113">
        <v>0.49261083743842365</v>
      </c>
      <c r="E73" s="115">
        <v>9</v>
      </c>
      <c r="F73" s="114">
        <v>11</v>
      </c>
      <c r="G73" s="114">
        <v>11</v>
      </c>
      <c r="H73" s="114">
        <v>4</v>
      </c>
      <c r="I73" s="140">
        <v>8</v>
      </c>
      <c r="J73" s="115">
        <v>1</v>
      </c>
      <c r="K73" s="116">
        <v>12.5</v>
      </c>
    </row>
    <row r="74" spans="1:11" ht="14.1" customHeight="1" x14ac:dyDescent="0.2">
      <c r="A74" s="306" t="s">
        <v>311</v>
      </c>
      <c r="B74" s="307" t="s">
        <v>312</v>
      </c>
      <c r="C74" s="308"/>
      <c r="D74" s="113" t="s">
        <v>513</v>
      </c>
      <c r="E74" s="115" t="s">
        <v>513</v>
      </c>
      <c r="F74" s="114" t="s">
        <v>513</v>
      </c>
      <c r="G74" s="114">
        <v>10</v>
      </c>
      <c r="H74" s="114">
        <v>4</v>
      </c>
      <c r="I74" s="140" t="s">
        <v>513</v>
      </c>
      <c r="J74" s="115" t="s">
        <v>513</v>
      </c>
      <c r="K74" s="116" t="s">
        <v>513</v>
      </c>
    </row>
    <row r="75" spans="1:11" ht="14.1" customHeight="1" x14ac:dyDescent="0.2">
      <c r="A75" s="306" t="s">
        <v>313</v>
      </c>
      <c r="B75" s="307" t="s">
        <v>314</v>
      </c>
      <c r="C75" s="308"/>
      <c r="D75" s="113" t="s">
        <v>513</v>
      </c>
      <c r="E75" s="115" t="s">
        <v>513</v>
      </c>
      <c r="F75" s="114" t="s">
        <v>513</v>
      </c>
      <c r="G75" s="114">
        <v>3</v>
      </c>
      <c r="H75" s="114" t="s">
        <v>513</v>
      </c>
      <c r="I75" s="140">
        <v>4</v>
      </c>
      <c r="J75" s="115" t="s">
        <v>513</v>
      </c>
      <c r="K75" s="116" t="s">
        <v>513</v>
      </c>
    </row>
    <row r="76" spans="1:11" ht="14.1" customHeight="1" x14ac:dyDescent="0.2">
      <c r="A76" s="306">
        <v>91</v>
      </c>
      <c r="B76" s="307" t="s">
        <v>315</v>
      </c>
      <c r="C76" s="308"/>
      <c r="D76" s="113">
        <v>0.27367268746579093</v>
      </c>
      <c r="E76" s="115">
        <v>5</v>
      </c>
      <c r="F76" s="114">
        <v>3</v>
      </c>
      <c r="G76" s="114">
        <v>5</v>
      </c>
      <c r="H76" s="114" t="s">
        <v>513</v>
      </c>
      <c r="I76" s="140">
        <v>3</v>
      </c>
      <c r="J76" s="115">
        <v>2</v>
      </c>
      <c r="K76" s="116">
        <v>66.666666666666671</v>
      </c>
    </row>
    <row r="77" spans="1:11" ht="14.1" customHeight="1" x14ac:dyDescent="0.2">
      <c r="A77" s="306">
        <v>92</v>
      </c>
      <c r="B77" s="307" t="s">
        <v>316</v>
      </c>
      <c r="C77" s="308"/>
      <c r="D77" s="113">
        <v>0.27367268746579093</v>
      </c>
      <c r="E77" s="115">
        <v>5</v>
      </c>
      <c r="F77" s="114" t="s">
        <v>513</v>
      </c>
      <c r="G77" s="114" t="s">
        <v>513</v>
      </c>
      <c r="H77" s="114" t="s">
        <v>513</v>
      </c>
      <c r="I77" s="140">
        <v>4</v>
      </c>
      <c r="J77" s="115">
        <v>1</v>
      </c>
      <c r="K77" s="116">
        <v>25</v>
      </c>
    </row>
    <row r="78" spans="1:11" ht="14.1" customHeight="1" x14ac:dyDescent="0.2">
      <c r="A78" s="306">
        <v>93</v>
      </c>
      <c r="B78" s="307" t="s">
        <v>317</v>
      </c>
      <c r="C78" s="308"/>
      <c r="D78" s="113">
        <v>0</v>
      </c>
      <c r="E78" s="115">
        <v>0</v>
      </c>
      <c r="F78" s="114">
        <v>0</v>
      </c>
      <c r="G78" s="114">
        <v>0</v>
      </c>
      <c r="H78" s="114">
        <v>0</v>
      </c>
      <c r="I78" s="140">
        <v>0</v>
      </c>
      <c r="J78" s="115">
        <v>0</v>
      </c>
      <c r="K78" s="116">
        <v>0</v>
      </c>
    </row>
    <row r="79" spans="1:11" ht="14.1" customHeight="1" x14ac:dyDescent="0.2">
      <c r="A79" s="306">
        <v>94</v>
      </c>
      <c r="B79" s="307" t="s">
        <v>318</v>
      </c>
      <c r="C79" s="308"/>
      <c r="D79" s="113">
        <v>0</v>
      </c>
      <c r="E79" s="115">
        <v>0</v>
      </c>
      <c r="F79" s="114" t="s">
        <v>513</v>
      </c>
      <c r="G79" s="114">
        <v>0</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1783</v>
      </c>
      <c r="E11" s="114">
        <v>1992</v>
      </c>
      <c r="F11" s="114">
        <v>1602</v>
      </c>
      <c r="G11" s="114">
        <v>1373</v>
      </c>
      <c r="H11" s="140">
        <v>1615</v>
      </c>
      <c r="I11" s="115">
        <v>168</v>
      </c>
      <c r="J11" s="116">
        <v>10.402476780185758</v>
      </c>
    </row>
    <row r="12" spans="1:15" s="110" customFormat="1" ht="24.95" customHeight="1" x14ac:dyDescent="0.2">
      <c r="A12" s="193" t="s">
        <v>132</v>
      </c>
      <c r="B12" s="194" t="s">
        <v>133</v>
      </c>
      <c r="C12" s="113">
        <v>3.4772854739203591</v>
      </c>
      <c r="D12" s="115">
        <v>62</v>
      </c>
      <c r="E12" s="114">
        <v>200</v>
      </c>
      <c r="F12" s="114">
        <v>91</v>
      </c>
      <c r="G12" s="114">
        <v>62</v>
      </c>
      <c r="H12" s="140">
        <v>67</v>
      </c>
      <c r="I12" s="115">
        <v>-5</v>
      </c>
      <c r="J12" s="116">
        <v>-7.4626865671641793</v>
      </c>
    </row>
    <row r="13" spans="1:15" s="110" customFormat="1" ht="24.95" customHeight="1" x14ac:dyDescent="0.2">
      <c r="A13" s="193" t="s">
        <v>134</v>
      </c>
      <c r="B13" s="199" t="s">
        <v>214</v>
      </c>
      <c r="C13" s="113" t="s">
        <v>513</v>
      </c>
      <c r="D13" s="115" t="s">
        <v>513</v>
      </c>
      <c r="E13" s="114">
        <v>25</v>
      </c>
      <c r="F13" s="114">
        <v>33</v>
      </c>
      <c r="G13" s="114" t="s">
        <v>513</v>
      </c>
      <c r="H13" s="140" t="s">
        <v>513</v>
      </c>
      <c r="I13" s="115" t="s">
        <v>513</v>
      </c>
      <c r="J13" s="116" t="s">
        <v>513</v>
      </c>
    </row>
    <row r="14" spans="1:15" s="287" customFormat="1" ht="24.95" customHeight="1" x14ac:dyDescent="0.2">
      <c r="A14" s="193" t="s">
        <v>215</v>
      </c>
      <c r="B14" s="199" t="s">
        <v>137</v>
      </c>
      <c r="C14" s="113">
        <v>8.8053841839596192</v>
      </c>
      <c r="D14" s="115">
        <v>157</v>
      </c>
      <c r="E14" s="114">
        <v>150</v>
      </c>
      <c r="F14" s="114">
        <v>164</v>
      </c>
      <c r="G14" s="114">
        <v>122</v>
      </c>
      <c r="H14" s="140">
        <v>179</v>
      </c>
      <c r="I14" s="115">
        <v>-22</v>
      </c>
      <c r="J14" s="116">
        <v>-12.29050279329609</v>
      </c>
      <c r="K14" s="110"/>
      <c r="L14" s="110"/>
      <c r="M14" s="110"/>
      <c r="N14" s="110"/>
      <c r="O14" s="110"/>
    </row>
    <row r="15" spans="1:15" s="110" customFormat="1" ht="24.95" customHeight="1" x14ac:dyDescent="0.2">
      <c r="A15" s="193" t="s">
        <v>216</v>
      </c>
      <c r="B15" s="199" t="s">
        <v>217</v>
      </c>
      <c r="C15" s="113">
        <v>3.1407739764441951</v>
      </c>
      <c r="D15" s="115">
        <v>56</v>
      </c>
      <c r="E15" s="114">
        <v>79</v>
      </c>
      <c r="F15" s="114">
        <v>79</v>
      </c>
      <c r="G15" s="114">
        <v>69</v>
      </c>
      <c r="H15" s="140">
        <v>64</v>
      </c>
      <c r="I15" s="115">
        <v>-8</v>
      </c>
      <c r="J15" s="116">
        <v>-12.5</v>
      </c>
    </row>
    <row r="16" spans="1:15" s="287" customFormat="1" ht="24.95" customHeight="1" x14ac:dyDescent="0.2">
      <c r="A16" s="193" t="s">
        <v>218</v>
      </c>
      <c r="B16" s="199" t="s">
        <v>141</v>
      </c>
      <c r="C16" s="113">
        <v>3.0286034772854737</v>
      </c>
      <c r="D16" s="115">
        <v>54</v>
      </c>
      <c r="E16" s="114">
        <v>38</v>
      </c>
      <c r="F16" s="114">
        <v>51</v>
      </c>
      <c r="G16" s="114">
        <v>36</v>
      </c>
      <c r="H16" s="140">
        <v>66</v>
      </c>
      <c r="I16" s="115">
        <v>-12</v>
      </c>
      <c r="J16" s="116">
        <v>-18.181818181818183</v>
      </c>
      <c r="K16" s="110"/>
      <c r="L16" s="110"/>
      <c r="M16" s="110"/>
      <c r="N16" s="110"/>
      <c r="O16" s="110"/>
    </row>
    <row r="17" spans="1:15" s="110" customFormat="1" ht="24.95" customHeight="1" x14ac:dyDescent="0.2">
      <c r="A17" s="193" t="s">
        <v>142</v>
      </c>
      <c r="B17" s="199" t="s">
        <v>220</v>
      </c>
      <c r="C17" s="113">
        <v>2.6360067302299495</v>
      </c>
      <c r="D17" s="115">
        <v>47</v>
      </c>
      <c r="E17" s="114">
        <v>33</v>
      </c>
      <c r="F17" s="114">
        <v>34</v>
      </c>
      <c r="G17" s="114">
        <v>17</v>
      </c>
      <c r="H17" s="140">
        <v>49</v>
      </c>
      <c r="I17" s="115">
        <v>-2</v>
      </c>
      <c r="J17" s="116">
        <v>-4.0816326530612246</v>
      </c>
    </row>
    <row r="18" spans="1:15" s="287" customFormat="1" ht="24.95" customHeight="1" x14ac:dyDescent="0.2">
      <c r="A18" s="201" t="s">
        <v>144</v>
      </c>
      <c r="B18" s="202" t="s">
        <v>145</v>
      </c>
      <c r="C18" s="113" t="s">
        <v>513</v>
      </c>
      <c r="D18" s="115" t="s">
        <v>513</v>
      </c>
      <c r="E18" s="114">
        <v>168</v>
      </c>
      <c r="F18" s="114">
        <v>170</v>
      </c>
      <c r="G18" s="114" t="s">
        <v>513</v>
      </c>
      <c r="H18" s="140" t="s">
        <v>513</v>
      </c>
      <c r="I18" s="115" t="s">
        <v>513</v>
      </c>
      <c r="J18" s="116" t="s">
        <v>513</v>
      </c>
      <c r="K18" s="110"/>
      <c r="L18" s="110"/>
      <c r="M18" s="110"/>
      <c r="N18" s="110"/>
      <c r="O18" s="110"/>
    </row>
    <row r="19" spans="1:15" s="110" customFormat="1" ht="24.95" customHeight="1" x14ac:dyDescent="0.2">
      <c r="A19" s="193" t="s">
        <v>146</v>
      </c>
      <c r="B19" s="199" t="s">
        <v>147</v>
      </c>
      <c r="C19" s="113">
        <v>14.974761637689287</v>
      </c>
      <c r="D19" s="115">
        <v>267</v>
      </c>
      <c r="E19" s="114">
        <v>230</v>
      </c>
      <c r="F19" s="114">
        <v>209</v>
      </c>
      <c r="G19" s="114">
        <v>193</v>
      </c>
      <c r="H19" s="140">
        <v>232</v>
      </c>
      <c r="I19" s="115">
        <v>35</v>
      </c>
      <c r="J19" s="116">
        <v>15.086206896551724</v>
      </c>
    </row>
    <row r="20" spans="1:15" s="287" customFormat="1" ht="24.95" customHeight="1" x14ac:dyDescent="0.2">
      <c r="A20" s="193" t="s">
        <v>148</v>
      </c>
      <c r="B20" s="199" t="s">
        <v>149</v>
      </c>
      <c r="C20" s="113">
        <v>7.0667414469994387</v>
      </c>
      <c r="D20" s="115">
        <v>126</v>
      </c>
      <c r="E20" s="114">
        <v>104</v>
      </c>
      <c r="F20" s="114">
        <v>49</v>
      </c>
      <c r="G20" s="114">
        <v>33</v>
      </c>
      <c r="H20" s="140">
        <v>87</v>
      </c>
      <c r="I20" s="115">
        <v>39</v>
      </c>
      <c r="J20" s="116">
        <v>44.827586206896555</v>
      </c>
      <c r="K20" s="110"/>
      <c r="L20" s="110"/>
      <c r="M20" s="110"/>
      <c r="N20" s="110"/>
      <c r="O20" s="110"/>
    </row>
    <row r="21" spans="1:15" s="110" customFormat="1" ht="24.95" customHeight="1" x14ac:dyDescent="0.2">
      <c r="A21" s="201" t="s">
        <v>150</v>
      </c>
      <c r="B21" s="202" t="s">
        <v>151</v>
      </c>
      <c r="C21" s="113">
        <v>20.246775098149186</v>
      </c>
      <c r="D21" s="115">
        <v>361</v>
      </c>
      <c r="E21" s="114">
        <v>575</v>
      </c>
      <c r="F21" s="114">
        <v>213</v>
      </c>
      <c r="G21" s="114">
        <v>173</v>
      </c>
      <c r="H21" s="140">
        <v>345</v>
      </c>
      <c r="I21" s="115">
        <v>16</v>
      </c>
      <c r="J21" s="116">
        <v>4.63768115942029</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t="s">
        <v>513</v>
      </c>
      <c r="D23" s="115" t="s">
        <v>513</v>
      </c>
      <c r="E23" s="114">
        <v>12</v>
      </c>
      <c r="F23" s="114">
        <v>9</v>
      </c>
      <c r="G23" s="114" t="s">
        <v>513</v>
      </c>
      <c r="H23" s="140" t="s">
        <v>513</v>
      </c>
      <c r="I23" s="115" t="s">
        <v>513</v>
      </c>
      <c r="J23" s="116" t="s">
        <v>513</v>
      </c>
    </row>
    <row r="24" spans="1:15" s="110" customFormat="1" ht="24.95" customHeight="1" x14ac:dyDescent="0.2">
      <c r="A24" s="193" t="s">
        <v>156</v>
      </c>
      <c r="B24" s="199" t="s">
        <v>221</v>
      </c>
      <c r="C24" s="113">
        <v>2.1873247335950645</v>
      </c>
      <c r="D24" s="115">
        <v>39</v>
      </c>
      <c r="E24" s="114">
        <v>68</v>
      </c>
      <c r="F24" s="114">
        <v>47</v>
      </c>
      <c r="G24" s="114">
        <v>25</v>
      </c>
      <c r="H24" s="140">
        <v>40</v>
      </c>
      <c r="I24" s="115">
        <v>-1</v>
      </c>
      <c r="J24" s="116">
        <v>-2.5</v>
      </c>
    </row>
    <row r="25" spans="1:15" s="110" customFormat="1" ht="24.95" customHeight="1" x14ac:dyDescent="0.2">
      <c r="A25" s="193" t="s">
        <v>222</v>
      </c>
      <c r="B25" s="204" t="s">
        <v>159</v>
      </c>
      <c r="C25" s="113">
        <v>8.8053841839596192</v>
      </c>
      <c r="D25" s="115">
        <v>157</v>
      </c>
      <c r="E25" s="114">
        <v>157</v>
      </c>
      <c r="F25" s="114">
        <v>144</v>
      </c>
      <c r="G25" s="114">
        <v>127</v>
      </c>
      <c r="H25" s="140">
        <v>141</v>
      </c>
      <c r="I25" s="115">
        <v>16</v>
      </c>
      <c r="J25" s="116">
        <v>11.347517730496454</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162</v>
      </c>
      <c r="C27" s="113">
        <v>4.7111609646662931</v>
      </c>
      <c r="D27" s="115">
        <v>84</v>
      </c>
      <c r="E27" s="114">
        <v>31</v>
      </c>
      <c r="F27" s="114">
        <v>73</v>
      </c>
      <c r="G27" s="114">
        <v>85</v>
      </c>
      <c r="H27" s="140">
        <v>65</v>
      </c>
      <c r="I27" s="115">
        <v>19</v>
      </c>
      <c r="J27" s="116">
        <v>29.23076923076923</v>
      </c>
    </row>
    <row r="28" spans="1:15" s="110" customFormat="1" ht="24.95" customHeight="1" x14ac:dyDescent="0.2">
      <c r="A28" s="193" t="s">
        <v>163</v>
      </c>
      <c r="B28" s="199" t="s">
        <v>164</v>
      </c>
      <c r="C28" s="113">
        <v>7.4032529444756028</v>
      </c>
      <c r="D28" s="115">
        <v>132</v>
      </c>
      <c r="E28" s="114">
        <v>21</v>
      </c>
      <c r="F28" s="114">
        <v>57</v>
      </c>
      <c r="G28" s="114">
        <v>28</v>
      </c>
      <c r="H28" s="140">
        <v>26</v>
      </c>
      <c r="I28" s="115">
        <v>106</v>
      </c>
      <c r="J28" s="116" t="s">
        <v>514</v>
      </c>
    </row>
    <row r="29" spans="1:15" s="110" customFormat="1" ht="24.95" customHeight="1" x14ac:dyDescent="0.2">
      <c r="A29" s="193">
        <v>86</v>
      </c>
      <c r="B29" s="199" t="s">
        <v>165</v>
      </c>
      <c r="C29" s="113">
        <v>4.4868199663488504</v>
      </c>
      <c r="D29" s="115">
        <v>80</v>
      </c>
      <c r="E29" s="114">
        <v>85</v>
      </c>
      <c r="F29" s="114">
        <v>120</v>
      </c>
      <c r="G29" s="114">
        <v>169</v>
      </c>
      <c r="H29" s="140">
        <v>91</v>
      </c>
      <c r="I29" s="115">
        <v>-11</v>
      </c>
      <c r="J29" s="116">
        <v>-12.087912087912088</v>
      </c>
    </row>
    <row r="30" spans="1:15" s="110" customFormat="1" ht="24.95" customHeight="1" x14ac:dyDescent="0.2">
      <c r="A30" s="193">
        <v>87.88</v>
      </c>
      <c r="B30" s="204" t="s">
        <v>166</v>
      </c>
      <c r="C30" s="113">
        <v>6.1693774537296688</v>
      </c>
      <c r="D30" s="115">
        <v>110</v>
      </c>
      <c r="E30" s="114">
        <v>108</v>
      </c>
      <c r="F30" s="114">
        <v>174</v>
      </c>
      <c r="G30" s="114">
        <v>178</v>
      </c>
      <c r="H30" s="140">
        <v>127</v>
      </c>
      <c r="I30" s="115">
        <v>-17</v>
      </c>
      <c r="J30" s="116">
        <v>-13.385826771653543</v>
      </c>
    </row>
    <row r="31" spans="1:15" s="110" customFormat="1" ht="24.95" customHeight="1" x14ac:dyDescent="0.2">
      <c r="A31" s="193" t="s">
        <v>167</v>
      </c>
      <c r="B31" s="199" t="s">
        <v>168</v>
      </c>
      <c r="C31" s="113">
        <v>2.6920919798093101</v>
      </c>
      <c r="D31" s="115">
        <v>48</v>
      </c>
      <c r="E31" s="114">
        <v>53</v>
      </c>
      <c r="F31" s="114">
        <v>46</v>
      </c>
      <c r="G31" s="114">
        <v>46</v>
      </c>
      <c r="H31" s="140">
        <v>52</v>
      </c>
      <c r="I31" s="115">
        <v>-4</v>
      </c>
      <c r="J31" s="116">
        <v>-7.6923076923076925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3.4772854739203591</v>
      </c>
      <c r="D34" s="115">
        <v>62</v>
      </c>
      <c r="E34" s="114">
        <v>200</v>
      </c>
      <c r="F34" s="114">
        <v>91</v>
      </c>
      <c r="G34" s="114">
        <v>62</v>
      </c>
      <c r="H34" s="140">
        <v>67</v>
      </c>
      <c r="I34" s="115">
        <v>-5</v>
      </c>
      <c r="J34" s="116">
        <v>-7.4626865671641793</v>
      </c>
    </row>
    <row r="35" spans="1:10" s="110" customFormat="1" ht="24.95" customHeight="1" x14ac:dyDescent="0.2">
      <c r="A35" s="292" t="s">
        <v>171</v>
      </c>
      <c r="B35" s="293" t="s">
        <v>172</v>
      </c>
      <c r="C35" s="113">
        <v>17.106001121704992</v>
      </c>
      <c r="D35" s="115">
        <v>305</v>
      </c>
      <c r="E35" s="114">
        <v>343</v>
      </c>
      <c r="F35" s="114">
        <v>367</v>
      </c>
      <c r="G35" s="114">
        <v>244</v>
      </c>
      <c r="H35" s="140">
        <v>320</v>
      </c>
      <c r="I35" s="115">
        <v>-15</v>
      </c>
      <c r="J35" s="116">
        <v>-4.6875</v>
      </c>
    </row>
    <row r="36" spans="1:10" s="110" customFormat="1" ht="24.95" customHeight="1" x14ac:dyDescent="0.2">
      <c r="A36" s="294" t="s">
        <v>173</v>
      </c>
      <c r="B36" s="295" t="s">
        <v>174</v>
      </c>
      <c r="C36" s="125">
        <v>79.416713404374647</v>
      </c>
      <c r="D36" s="143">
        <v>1416</v>
      </c>
      <c r="E36" s="144">
        <v>1449</v>
      </c>
      <c r="F36" s="144">
        <v>1144</v>
      </c>
      <c r="G36" s="144">
        <v>1067</v>
      </c>
      <c r="H36" s="145">
        <v>1228</v>
      </c>
      <c r="I36" s="143">
        <v>188</v>
      </c>
      <c r="J36" s="146">
        <v>15.309446254071661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1783</v>
      </c>
      <c r="F11" s="264">
        <v>1992</v>
      </c>
      <c r="G11" s="264">
        <v>1602</v>
      </c>
      <c r="H11" s="264">
        <v>1373</v>
      </c>
      <c r="I11" s="265">
        <v>1615</v>
      </c>
      <c r="J11" s="263">
        <v>168</v>
      </c>
      <c r="K11" s="266">
        <v>10.402476780185758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28.379136287156477</v>
      </c>
      <c r="E13" s="115">
        <v>506</v>
      </c>
      <c r="F13" s="114">
        <v>914</v>
      </c>
      <c r="G13" s="114">
        <v>590</v>
      </c>
      <c r="H13" s="114">
        <v>438</v>
      </c>
      <c r="I13" s="140">
        <v>498</v>
      </c>
      <c r="J13" s="115">
        <v>8</v>
      </c>
      <c r="K13" s="116">
        <v>1.606425702811245</v>
      </c>
    </row>
    <row r="14" spans="1:17" ht="15.95" customHeight="1" x14ac:dyDescent="0.2">
      <c r="A14" s="306" t="s">
        <v>230</v>
      </c>
      <c r="B14" s="307"/>
      <c r="C14" s="308"/>
      <c r="D14" s="113">
        <v>60.964666292765003</v>
      </c>
      <c r="E14" s="115">
        <v>1087</v>
      </c>
      <c r="F14" s="114">
        <v>958</v>
      </c>
      <c r="G14" s="114">
        <v>845</v>
      </c>
      <c r="H14" s="114">
        <v>746</v>
      </c>
      <c r="I14" s="140">
        <v>940</v>
      </c>
      <c r="J14" s="115">
        <v>147</v>
      </c>
      <c r="K14" s="116">
        <v>15.638297872340425</v>
      </c>
    </row>
    <row r="15" spans="1:17" ht="15.95" customHeight="1" x14ac:dyDescent="0.2">
      <c r="A15" s="306" t="s">
        <v>231</v>
      </c>
      <c r="B15" s="307"/>
      <c r="C15" s="308"/>
      <c r="D15" s="113">
        <v>5.8889512058328659</v>
      </c>
      <c r="E15" s="115">
        <v>105</v>
      </c>
      <c r="F15" s="114">
        <v>62</v>
      </c>
      <c r="G15" s="114">
        <v>69</v>
      </c>
      <c r="H15" s="114">
        <v>71</v>
      </c>
      <c r="I15" s="140">
        <v>110</v>
      </c>
      <c r="J15" s="115">
        <v>-5</v>
      </c>
      <c r="K15" s="116">
        <v>-4.5454545454545459</v>
      </c>
    </row>
    <row r="16" spans="1:17" ht="15.95" customHeight="1" x14ac:dyDescent="0.2">
      <c r="A16" s="306" t="s">
        <v>232</v>
      </c>
      <c r="B16" s="307"/>
      <c r="C16" s="308"/>
      <c r="D16" s="113">
        <v>4.7672462142456533</v>
      </c>
      <c r="E16" s="115">
        <v>85</v>
      </c>
      <c r="F16" s="114">
        <v>58</v>
      </c>
      <c r="G16" s="114">
        <v>98</v>
      </c>
      <c r="H16" s="114">
        <v>118</v>
      </c>
      <c r="I16" s="140">
        <v>67</v>
      </c>
      <c r="J16" s="115">
        <v>18</v>
      </c>
      <c r="K16" s="116">
        <v>26.865671641791046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3.58945597307908</v>
      </c>
      <c r="E18" s="115">
        <v>64</v>
      </c>
      <c r="F18" s="114">
        <v>203</v>
      </c>
      <c r="G18" s="114">
        <v>94</v>
      </c>
      <c r="H18" s="114">
        <v>62</v>
      </c>
      <c r="I18" s="140">
        <v>65</v>
      </c>
      <c r="J18" s="115">
        <v>-1</v>
      </c>
      <c r="K18" s="116">
        <v>-1.5384615384615385</v>
      </c>
    </row>
    <row r="19" spans="1:11" ht="14.1" customHeight="1" x14ac:dyDescent="0.2">
      <c r="A19" s="306" t="s">
        <v>235</v>
      </c>
      <c r="B19" s="307" t="s">
        <v>236</v>
      </c>
      <c r="C19" s="308"/>
      <c r="D19" s="113">
        <v>2.4677509814918674</v>
      </c>
      <c r="E19" s="115">
        <v>44</v>
      </c>
      <c r="F19" s="114">
        <v>183</v>
      </c>
      <c r="G19" s="114">
        <v>74</v>
      </c>
      <c r="H19" s="114">
        <v>52</v>
      </c>
      <c r="I19" s="140">
        <v>51</v>
      </c>
      <c r="J19" s="115">
        <v>-7</v>
      </c>
      <c r="K19" s="116">
        <v>-13.725490196078431</v>
      </c>
    </row>
    <row r="20" spans="1:11" ht="14.1" customHeight="1" x14ac:dyDescent="0.2">
      <c r="A20" s="306">
        <v>12</v>
      </c>
      <c r="B20" s="307" t="s">
        <v>237</v>
      </c>
      <c r="C20" s="308"/>
      <c r="D20" s="113">
        <v>0.61693774537296686</v>
      </c>
      <c r="E20" s="115">
        <v>11</v>
      </c>
      <c r="F20" s="114">
        <v>32</v>
      </c>
      <c r="G20" s="114">
        <v>10</v>
      </c>
      <c r="H20" s="114">
        <v>13</v>
      </c>
      <c r="I20" s="140">
        <v>6</v>
      </c>
      <c r="J20" s="115">
        <v>5</v>
      </c>
      <c r="K20" s="116">
        <v>83.333333333333329</v>
      </c>
    </row>
    <row r="21" spans="1:11" ht="14.1" customHeight="1" x14ac:dyDescent="0.2">
      <c r="A21" s="306">
        <v>21</v>
      </c>
      <c r="B21" s="307" t="s">
        <v>238</v>
      </c>
      <c r="C21" s="308"/>
      <c r="D21" s="113">
        <v>1.0656197420078519</v>
      </c>
      <c r="E21" s="115">
        <v>19</v>
      </c>
      <c r="F21" s="114">
        <v>13</v>
      </c>
      <c r="G21" s="114" t="s">
        <v>513</v>
      </c>
      <c r="H21" s="114">
        <v>3</v>
      </c>
      <c r="I21" s="140">
        <v>13</v>
      </c>
      <c r="J21" s="115">
        <v>6</v>
      </c>
      <c r="K21" s="116">
        <v>46.153846153846153</v>
      </c>
    </row>
    <row r="22" spans="1:11" ht="14.1" customHeight="1" x14ac:dyDescent="0.2">
      <c r="A22" s="306">
        <v>22</v>
      </c>
      <c r="B22" s="307" t="s">
        <v>239</v>
      </c>
      <c r="C22" s="308"/>
      <c r="D22" s="113">
        <v>1.5703869882220975</v>
      </c>
      <c r="E22" s="115">
        <v>28</v>
      </c>
      <c r="F22" s="114">
        <v>17</v>
      </c>
      <c r="G22" s="114">
        <v>44</v>
      </c>
      <c r="H22" s="114">
        <v>22</v>
      </c>
      <c r="I22" s="140">
        <v>39</v>
      </c>
      <c r="J22" s="115">
        <v>-11</v>
      </c>
      <c r="K22" s="116">
        <v>-28.205128205128204</v>
      </c>
    </row>
    <row r="23" spans="1:11" ht="14.1" customHeight="1" x14ac:dyDescent="0.2">
      <c r="A23" s="306">
        <v>23</v>
      </c>
      <c r="B23" s="307" t="s">
        <v>240</v>
      </c>
      <c r="C23" s="308"/>
      <c r="D23" s="113" t="s">
        <v>513</v>
      </c>
      <c r="E23" s="115" t="s">
        <v>513</v>
      </c>
      <c r="F23" s="114">
        <v>8</v>
      </c>
      <c r="G23" s="114">
        <v>9</v>
      </c>
      <c r="H23" s="114">
        <v>14</v>
      </c>
      <c r="I23" s="140">
        <v>7</v>
      </c>
      <c r="J23" s="115" t="s">
        <v>513</v>
      </c>
      <c r="K23" s="116" t="s">
        <v>513</v>
      </c>
    </row>
    <row r="24" spans="1:11" ht="14.1" customHeight="1" x14ac:dyDescent="0.2">
      <c r="A24" s="306">
        <v>24</v>
      </c>
      <c r="B24" s="307" t="s">
        <v>241</v>
      </c>
      <c r="C24" s="308"/>
      <c r="D24" s="113">
        <v>1.9068984856982614</v>
      </c>
      <c r="E24" s="115">
        <v>34</v>
      </c>
      <c r="F24" s="114">
        <v>23</v>
      </c>
      <c r="G24" s="114">
        <v>36</v>
      </c>
      <c r="H24" s="114">
        <v>14</v>
      </c>
      <c r="I24" s="140">
        <v>48</v>
      </c>
      <c r="J24" s="115">
        <v>-14</v>
      </c>
      <c r="K24" s="116">
        <v>-29.166666666666668</v>
      </c>
    </row>
    <row r="25" spans="1:11" ht="14.1" customHeight="1" x14ac:dyDescent="0.2">
      <c r="A25" s="306">
        <v>25</v>
      </c>
      <c r="B25" s="307" t="s">
        <v>242</v>
      </c>
      <c r="C25" s="308"/>
      <c r="D25" s="113">
        <v>5.8889512058328659</v>
      </c>
      <c r="E25" s="115">
        <v>105</v>
      </c>
      <c r="F25" s="114">
        <v>65</v>
      </c>
      <c r="G25" s="114">
        <v>55</v>
      </c>
      <c r="H25" s="114">
        <v>51</v>
      </c>
      <c r="I25" s="140">
        <v>89</v>
      </c>
      <c r="J25" s="115">
        <v>16</v>
      </c>
      <c r="K25" s="116">
        <v>17.977528089887642</v>
      </c>
    </row>
    <row r="26" spans="1:11" ht="14.1" customHeight="1" x14ac:dyDescent="0.2">
      <c r="A26" s="306">
        <v>26</v>
      </c>
      <c r="B26" s="307" t="s">
        <v>243</v>
      </c>
      <c r="C26" s="308"/>
      <c r="D26" s="113">
        <v>2.1312394840157038</v>
      </c>
      <c r="E26" s="115">
        <v>38</v>
      </c>
      <c r="F26" s="114">
        <v>40</v>
      </c>
      <c r="G26" s="114">
        <v>33</v>
      </c>
      <c r="H26" s="114">
        <v>11</v>
      </c>
      <c r="I26" s="140">
        <v>22</v>
      </c>
      <c r="J26" s="115">
        <v>16</v>
      </c>
      <c r="K26" s="116">
        <v>72.727272727272734</v>
      </c>
    </row>
    <row r="27" spans="1:11" ht="14.1" customHeight="1" x14ac:dyDescent="0.2">
      <c r="A27" s="306">
        <v>27</v>
      </c>
      <c r="B27" s="307" t="s">
        <v>244</v>
      </c>
      <c r="C27" s="308"/>
      <c r="D27" s="113">
        <v>0.67302299495232754</v>
      </c>
      <c r="E27" s="115">
        <v>12</v>
      </c>
      <c r="F27" s="114">
        <v>9</v>
      </c>
      <c r="G27" s="114">
        <v>16</v>
      </c>
      <c r="H27" s="114">
        <v>16</v>
      </c>
      <c r="I27" s="140">
        <v>13</v>
      </c>
      <c r="J27" s="115">
        <v>-1</v>
      </c>
      <c r="K27" s="116">
        <v>-7.6923076923076925</v>
      </c>
    </row>
    <row r="28" spans="1:11" ht="14.1" customHeight="1" x14ac:dyDescent="0.2">
      <c r="A28" s="306">
        <v>28</v>
      </c>
      <c r="B28" s="307" t="s">
        <v>245</v>
      </c>
      <c r="C28" s="308"/>
      <c r="D28" s="113">
        <v>0.16825574873808188</v>
      </c>
      <c r="E28" s="115">
        <v>3</v>
      </c>
      <c r="F28" s="114">
        <v>3</v>
      </c>
      <c r="G28" s="114">
        <v>3</v>
      </c>
      <c r="H28" s="114">
        <v>4</v>
      </c>
      <c r="I28" s="140">
        <v>5</v>
      </c>
      <c r="J28" s="115">
        <v>-2</v>
      </c>
      <c r="K28" s="116">
        <v>-40</v>
      </c>
    </row>
    <row r="29" spans="1:11" ht="14.1" customHeight="1" x14ac:dyDescent="0.2">
      <c r="A29" s="306">
        <v>29</v>
      </c>
      <c r="B29" s="307" t="s">
        <v>246</v>
      </c>
      <c r="C29" s="308"/>
      <c r="D29" s="113">
        <v>7.5715086932136844</v>
      </c>
      <c r="E29" s="115">
        <v>135</v>
      </c>
      <c r="F29" s="114">
        <v>155</v>
      </c>
      <c r="G29" s="114">
        <v>69</v>
      </c>
      <c r="H29" s="114">
        <v>87</v>
      </c>
      <c r="I29" s="140">
        <v>123</v>
      </c>
      <c r="J29" s="115">
        <v>12</v>
      </c>
      <c r="K29" s="116">
        <v>9.7560975609756095</v>
      </c>
    </row>
    <row r="30" spans="1:11" ht="14.1" customHeight="1" x14ac:dyDescent="0.2">
      <c r="A30" s="306" t="s">
        <v>247</v>
      </c>
      <c r="B30" s="307" t="s">
        <v>248</v>
      </c>
      <c r="C30" s="308"/>
      <c r="D30" s="113">
        <v>0.89736399326977001</v>
      </c>
      <c r="E30" s="115">
        <v>16</v>
      </c>
      <c r="F30" s="114">
        <v>15</v>
      </c>
      <c r="G30" s="114">
        <v>9</v>
      </c>
      <c r="H30" s="114">
        <v>15</v>
      </c>
      <c r="I30" s="140">
        <v>20</v>
      </c>
      <c r="J30" s="115">
        <v>-4</v>
      </c>
      <c r="K30" s="116">
        <v>-20</v>
      </c>
    </row>
    <row r="31" spans="1:11" ht="14.1" customHeight="1" x14ac:dyDescent="0.2">
      <c r="A31" s="306" t="s">
        <v>249</v>
      </c>
      <c r="B31" s="307" t="s">
        <v>250</v>
      </c>
      <c r="C31" s="308"/>
      <c r="D31" s="113">
        <v>6.2815479528883902</v>
      </c>
      <c r="E31" s="115">
        <v>112</v>
      </c>
      <c r="F31" s="114">
        <v>124</v>
      </c>
      <c r="G31" s="114">
        <v>47</v>
      </c>
      <c r="H31" s="114">
        <v>63</v>
      </c>
      <c r="I31" s="140">
        <v>97</v>
      </c>
      <c r="J31" s="115">
        <v>15</v>
      </c>
      <c r="K31" s="116">
        <v>15.463917525773196</v>
      </c>
    </row>
    <row r="32" spans="1:11" ht="14.1" customHeight="1" x14ac:dyDescent="0.2">
      <c r="A32" s="306">
        <v>31</v>
      </c>
      <c r="B32" s="307" t="s">
        <v>251</v>
      </c>
      <c r="C32" s="308"/>
      <c r="D32" s="113">
        <v>0.61693774537296686</v>
      </c>
      <c r="E32" s="115">
        <v>11</v>
      </c>
      <c r="F32" s="114">
        <v>6</v>
      </c>
      <c r="G32" s="114">
        <v>6</v>
      </c>
      <c r="H32" s="114">
        <v>4</v>
      </c>
      <c r="I32" s="140">
        <v>6</v>
      </c>
      <c r="J32" s="115">
        <v>5</v>
      </c>
      <c r="K32" s="116">
        <v>83.333333333333329</v>
      </c>
    </row>
    <row r="33" spans="1:11" ht="14.1" customHeight="1" x14ac:dyDescent="0.2">
      <c r="A33" s="306">
        <v>32</v>
      </c>
      <c r="B33" s="307" t="s">
        <v>252</v>
      </c>
      <c r="C33" s="308"/>
      <c r="D33" s="113">
        <v>3.0846887268648344</v>
      </c>
      <c r="E33" s="115">
        <v>55</v>
      </c>
      <c r="F33" s="114">
        <v>77</v>
      </c>
      <c r="G33" s="114">
        <v>88</v>
      </c>
      <c r="H33" s="114">
        <v>57</v>
      </c>
      <c r="I33" s="140">
        <v>57</v>
      </c>
      <c r="J33" s="115">
        <v>-2</v>
      </c>
      <c r="K33" s="116">
        <v>-3.5087719298245612</v>
      </c>
    </row>
    <row r="34" spans="1:11" ht="14.1" customHeight="1" x14ac:dyDescent="0.2">
      <c r="A34" s="306">
        <v>33</v>
      </c>
      <c r="B34" s="307" t="s">
        <v>253</v>
      </c>
      <c r="C34" s="308"/>
      <c r="D34" s="113">
        <v>1.4021312394840157</v>
      </c>
      <c r="E34" s="115">
        <v>25</v>
      </c>
      <c r="F34" s="114">
        <v>29</v>
      </c>
      <c r="G34" s="114">
        <v>17</v>
      </c>
      <c r="H34" s="114">
        <v>8</v>
      </c>
      <c r="I34" s="140">
        <v>22</v>
      </c>
      <c r="J34" s="115">
        <v>3</v>
      </c>
      <c r="K34" s="116">
        <v>13.636363636363637</v>
      </c>
    </row>
    <row r="35" spans="1:11" ht="14.1" customHeight="1" x14ac:dyDescent="0.2">
      <c r="A35" s="306">
        <v>34</v>
      </c>
      <c r="B35" s="307" t="s">
        <v>254</v>
      </c>
      <c r="C35" s="308"/>
      <c r="D35" s="113">
        <v>1.2899607403252944</v>
      </c>
      <c r="E35" s="115">
        <v>23</v>
      </c>
      <c r="F35" s="114">
        <v>34</v>
      </c>
      <c r="G35" s="114">
        <v>32</v>
      </c>
      <c r="H35" s="114">
        <v>14</v>
      </c>
      <c r="I35" s="140">
        <v>24</v>
      </c>
      <c r="J35" s="115">
        <v>-1</v>
      </c>
      <c r="K35" s="116">
        <v>-4.166666666666667</v>
      </c>
    </row>
    <row r="36" spans="1:11" ht="14.1" customHeight="1" x14ac:dyDescent="0.2">
      <c r="A36" s="306">
        <v>41</v>
      </c>
      <c r="B36" s="307" t="s">
        <v>255</v>
      </c>
      <c r="C36" s="308"/>
      <c r="D36" s="113" t="s">
        <v>513</v>
      </c>
      <c r="E36" s="115" t="s">
        <v>513</v>
      </c>
      <c r="F36" s="114" t="s">
        <v>513</v>
      </c>
      <c r="G36" s="114">
        <v>6</v>
      </c>
      <c r="H36" s="114" t="s">
        <v>513</v>
      </c>
      <c r="I36" s="140">
        <v>3</v>
      </c>
      <c r="J36" s="115" t="s">
        <v>513</v>
      </c>
      <c r="K36" s="116" t="s">
        <v>513</v>
      </c>
    </row>
    <row r="37" spans="1:11" ht="14.1" customHeight="1" x14ac:dyDescent="0.2">
      <c r="A37" s="306">
        <v>42</v>
      </c>
      <c r="B37" s="307" t="s">
        <v>256</v>
      </c>
      <c r="C37" s="308"/>
      <c r="D37" s="113">
        <v>0.16825574873808188</v>
      </c>
      <c r="E37" s="115">
        <v>3</v>
      </c>
      <c r="F37" s="114" t="s">
        <v>513</v>
      </c>
      <c r="G37" s="114">
        <v>3</v>
      </c>
      <c r="H37" s="114" t="s">
        <v>513</v>
      </c>
      <c r="I37" s="140">
        <v>6</v>
      </c>
      <c r="J37" s="115">
        <v>-3</v>
      </c>
      <c r="K37" s="116">
        <v>-50</v>
      </c>
    </row>
    <row r="38" spans="1:11" ht="14.1" customHeight="1" x14ac:dyDescent="0.2">
      <c r="A38" s="306">
        <v>43</v>
      </c>
      <c r="B38" s="307" t="s">
        <v>257</v>
      </c>
      <c r="C38" s="308"/>
      <c r="D38" s="113" t="s">
        <v>513</v>
      </c>
      <c r="E38" s="115" t="s">
        <v>513</v>
      </c>
      <c r="F38" s="114" t="s">
        <v>513</v>
      </c>
      <c r="G38" s="114">
        <v>6</v>
      </c>
      <c r="H38" s="114">
        <v>7</v>
      </c>
      <c r="I38" s="140">
        <v>4</v>
      </c>
      <c r="J38" s="115" t="s">
        <v>513</v>
      </c>
      <c r="K38" s="116" t="s">
        <v>513</v>
      </c>
    </row>
    <row r="39" spans="1:11" ht="14.1" customHeight="1" x14ac:dyDescent="0.2">
      <c r="A39" s="306">
        <v>51</v>
      </c>
      <c r="B39" s="307" t="s">
        <v>258</v>
      </c>
      <c r="C39" s="308"/>
      <c r="D39" s="113">
        <v>2.6920919798093101</v>
      </c>
      <c r="E39" s="115">
        <v>48</v>
      </c>
      <c r="F39" s="114">
        <v>87</v>
      </c>
      <c r="G39" s="114">
        <v>51</v>
      </c>
      <c r="H39" s="114">
        <v>41</v>
      </c>
      <c r="I39" s="140">
        <v>49</v>
      </c>
      <c r="J39" s="115">
        <v>-1</v>
      </c>
      <c r="K39" s="116">
        <v>-2.0408163265306123</v>
      </c>
    </row>
    <row r="40" spans="1:11" ht="14.1" customHeight="1" x14ac:dyDescent="0.2">
      <c r="A40" s="306" t="s">
        <v>259</v>
      </c>
      <c r="B40" s="307" t="s">
        <v>260</v>
      </c>
      <c r="C40" s="308"/>
      <c r="D40" s="113">
        <v>2.1312394840157038</v>
      </c>
      <c r="E40" s="115">
        <v>38</v>
      </c>
      <c r="F40" s="114">
        <v>74</v>
      </c>
      <c r="G40" s="114">
        <v>50</v>
      </c>
      <c r="H40" s="114">
        <v>33</v>
      </c>
      <c r="I40" s="140">
        <v>40</v>
      </c>
      <c r="J40" s="115">
        <v>-2</v>
      </c>
      <c r="K40" s="116">
        <v>-5</v>
      </c>
    </row>
    <row r="41" spans="1:11" ht="14.1" customHeight="1" x14ac:dyDescent="0.2">
      <c r="A41" s="306"/>
      <c r="B41" s="307" t="s">
        <v>261</v>
      </c>
      <c r="C41" s="308"/>
      <c r="D41" s="113">
        <v>1.2899607403252944</v>
      </c>
      <c r="E41" s="115">
        <v>23</v>
      </c>
      <c r="F41" s="114">
        <v>23</v>
      </c>
      <c r="G41" s="114">
        <v>22</v>
      </c>
      <c r="H41" s="114">
        <v>26</v>
      </c>
      <c r="I41" s="140">
        <v>20</v>
      </c>
      <c r="J41" s="115">
        <v>3</v>
      </c>
      <c r="K41" s="116">
        <v>15</v>
      </c>
    </row>
    <row r="42" spans="1:11" ht="14.1" customHeight="1" x14ac:dyDescent="0.2">
      <c r="A42" s="306">
        <v>52</v>
      </c>
      <c r="B42" s="307" t="s">
        <v>262</v>
      </c>
      <c r="C42" s="308"/>
      <c r="D42" s="113">
        <v>6.9545709478407183</v>
      </c>
      <c r="E42" s="115">
        <v>124</v>
      </c>
      <c r="F42" s="114">
        <v>60</v>
      </c>
      <c r="G42" s="114">
        <v>42</v>
      </c>
      <c r="H42" s="114">
        <v>55</v>
      </c>
      <c r="I42" s="140">
        <v>64</v>
      </c>
      <c r="J42" s="115">
        <v>60</v>
      </c>
      <c r="K42" s="116">
        <v>93.75</v>
      </c>
    </row>
    <row r="43" spans="1:11" ht="14.1" customHeight="1" x14ac:dyDescent="0.2">
      <c r="A43" s="306" t="s">
        <v>263</v>
      </c>
      <c r="B43" s="307" t="s">
        <v>264</v>
      </c>
      <c r="C43" s="308"/>
      <c r="D43" s="113">
        <v>5.608524957936063</v>
      </c>
      <c r="E43" s="115">
        <v>100</v>
      </c>
      <c r="F43" s="114">
        <v>49</v>
      </c>
      <c r="G43" s="114">
        <v>37</v>
      </c>
      <c r="H43" s="114">
        <v>49</v>
      </c>
      <c r="I43" s="140">
        <v>45</v>
      </c>
      <c r="J43" s="115">
        <v>55</v>
      </c>
      <c r="K43" s="116">
        <v>122.22222222222223</v>
      </c>
    </row>
    <row r="44" spans="1:11" ht="14.1" customHeight="1" x14ac:dyDescent="0.2">
      <c r="A44" s="306">
        <v>53</v>
      </c>
      <c r="B44" s="307" t="s">
        <v>265</v>
      </c>
      <c r="C44" s="308"/>
      <c r="D44" s="113">
        <v>0.39259674705552439</v>
      </c>
      <c r="E44" s="115">
        <v>7</v>
      </c>
      <c r="F44" s="114">
        <v>4</v>
      </c>
      <c r="G44" s="114">
        <v>5</v>
      </c>
      <c r="H44" s="114" t="s">
        <v>513</v>
      </c>
      <c r="I44" s="140">
        <v>5</v>
      </c>
      <c r="J44" s="115">
        <v>2</v>
      </c>
      <c r="K44" s="116">
        <v>40</v>
      </c>
    </row>
    <row r="45" spans="1:11" ht="14.1" customHeight="1" x14ac:dyDescent="0.2">
      <c r="A45" s="306" t="s">
        <v>266</v>
      </c>
      <c r="B45" s="307" t="s">
        <v>267</v>
      </c>
      <c r="C45" s="308"/>
      <c r="D45" s="113">
        <v>0.33651149747616377</v>
      </c>
      <c r="E45" s="115">
        <v>6</v>
      </c>
      <c r="F45" s="114">
        <v>4</v>
      </c>
      <c r="G45" s="114">
        <v>4</v>
      </c>
      <c r="H45" s="114" t="s">
        <v>513</v>
      </c>
      <c r="I45" s="140">
        <v>4</v>
      </c>
      <c r="J45" s="115">
        <v>2</v>
      </c>
      <c r="K45" s="116">
        <v>50</v>
      </c>
    </row>
    <row r="46" spans="1:11" ht="14.1" customHeight="1" x14ac:dyDescent="0.2">
      <c r="A46" s="306">
        <v>54</v>
      </c>
      <c r="B46" s="307" t="s">
        <v>268</v>
      </c>
      <c r="C46" s="308"/>
      <c r="D46" s="113">
        <v>8.5810431856421765</v>
      </c>
      <c r="E46" s="115">
        <v>153</v>
      </c>
      <c r="F46" s="114">
        <v>167</v>
      </c>
      <c r="G46" s="114">
        <v>130</v>
      </c>
      <c r="H46" s="114">
        <v>121</v>
      </c>
      <c r="I46" s="140">
        <v>137</v>
      </c>
      <c r="J46" s="115">
        <v>16</v>
      </c>
      <c r="K46" s="116">
        <v>11.678832116788321</v>
      </c>
    </row>
    <row r="47" spans="1:11" ht="14.1" customHeight="1" x14ac:dyDescent="0.2">
      <c r="A47" s="306">
        <v>61</v>
      </c>
      <c r="B47" s="307" t="s">
        <v>269</v>
      </c>
      <c r="C47" s="308"/>
      <c r="D47" s="113">
        <v>1.5143017386427369</v>
      </c>
      <c r="E47" s="115">
        <v>27</v>
      </c>
      <c r="F47" s="114">
        <v>22</v>
      </c>
      <c r="G47" s="114">
        <v>14</v>
      </c>
      <c r="H47" s="114">
        <v>19</v>
      </c>
      <c r="I47" s="140">
        <v>18</v>
      </c>
      <c r="J47" s="115">
        <v>9</v>
      </c>
      <c r="K47" s="116">
        <v>50</v>
      </c>
    </row>
    <row r="48" spans="1:11" ht="14.1" customHeight="1" x14ac:dyDescent="0.2">
      <c r="A48" s="306">
        <v>62</v>
      </c>
      <c r="B48" s="307" t="s">
        <v>270</v>
      </c>
      <c r="C48" s="308"/>
      <c r="D48" s="113">
        <v>7.7397644419517668</v>
      </c>
      <c r="E48" s="115">
        <v>138</v>
      </c>
      <c r="F48" s="114">
        <v>163</v>
      </c>
      <c r="G48" s="114">
        <v>143</v>
      </c>
      <c r="H48" s="114">
        <v>131</v>
      </c>
      <c r="I48" s="140">
        <v>152</v>
      </c>
      <c r="J48" s="115">
        <v>-14</v>
      </c>
      <c r="K48" s="116">
        <v>-9.2105263157894743</v>
      </c>
    </row>
    <row r="49" spans="1:11" ht="14.1" customHeight="1" x14ac:dyDescent="0.2">
      <c r="A49" s="306">
        <v>63</v>
      </c>
      <c r="B49" s="307" t="s">
        <v>271</v>
      </c>
      <c r="C49" s="308"/>
      <c r="D49" s="113">
        <v>13.348289399887829</v>
      </c>
      <c r="E49" s="115">
        <v>238</v>
      </c>
      <c r="F49" s="114">
        <v>432</v>
      </c>
      <c r="G49" s="114">
        <v>178</v>
      </c>
      <c r="H49" s="114">
        <v>115</v>
      </c>
      <c r="I49" s="140">
        <v>254</v>
      </c>
      <c r="J49" s="115">
        <v>-16</v>
      </c>
      <c r="K49" s="116">
        <v>-6.2992125984251972</v>
      </c>
    </row>
    <row r="50" spans="1:11" ht="14.1" customHeight="1" x14ac:dyDescent="0.2">
      <c r="A50" s="306" t="s">
        <v>272</v>
      </c>
      <c r="B50" s="307" t="s">
        <v>273</v>
      </c>
      <c r="C50" s="308"/>
      <c r="D50" s="113">
        <v>4.8233314638250144</v>
      </c>
      <c r="E50" s="115">
        <v>86</v>
      </c>
      <c r="F50" s="114">
        <v>156</v>
      </c>
      <c r="G50" s="114">
        <v>70</v>
      </c>
      <c r="H50" s="114">
        <v>52</v>
      </c>
      <c r="I50" s="140">
        <v>83</v>
      </c>
      <c r="J50" s="115">
        <v>3</v>
      </c>
      <c r="K50" s="116">
        <v>3.6144578313253013</v>
      </c>
    </row>
    <row r="51" spans="1:11" ht="14.1" customHeight="1" x14ac:dyDescent="0.2">
      <c r="A51" s="306" t="s">
        <v>274</v>
      </c>
      <c r="B51" s="307" t="s">
        <v>275</v>
      </c>
      <c r="C51" s="308"/>
      <c r="D51" s="113">
        <v>7.5154234436343241</v>
      </c>
      <c r="E51" s="115">
        <v>134</v>
      </c>
      <c r="F51" s="114">
        <v>273</v>
      </c>
      <c r="G51" s="114">
        <v>102</v>
      </c>
      <c r="H51" s="114">
        <v>59</v>
      </c>
      <c r="I51" s="140">
        <v>154</v>
      </c>
      <c r="J51" s="115">
        <v>-20</v>
      </c>
      <c r="K51" s="116">
        <v>-12.987012987012987</v>
      </c>
    </row>
    <row r="52" spans="1:11" ht="14.1" customHeight="1" x14ac:dyDescent="0.2">
      <c r="A52" s="306">
        <v>71</v>
      </c>
      <c r="B52" s="307" t="s">
        <v>276</v>
      </c>
      <c r="C52" s="308"/>
      <c r="D52" s="113">
        <v>5.3841839596186203</v>
      </c>
      <c r="E52" s="115">
        <v>96</v>
      </c>
      <c r="F52" s="114">
        <v>68</v>
      </c>
      <c r="G52" s="114">
        <v>81</v>
      </c>
      <c r="H52" s="114">
        <v>87</v>
      </c>
      <c r="I52" s="140">
        <v>94</v>
      </c>
      <c r="J52" s="115">
        <v>2</v>
      </c>
      <c r="K52" s="116">
        <v>2.1276595744680851</v>
      </c>
    </row>
    <row r="53" spans="1:11" ht="14.1" customHeight="1" x14ac:dyDescent="0.2">
      <c r="A53" s="306" t="s">
        <v>277</v>
      </c>
      <c r="B53" s="307" t="s">
        <v>278</v>
      </c>
      <c r="C53" s="308"/>
      <c r="D53" s="113">
        <v>1.4582164890633764</v>
      </c>
      <c r="E53" s="115">
        <v>26</v>
      </c>
      <c r="F53" s="114">
        <v>13</v>
      </c>
      <c r="G53" s="114">
        <v>13</v>
      </c>
      <c r="H53" s="114">
        <v>13</v>
      </c>
      <c r="I53" s="140">
        <v>32</v>
      </c>
      <c r="J53" s="115">
        <v>-6</v>
      </c>
      <c r="K53" s="116">
        <v>-18.75</v>
      </c>
    </row>
    <row r="54" spans="1:11" ht="14.1" customHeight="1" x14ac:dyDescent="0.2">
      <c r="A54" s="306" t="s">
        <v>279</v>
      </c>
      <c r="B54" s="307" t="s">
        <v>280</v>
      </c>
      <c r="C54" s="308"/>
      <c r="D54" s="113">
        <v>3.2529444756029164</v>
      </c>
      <c r="E54" s="115">
        <v>58</v>
      </c>
      <c r="F54" s="114">
        <v>49</v>
      </c>
      <c r="G54" s="114">
        <v>45</v>
      </c>
      <c r="H54" s="114">
        <v>49</v>
      </c>
      <c r="I54" s="140">
        <v>49</v>
      </c>
      <c r="J54" s="115">
        <v>9</v>
      </c>
      <c r="K54" s="116">
        <v>18.367346938775512</v>
      </c>
    </row>
    <row r="55" spans="1:11" ht="14.1" customHeight="1" x14ac:dyDescent="0.2">
      <c r="A55" s="306">
        <v>72</v>
      </c>
      <c r="B55" s="307" t="s">
        <v>281</v>
      </c>
      <c r="C55" s="308"/>
      <c r="D55" s="113">
        <v>0.95344924284913068</v>
      </c>
      <c r="E55" s="115">
        <v>17</v>
      </c>
      <c r="F55" s="114">
        <v>23</v>
      </c>
      <c r="G55" s="114">
        <v>19</v>
      </c>
      <c r="H55" s="114">
        <v>15</v>
      </c>
      <c r="I55" s="140">
        <v>21</v>
      </c>
      <c r="J55" s="115">
        <v>-4</v>
      </c>
      <c r="K55" s="116">
        <v>-19.047619047619047</v>
      </c>
    </row>
    <row r="56" spans="1:11" ht="14.1" customHeight="1" x14ac:dyDescent="0.2">
      <c r="A56" s="306" t="s">
        <v>282</v>
      </c>
      <c r="B56" s="307" t="s">
        <v>283</v>
      </c>
      <c r="C56" s="308"/>
      <c r="D56" s="113">
        <v>0.33651149747616377</v>
      </c>
      <c r="E56" s="115">
        <v>6</v>
      </c>
      <c r="F56" s="114" t="s">
        <v>513</v>
      </c>
      <c r="G56" s="114">
        <v>6</v>
      </c>
      <c r="H56" s="114">
        <v>3</v>
      </c>
      <c r="I56" s="140">
        <v>11</v>
      </c>
      <c r="J56" s="115">
        <v>-5</v>
      </c>
      <c r="K56" s="116">
        <v>-45.454545454545453</v>
      </c>
    </row>
    <row r="57" spans="1:11" ht="14.1" customHeight="1" x14ac:dyDescent="0.2">
      <c r="A57" s="306" t="s">
        <v>284</v>
      </c>
      <c r="B57" s="307" t="s">
        <v>285</v>
      </c>
      <c r="C57" s="308"/>
      <c r="D57" s="113">
        <v>0.44868199663488501</v>
      </c>
      <c r="E57" s="115">
        <v>8</v>
      </c>
      <c r="F57" s="114">
        <v>11</v>
      </c>
      <c r="G57" s="114">
        <v>7</v>
      </c>
      <c r="H57" s="114">
        <v>8</v>
      </c>
      <c r="I57" s="140">
        <v>7</v>
      </c>
      <c r="J57" s="115">
        <v>1</v>
      </c>
      <c r="K57" s="116">
        <v>14.285714285714286</v>
      </c>
    </row>
    <row r="58" spans="1:11" ht="14.1" customHeight="1" x14ac:dyDescent="0.2">
      <c r="A58" s="306">
        <v>73</v>
      </c>
      <c r="B58" s="307" t="s">
        <v>286</v>
      </c>
      <c r="C58" s="308"/>
      <c r="D58" s="113">
        <v>1.2899607403252944</v>
      </c>
      <c r="E58" s="115">
        <v>23</v>
      </c>
      <c r="F58" s="114">
        <v>16</v>
      </c>
      <c r="G58" s="114">
        <v>19</v>
      </c>
      <c r="H58" s="114">
        <v>23</v>
      </c>
      <c r="I58" s="140">
        <v>22</v>
      </c>
      <c r="J58" s="115">
        <v>1</v>
      </c>
      <c r="K58" s="116">
        <v>4.5454545454545459</v>
      </c>
    </row>
    <row r="59" spans="1:11" ht="14.1" customHeight="1" x14ac:dyDescent="0.2">
      <c r="A59" s="306" t="s">
        <v>287</v>
      </c>
      <c r="B59" s="307" t="s">
        <v>288</v>
      </c>
      <c r="C59" s="308"/>
      <c r="D59" s="113">
        <v>1.0095344924284912</v>
      </c>
      <c r="E59" s="115">
        <v>18</v>
      </c>
      <c r="F59" s="114">
        <v>15</v>
      </c>
      <c r="G59" s="114">
        <v>16</v>
      </c>
      <c r="H59" s="114">
        <v>20</v>
      </c>
      <c r="I59" s="140">
        <v>19</v>
      </c>
      <c r="J59" s="115">
        <v>-1</v>
      </c>
      <c r="K59" s="116">
        <v>-5.2631578947368425</v>
      </c>
    </row>
    <row r="60" spans="1:11" ht="14.1" customHeight="1" x14ac:dyDescent="0.2">
      <c r="A60" s="306">
        <v>81</v>
      </c>
      <c r="B60" s="307" t="s">
        <v>289</v>
      </c>
      <c r="C60" s="308"/>
      <c r="D60" s="113">
        <v>5.3841839596186203</v>
      </c>
      <c r="E60" s="115">
        <v>96</v>
      </c>
      <c r="F60" s="114">
        <v>94</v>
      </c>
      <c r="G60" s="114">
        <v>134</v>
      </c>
      <c r="H60" s="114">
        <v>172</v>
      </c>
      <c r="I60" s="140">
        <v>94</v>
      </c>
      <c r="J60" s="115">
        <v>2</v>
      </c>
      <c r="K60" s="116">
        <v>2.1276595744680851</v>
      </c>
    </row>
    <row r="61" spans="1:11" ht="14.1" customHeight="1" x14ac:dyDescent="0.2">
      <c r="A61" s="306" t="s">
        <v>290</v>
      </c>
      <c r="B61" s="307" t="s">
        <v>291</v>
      </c>
      <c r="C61" s="308"/>
      <c r="D61" s="113">
        <v>1.5143017386427369</v>
      </c>
      <c r="E61" s="115">
        <v>27</v>
      </c>
      <c r="F61" s="114">
        <v>23</v>
      </c>
      <c r="G61" s="114">
        <v>36</v>
      </c>
      <c r="H61" s="114">
        <v>32</v>
      </c>
      <c r="I61" s="140">
        <v>27</v>
      </c>
      <c r="J61" s="115">
        <v>0</v>
      </c>
      <c r="K61" s="116">
        <v>0</v>
      </c>
    </row>
    <row r="62" spans="1:11" ht="14.1" customHeight="1" x14ac:dyDescent="0.2">
      <c r="A62" s="306" t="s">
        <v>292</v>
      </c>
      <c r="B62" s="307" t="s">
        <v>293</v>
      </c>
      <c r="C62" s="308"/>
      <c r="D62" s="113">
        <v>1.962983735277622</v>
      </c>
      <c r="E62" s="115">
        <v>35</v>
      </c>
      <c r="F62" s="114">
        <v>43</v>
      </c>
      <c r="G62" s="114">
        <v>62</v>
      </c>
      <c r="H62" s="114">
        <v>81</v>
      </c>
      <c r="I62" s="140">
        <v>42</v>
      </c>
      <c r="J62" s="115">
        <v>-7</v>
      </c>
      <c r="K62" s="116">
        <v>-16.666666666666668</v>
      </c>
    </row>
    <row r="63" spans="1:11" ht="14.1" customHeight="1" x14ac:dyDescent="0.2">
      <c r="A63" s="306"/>
      <c r="B63" s="307" t="s">
        <v>294</v>
      </c>
      <c r="C63" s="308"/>
      <c r="D63" s="113">
        <v>1.8508132361189007</v>
      </c>
      <c r="E63" s="115">
        <v>33</v>
      </c>
      <c r="F63" s="114">
        <v>43</v>
      </c>
      <c r="G63" s="114">
        <v>62</v>
      </c>
      <c r="H63" s="114">
        <v>78</v>
      </c>
      <c r="I63" s="140">
        <v>40</v>
      </c>
      <c r="J63" s="115">
        <v>-7</v>
      </c>
      <c r="K63" s="116">
        <v>-17.5</v>
      </c>
    </row>
    <row r="64" spans="1:11" ht="14.1" customHeight="1" x14ac:dyDescent="0.2">
      <c r="A64" s="306" t="s">
        <v>295</v>
      </c>
      <c r="B64" s="307" t="s">
        <v>296</v>
      </c>
      <c r="C64" s="308"/>
      <c r="D64" s="113">
        <v>0.72910824453168821</v>
      </c>
      <c r="E64" s="115">
        <v>13</v>
      </c>
      <c r="F64" s="114">
        <v>11</v>
      </c>
      <c r="G64" s="114">
        <v>14</v>
      </c>
      <c r="H64" s="114">
        <v>33</v>
      </c>
      <c r="I64" s="140">
        <v>8</v>
      </c>
      <c r="J64" s="115">
        <v>5</v>
      </c>
      <c r="K64" s="116">
        <v>62.5</v>
      </c>
    </row>
    <row r="65" spans="1:11" ht="14.1" customHeight="1" x14ac:dyDescent="0.2">
      <c r="A65" s="306" t="s">
        <v>297</v>
      </c>
      <c r="B65" s="307" t="s">
        <v>298</v>
      </c>
      <c r="C65" s="308"/>
      <c r="D65" s="113">
        <v>0.67302299495232754</v>
      </c>
      <c r="E65" s="115">
        <v>12</v>
      </c>
      <c r="F65" s="114">
        <v>9</v>
      </c>
      <c r="G65" s="114">
        <v>14</v>
      </c>
      <c r="H65" s="114">
        <v>21</v>
      </c>
      <c r="I65" s="140">
        <v>11</v>
      </c>
      <c r="J65" s="115">
        <v>1</v>
      </c>
      <c r="K65" s="116">
        <v>9.0909090909090917</v>
      </c>
    </row>
    <row r="66" spans="1:11" ht="14.1" customHeight="1" x14ac:dyDescent="0.2">
      <c r="A66" s="306">
        <v>82</v>
      </c>
      <c r="B66" s="307" t="s">
        <v>299</v>
      </c>
      <c r="C66" s="308"/>
      <c r="D66" s="113">
        <v>2.6920919798093101</v>
      </c>
      <c r="E66" s="115">
        <v>48</v>
      </c>
      <c r="F66" s="114">
        <v>54</v>
      </c>
      <c r="G66" s="114">
        <v>89</v>
      </c>
      <c r="H66" s="114">
        <v>65</v>
      </c>
      <c r="I66" s="140">
        <v>50</v>
      </c>
      <c r="J66" s="115">
        <v>-2</v>
      </c>
      <c r="K66" s="116">
        <v>-4</v>
      </c>
    </row>
    <row r="67" spans="1:11" ht="14.1" customHeight="1" x14ac:dyDescent="0.2">
      <c r="A67" s="306" t="s">
        <v>300</v>
      </c>
      <c r="B67" s="307" t="s">
        <v>301</v>
      </c>
      <c r="C67" s="308"/>
      <c r="D67" s="113">
        <v>2.1312394840157038</v>
      </c>
      <c r="E67" s="115">
        <v>38</v>
      </c>
      <c r="F67" s="114">
        <v>37</v>
      </c>
      <c r="G67" s="114">
        <v>72</v>
      </c>
      <c r="H67" s="114">
        <v>47</v>
      </c>
      <c r="I67" s="140">
        <v>39</v>
      </c>
      <c r="J67" s="115">
        <v>-1</v>
      </c>
      <c r="K67" s="116">
        <v>-2.5641025641025643</v>
      </c>
    </row>
    <row r="68" spans="1:11" ht="14.1" customHeight="1" x14ac:dyDescent="0.2">
      <c r="A68" s="306" t="s">
        <v>302</v>
      </c>
      <c r="B68" s="307" t="s">
        <v>303</v>
      </c>
      <c r="C68" s="308"/>
      <c r="D68" s="113">
        <v>0.50476724621424562</v>
      </c>
      <c r="E68" s="115">
        <v>9</v>
      </c>
      <c r="F68" s="114">
        <v>15</v>
      </c>
      <c r="G68" s="114">
        <v>12</v>
      </c>
      <c r="H68" s="114">
        <v>13</v>
      </c>
      <c r="I68" s="140">
        <v>9</v>
      </c>
      <c r="J68" s="115">
        <v>0</v>
      </c>
      <c r="K68" s="116">
        <v>0</v>
      </c>
    </row>
    <row r="69" spans="1:11" ht="14.1" customHeight="1" x14ac:dyDescent="0.2">
      <c r="A69" s="306">
        <v>83</v>
      </c>
      <c r="B69" s="307" t="s">
        <v>304</v>
      </c>
      <c r="C69" s="308"/>
      <c r="D69" s="113">
        <v>9.1418956814357824</v>
      </c>
      <c r="E69" s="115">
        <v>163</v>
      </c>
      <c r="F69" s="114">
        <v>67</v>
      </c>
      <c r="G69" s="114">
        <v>132</v>
      </c>
      <c r="H69" s="114">
        <v>118</v>
      </c>
      <c r="I69" s="140">
        <v>81</v>
      </c>
      <c r="J69" s="115">
        <v>82</v>
      </c>
      <c r="K69" s="116">
        <v>101.23456790123457</v>
      </c>
    </row>
    <row r="70" spans="1:11" ht="14.1" customHeight="1" x14ac:dyDescent="0.2">
      <c r="A70" s="306" t="s">
        <v>305</v>
      </c>
      <c r="B70" s="307" t="s">
        <v>306</v>
      </c>
      <c r="C70" s="308"/>
      <c r="D70" s="113">
        <v>7.6275939427930455</v>
      </c>
      <c r="E70" s="115">
        <v>136</v>
      </c>
      <c r="F70" s="114">
        <v>37</v>
      </c>
      <c r="G70" s="114">
        <v>93</v>
      </c>
      <c r="H70" s="114">
        <v>83</v>
      </c>
      <c r="I70" s="140">
        <v>41</v>
      </c>
      <c r="J70" s="115">
        <v>95</v>
      </c>
      <c r="K70" s="116">
        <v>231.70731707317074</v>
      </c>
    </row>
    <row r="71" spans="1:11" ht="14.1" customHeight="1" x14ac:dyDescent="0.2">
      <c r="A71" s="306"/>
      <c r="B71" s="307" t="s">
        <v>307</v>
      </c>
      <c r="C71" s="308"/>
      <c r="D71" s="113">
        <v>5.608524957936063</v>
      </c>
      <c r="E71" s="115">
        <v>100</v>
      </c>
      <c r="F71" s="114">
        <v>25</v>
      </c>
      <c r="G71" s="114">
        <v>66</v>
      </c>
      <c r="H71" s="114">
        <v>29</v>
      </c>
      <c r="I71" s="140">
        <v>22</v>
      </c>
      <c r="J71" s="115">
        <v>78</v>
      </c>
      <c r="K71" s="116" t="s">
        <v>514</v>
      </c>
    </row>
    <row r="72" spans="1:11" ht="14.1" customHeight="1" x14ac:dyDescent="0.2">
      <c r="A72" s="306">
        <v>84</v>
      </c>
      <c r="B72" s="307" t="s">
        <v>308</v>
      </c>
      <c r="C72" s="308"/>
      <c r="D72" s="113">
        <v>1.2338754907459337</v>
      </c>
      <c r="E72" s="115">
        <v>22</v>
      </c>
      <c r="F72" s="114">
        <v>12</v>
      </c>
      <c r="G72" s="114">
        <v>25</v>
      </c>
      <c r="H72" s="114">
        <v>12</v>
      </c>
      <c r="I72" s="140">
        <v>16</v>
      </c>
      <c r="J72" s="115">
        <v>6</v>
      </c>
      <c r="K72" s="116">
        <v>37.5</v>
      </c>
    </row>
    <row r="73" spans="1:11" ht="14.1" customHeight="1" x14ac:dyDescent="0.2">
      <c r="A73" s="306" t="s">
        <v>309</v>
      </c>
      <c r="B73" s="307" t="s">
        <v>310</v>
      </c>
      <c r="C73" s="308"/>
      <c r="D73" s="113">
        <v>0.89736399326977001</v>
      </c>
      <c r="E73" s="115">
        <v>16</v>
      </c>
      <c r="F73" s="114">
        <v>9</v>
      </c>
      <c r="G73" s="114">
        <v>20</v>
      </c>
      <c r="H73" s="114">
        <v>7</v>
      </c>
      <c r="I73" s="140">
        <v>8</v>
      </c>
      <c r="J73" s="115">
        <v>8</v>
      </c>
      <c r="K73" s="116">
        <v>100</v>
      </c>
    </row>
    <row r="74" spans="1:11" ht="14.1" customHeight="1" x14ac:dyDescent="0.2">
      <c r="A74" s="306" t="s">
        <v>311</v>
      </c>
      <c r="B74" s="307" t="s">
        <v>312</v>
      </c>
      <c r="C74" s="308"/>
      <c r="D74" s="113" t="s">
        <v>513</v>
      </c>
      <c r="E74" s="115" t="s">
        <v>513</v>
      </c>
      <c r="F74" s="114" t="s">
        <v>513</v>
      </c>
      <c r="G74" s="114" t="s">
        <v>513</v>
      </c>
      <c r="H74" s="114">
        <v>0</v>
      </c>
      <c r="I74" s="140" t="s">
        <v>513</v>
      </c>
      <c r="J74" s="115" t="s">
        <v>513</v>
      </c>
      <c r="K74" s="116" t="s">
        <v>513</v>
      </c>
    </row>
    <row r="75" spans="1:11" ht="14.1" customHeight="1" x14ac:dyDescent="0.2">
      <c r="A75" s="306" t="s">
        <v>313</v>
      </c>
      <c r="B75" s="307" t="s">
        <v>314</v>
      </c>
      <c r="C75" s="308"/>
      <c r="D75" s="113" t="s">
        <v>513</v>
      </c>
      <c r="E75" s="115" t="s">
        <v>513</v>
      </c>
      <c r="F75" s="114" t="s">
        <v>513</v>
      </c>
      <c r="G75" s="114" t="s">
        <v>513</v>
      </c>
      <c r="H75" s="114">
        <v>5</v>
      </c>
      <c r="I75" s="140">
        <v>3</v>
      </c>
      <c r="J75" s="115" t="s">
        <v>513</v>
      </c>
      <c r="K75" s="116" t="s">
        <v>513</v>
      </c>
    </row>
    <row r="76" spans="1:11" ht="14.1" customHeight="1" x14ac:dyDescent="0.2">
      <c r="A76" s="306">
        <v>91</v>
      </c>
      <c r="B76" s="307" t="s">
        <v>315</v>
      </c>
      <c r="C76" s="308"/>
      <c r="D76" s="113">
        <v>0.28042624789680315</v>
      </c>
      <c r="E76" s="115">
        <v>5</v>
      </c>
      <c r="F76" s="114" t="s">
        <v>513</v>
      </c>
      <c r="G76" s="114">
        <v>4</v>
      </c>
      <c r="H76" s="114">
        <v>4</v>
      </c>
      <c r="I76" s="140">
        <v>3</v>
      </c>
      <c r="J76" s="115">
        <v>2</v>
      </c>
      <c r="K76" s="116">
        <v>66.666666666666671</v>
      </c>
    </row>
    <row r="77" spans="1:11" ht="14.1" customHeight="1" x14ac:dyDescent="0.2">
      <c r="A77" s="306">
        <v>92</v>
      </c>
      <c r="B77" s="307" t="s">
        <v>316</v>
      </c>
      <c r="C77" s="308"/>
      <c r="D77" s="113">
        <v>0.28042624789680315</v>
      </c>
      <c r="E77" s="115">
        <v>5</v>
      </c>
      <c r="F77" s="114" t="s">
        <v>513</v>
      </c>
      <c r="G77" s="114">
        <v>3</v>
      </c>
      <c r="H77" s="114" t="s">
        <v>513</v>
      </c>
      <c r="I77" s="140" t="s">
        <v>513</v>
      </c>
      <c r="J77" s="115" t="s">
        <v>513</v>
      </c>
      <c r="K77" s="116" t="s">
        <v>513</v>
      </c>
    </row>
    <row r="78" spans="1:11" ht="14.1" customHeight="1" x14ac:dyDescent="0.2">
      <c r="A78" s="306">
        <v>93</v>
      </c>
      <c r="B78" s="307" t="s">
        <v>317</v>
      </c>
      <c r="C78" s="308"/>
      <c r="D78" s="113" t="s">
        <v>513</v>
      </c>
      <c r="E78" s="115" t="s">
        <v>513</v>
      </c>
      <c r="F78" s="114" t="s">
        <v>513</v>
      </c>
      <c r="G78" s="114">
        <v>3</v>
      </c>
      <c r="H78" s="114" t="s">
        <v>513</v>
      </c>
      <c r="I78" s="140">
        <v>0</v>
      </c>
      <c r="J78" s="115" t="s">
        <v>513</v>
      </c>
      <c r="K78" s="116" t="s">
        <v>513</v>
      </c>
    </row>
    <row r="79" spans="1:11" ht="14.1" customHeight="1" x14ac:dyDescent="0.2">
      <c r="A79" s="306">
        <v>94</v>
      </c>
      <c r="B79" s="307" t="s">
        <v>318</v>
      </c>
      <c r="C79" s="308"/>
      <c r="D79" s="113" t="s">
        <v>513</v>
      </c>
      <c r="E79" s="115" t="s">
        <v>513</v>
      </c>
      <c r="F79" s="114">
        <v>0</v>
      </c>
      <c r="G79" s="114" t="s">
        <v>513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v>0</v>
      </c>
      <c r="I81" s="145">
        <v>0</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16562</v>
      </c>
      <c r="C10" s="114">
        <v>8149</v>
      </c>
      <c r="D10" s="114">
        <v>8413</v>
      </c>
      <c r="E10" s="114">
        <v>11500</v>
      </c>
      <c r="F10" s="114">
        <v>4733</v>
      </c>
      <c r="G10" s="114">
        <v>2397</v>
      </c>
      <c r="H10" s="114">
        <v>4461</v>
      </c>
      <c r="I10" s="115">
        <v>5857</v>
      </c>
      <c r="J10" s="114">
        <v>4283</v>
      </c>
      <c r="K10" s="114">
        <v>1574</v>
      </c>
      <c r="L10" s="423">
        <v>1391</v>
      </c>
      <c r="M10" s="424">
        <v>1444</v>
      </c>
    </row>
    <row r="11" spans="1:13" ht="11.1" customHeight="1" x14ac:dyDescent="0.2">
      <c r="A11" s="422" t="s">
        <v>387</v>
      </c>
      <c r="B11" s="115">
        <v>17388</v>
      </c>
      <c r="C11" s="114">
        <v>8582</v>
      </c>
      <c r="D11" s="114">
        <v>8806</v>
      </c>
      <c r="E11" s="114">
        <v>12160</v>
      </c>
      <c r="F11" s="114">
        <v>4903</v>
      </c>
      <c r="G11" s="114">
        <v>2411</v>
      </c>
      <c r="H11" s="114">
        <v>4769</v>
      </c>
      <c r="I11" s="115">
        <v>6248</v>
      </c>
      <c r="J11" s="114">
        <v>4549</v>
      </c>
      <c r="K11" s="114">
        <v>1699</v>
      </c>
      <c r="L11" s="423">
        <v>1804</v>
      </c>
      <c r="M11" s="424">
        <v>1044</v>
      </c>
    </row>
    <row r="12" spans="1:13" ht="11.1" customHeight="1" x14ac:dyDescent="0.2">
      <c r="A12" s="422" t="s">
        <v>388</v>
      </c>
      <c r="B12" s="115">
        <v>17836</v>
      </c>
      <c r="C12" s="114">
        <v>8838</v>
      </c>
      <c r="D12" s="114">
        <v>8998</v>
      </c>
      <c r="E12" s="114">
        <v>12536</v>
      </c>
      <c r="F12" s="114">
        <v>4972</v>
      </c>
      <c r="G12" s="114">
        <v>2716</v>
      </c>
      <c r="H12" s="114">
        <v>4837</v>
      </c>
      <c r="I12" s="115">
        <v>6273</v>
      </c>
      <c r="J12" s="114">
        <v>4510</v>
      </c>
      <c r="K12" s="114">
        <v>1763</v>
      </c>
      <c r="L12" s="423">
        <v>1809</v>
      </c>
      <c r="M12" s="424">
        <v>1449</v>
      </c>
    </row>
    <row r="13" spans="1:13" s="110" customFormat="1" ht="11.1" customHeight="1" x14ac:dyDescent="0.2">
      <c r="A13" s="422" t="s">
        <v>389</v>
      </c>
      <c r="B13" s="115">
        <v>17023</v>
      </c>
      <c r="C13" s="114">
        <v>8440</v>
      </c>
      <c r="D13" s="114">
        <v>8583</v>
      </c>
      <c r="E13" s="114">
        <v>11839</v>
      </c>
      <c r="F13" s="114">
        <v>4856</v>
      </c>
      <c r="G13" s="114">
        <v>2548</v>
      </c>
      <c r="H13" s="114">
        <v>4709</v>
      </c>
      <c r="I13" s="115">
        <v>5901</v>
      </c>
      <c r="J13" s="114">
        <v>4271</v>
      </c>
      <c r="K13" s="114">
        <v>1630</v>
      </c>
      <c r="L13" s="423">
        <v>789</v>
      </c>
      <c r="M13" s="424">
        <v>1644</v>
      </c>
    </row>
    <row r="14" spans="1:13" ht="15" customHeight="1" x14ac:dyDescent="0.2">
      <c r="A14" s="422" t="s">
        <v>390</v>
      </c>
      <c r="B14" s="115">
        <v>17032</v>
      </c>
      <c r="C14" s="114">
        <v>8480</v>
      </c>
      <c r="D14" s="114">
        <v>8552</v>
      </c>
      <c r="E14" s="114">
        <v>11353</v>
      </c>
      <c r="F14" s="114">
        <v>5375</v>
      </c>
      <c r="G14" s="114">
        <v>2412</v>
      </c>
      <c r="H14" s="114">
        <v>4849</v>
      </c>
      <c r="I14" s="115">
        <v>5931</v>
      </c>
      <c r="J14" s="114">
        <v>4282</v>
      </c>
      <c r="K14" s="114">
        <v>1649</v>
      </c>
      <c r="L14" s="423">
        <v>1298</v>
      </c>
      <c r="M14" s="424">
        <v>1287</v>
      </c>
    </row>
    <row r="15" spans="1:13" ht="11.1" customHeight="1" x14ac:dyDescent="0.2">
      <c r="A15" s="422" t="s">
        <v>387</v>
      </c>
      <c r="B15" s="115">
        <v>17738</v>
      </c>
      <c r="C15" s="114">
        <v>8775</v>
      </c>
      <c r="D15" s="114">
        <v>8963</v>
      </c>
      <c r="E15" s="114">
        <v>11665</v>
      </c>
      <c r="F15" s="114">
        <v>5776</v>
      </c>
      <c r="G15" s="114">
        <v>2430</v>
      </c>
      <c r="H15" s="114">
        <v>5152</v>
      </c>
      <c r="I15" s="115">
        <v>6319</v>
      </c>
      <c r="J15" s="114">
        <v>4511</v>
      </c>
      <c r="K15" s="114">
        <v>1808</v>
      </c>
      <c r="L15" s="423">
        <v>1811</v>
      </c>
      <c r="M15" s="424">
        <v>1110</v>
      </c>
    </row>
    <row r="16" spans="1:13" ht="11.1" customHeight="1" x14ac:dyDescent="0.2">
      <c r="A16" s="422" t="s">
        <v>388</v>
      </c>
      <c r="B16" s="115">
        <v>18082</v>
      </c>
      <c r="C16" s="114">
        <v>8992</v>
      </c>
      <c r="D16" s="114">
        <v>9090</v>
      </c>
      <c r="E16" s="114">
        <v>12187</v>
      </c>
      <c r="F16" s="114">
        <v>5876</v>
      </c>
      <c r="G16" s="114">
        <v>2692</v>
      </c>
      <c r="H16" s="114">
        <v>5246</v>
      </c>
      <c r="I16" s="115">
        <v>6291</v>
      </c>
      <c r="J16" s="114">
        <v>4419</v>
      </c>
      <c r="K16" s="114">
        <v>1872</v>
      </c>
      <c r="L16" s="423">
        <v>1804</v>
      </c>
      <c r="M16" s="424">
        <v>1426</v>
      </c>
    </row>
    <row r="17" spans="1:13" s="110" customFormat="1" ht="11.1" customHeight="1" x14ac:dyDescent="0.2">
      <c r="A17" s="422" t="s">
        <v>389</v>
      </c>
      <c r="B17" s="115">
        <v>17236</v>
      </c>
      <c r="C17" s="114">
        <v>8529</v>
      </c>
      <c r="D17" s="114">
        <v>8707</v>
      </c>
      <c r="E17" s="114">
        <v>11635</v>
      </c>
      <c r="F17" s="114">
        <v>5591</v>
      </c>
      <c r="G17" s="114">
        <v>2473</v>
      </c>
      <c r="H17" s="114">
        <v>5152</v>
      </c>
      <c r="I17" s="115">
        <v>6002</v>
      </c>
      <c r="J17" s="114">
        <v>4252</v>
      </c>
      <c r="K17" s="114">
        <v>1750</v>
      </c>
      <c r="L17" s="423">
        <v>854</v>
      </c>
      <c r="M17" s="424">
        <v>1832</v>
      </c>
    </row>
    <row r="18" spans="1:13" ht="15" customHeight="1" x14ac:dyDescent="0.2">
      <c r="A18" s="422" t="s">
        <v>391</v>
      </c>
      <c r="B18" s="115">
        <v>17383</v>
      </c>
      <c r="C18" s="114">
        <v>8624</v>
      </c>
      <c r="D18" s="114">
        <v>8759</v>
      </c>
      <c r="E18" s="114">
        <v>11686</v>
      </c>
      <c r="F18" s="114">
        <v>5681</v>
      </c>
      <c r="G18" s="114">
        <v>2403</v>
      </c>
      <c r="H18" s="114">
        <v>5252</v>
      </c>
      <c r="I18" s="115">
        <v>5946</v>
      </c>
      <c r="J18" s="114">
        <v>4214</v>
      </c>
      <c r="K18" s="114">
        <v>1732</v>
      </c>
      <c r="L18" s="423">
        <v>1560</v>
      </c>
      <c r="M18" s="424">
        <v>1451</v>
      </c>
    </row>
    <row r="19" spans="1:13" ht="11.1" customHeight="1" x14ac:dyDescent="0.2">
      <c r="A19" s="422" t="s">
        <v>387</v>
      </c>
      <c r="B19" s="115">
        <v>17987</v>
      </c>
      <c r="C19" s="114">
        <v>8861</v>
      </c>
      <c r="D19" s="114">
        <v>9126</v>
      </c>
      <c r="E19" s="114">
        <v>11923</v>
      </c>
      <c r="F19" s="114">
        <v>6043</v>
      </c>
      <c r="G19" s="114">
        <v>2388</v>
      </c>
      <c r="H19" s="114">
        <v>5572</v>
      </c>
      <c r="I19" s="115">
        <v>6340</v>
      </c>
      <c r="J19" s="114">
        <v>4478</v>
      </c>
      <c r="K19" s="114">
        <v>1862</v>
      </c>
      <c r="L19" s="423">
        <v>1725</v>
      </c>
      <c r="M19" s="424">
        <v>1134</v>
      </c>
    </row>
    <row r="20" spans="1:13" ht="11.1" customHeight="1" x14ac:dyDescent="0.2">
      <c r="A20" s="422" t="s">
        <v>388</v>
      </c>
      <c r="B20" s="115">
        <v>18226</v>
      </c>
      <c r="C20" s="114">
        <v>8978</v>
      </c>
      <c r="D20" s="114">
        <v>9248</v>
      </c>
      <c r="E20" s="114">
        <v>12072</v>
      </c>
      <c r="F20" s="114">
        <v>6144</v>
      </c>
      <c r="G20" s="114">
        <v>2619</v>
      </c>
      <c r="H20" s="114">
        <v>5668</v>
      </c>
      <c r="I20" s="115">
        <v>6401</v>
      </c>
      <c r="J20" s="114">
        <v>4441</v>
      </c>
      <c r="K20" s="114">
        <v>1960</v>
      </c>
      <c r="L20" s="423">
        <v>1985</v>
      </c>
      <c r="M20" s="424">
        <v>1813</v>
      </c>
    </row>
    <row r="21" spans="1:13" s="110" customFormat="1" ht="11.1" customHeight="1" x14ac:dyDescent="0.2">
      <c r="A21" s="422" t="s">
        <v>389</v>
      </c>
      <c r="B21" s="115">
        <v>17241</v>
      </c>
      <c r="C21" s="114">
        <v>8401</v>
      </c>
      <c r="D21" s="114">
        <v>8840</v>
      </c>
      <c r="E21" s="114">
        <v>11358</v>
      </c>
      <c r="F21" s="114">
        <v>5874</v>
      </c>
      <c r="G21" s="114">
        <v>2397</v>
      </c>
      <c r="H21" s="114">
        <v>5442</v>
      </c>
      <c r="I21" s="115">
        <v>6061</v>
      </c>
      <c r="J21" s="114">
        <v>4232</v>
      </c>
      <c r="K21" s="114">
        <v>1829</v>
      </c>
      <c r="L21" s="423">
        <v>831</v>
      </c>
      <c r="M21" s="424">
        <v>1772</v>
      </c>
    </row>
    <row r="22" spans="1:13" ht="15" customHeight="1" x14ac:dyDescent="0.2">
      <c r="A22" s="422" t="s">
        <v>392</v>
      </c>
      <c r="B22" s="115">
        <v>17279</v>
      </c>
      <c r="C22" s="114">
        <v>8366</v>
      </c>
      <c r="D22" s="114">
        <v>8913</v>
      </c>
      <c r="E22" s="114">
        <v>11372</v>
      </c>
      <c r="F22" s="114">
        <v>5889</v>
      </c>
      <c r="G22" s="114">
        <v>2318</v>
      </c>
      <c r="H22" s="114">
        <v>5555</v>
      </c>
      <c r="I22" s="115">
        <v>6066</v>
      </c>
      <c r="J22" s="114">
        <v>4266</v>
      </c>
      <c r="K22" s="114">
        <v>1800</v>
      </c>
      <c r="L22" s="423">
        <v>1559</v>
      </c>
      <c r="M22" s="424">
        <v>1527</v>
      </c>
    </row>
    <row r="23" spans="1:13" ht="11.1" customHeight="1" x14ac:dyDescent="0.2">
      <c r="A23" s="422" t="s">
        <v>387</v>
      </c>
      <c r="B23" s="115">
        <v>17799</v>
      </c>
      <c r="C23" s="114">
        <v>8619</v>
      </c>
      <c r="D23" s="114">
        <v>9180</v>
      </c>
      <c r="E23" s="114">
        <v>11660</v>
      </c>
      <c r="F23" s="114">
        <v>6110</v>
      </c>
      <c r="G23" s="114">
        <v>2331</v>
      </c>
      <c r="H23" s="114">
        <v>5804</v>
      </c>
      <c r="I23" s="115">
        <v>6408</v>
      </c>
      <c r="J23" s="114">
        <v>4464</v>
      </c>
      <c r="K23" s="114">
        <v>1944</v>
      </c>
      <c r="L23" s="423">
        <v>1521</v>
      </c>
      <c r="M23" s="424">
        <v>1032</v>
      </c>
    </row>
    <row r="24" spans="1:13" ht="11.1" customHeight="1" x14ac:dyDescent="0.2">
      <c r="A24" s="422" t="s">
        <v>388</v>
      </c>
      <c r="B24" s="115">
        <v>18270</v>
      </c>
      <c r="C24" s="114">
        <v>8841</v>
      </c>
      <c r="D24" s="114">
        <v>9429</v>
      </c>
      <c r="E24" s="114">
        <v>11958</v>
      </c>
      <c r="F24" s="114">
        <v>6255</v>
      </c>
      <c r="G24" s="114">
        <v>2581</v>
      </c>
      <c r="H24" s="114">
        <v>5913</v>
      </c>
      <c r="I24" s="115">
        <v>6557</v>
      </c>
      <c r="J24" s="114">
        <v>4478</v>
      </c>
      <c r="K24" s="114">
        <v>2079</v>
      </c>
      <c r="L24" s="423">
        <v>1706</v>
      </c>
      <c r="M24" s="424">
        <v>1398</v>
      </c>
    </row>
    <row r="25" spans="1:13" s="110" customFormat="1" ht="11.1" customHeight="1" x14ac:dyDescent="0.2">
      <c r="A25" s="422" t="s">
        <v>389</v>
      </c>
      <c r="B25" s="115">
        <v>17405</v>
      </c>
      <c r="C25" s="114">
        <v>8331</v>
      </c>
      <c r="D25" s="114">
        <v>9074</v>
      </c>
      <c r="E25" s="114">
        <v>11017</v>
      </c>
      <c r="F25" s="114">
        <v>6051</v>
      </c>
      <c r="G25" s="114">
        <v>2356</v>
      </c>
      <c r="H25" s="114">
        <v>5778</v>
      </c>
      <c r="I25" s="115">
        <v>6180</v>
      </c>
      <c r="J25" s="114">
        <v>4287</v>
      </c>
      <c r="K25" s="114">
        <v>1893</v>
      </c>
      <c r="L25" s="423">
        <v>844</v>
      </c>
      <c r="M25" s="424">
        <v>1776</v>
      </c>
    </row>
    <row r="26" spans="1:13" ht="15" customHeight="1" x14ac:dyDescent="0.2">
      <c r="A26" s="422" t="s">
        <v>393</v>
      </c>
      <c r="B26" s="115">
        <v>17291</v>
      </c>
      <c r="C26" s="114">
        <v>8307</v>
      </c>
      <c r="D26" s="114">
        <v>8984</v>
      </c>
      <c r="E26" s="114">
        <v>10917</v>
      </c>
      <c r="F26" s="114">
        <v>6037</v>
      </c>
      <c r="G26" s="114">
        <v>2271</v>
      </c>
      <c r="H26" s="114">
        <v>5779</v>
      </c>
      <c r="I26" s="115">
        <v>6025</v>
      </c>
      <c r="J26" s="114">
        <v>4137</v>
      </c>
      <c r="K26" s="114">
        <v>1888</v>
      </c>
      <c r="L26" s="423">
        <v>1701</v>
      </c>
      <c r="M26" s="424">
        <v>1730</v>
      </c>
    </row>
    <row r="27" spans="1:13" ht="11.1" customHeight="1" x14ac:dyDescent="0.2">
      <c r="A27" s="422" t="s">
        <v>387</v>
      </c>
      <c r="B27" s="115">
        <v>18134</v>
      </c>
      <c r="C27" s="114">
        <v>8640</v>
      </c>
      <c r="D27" s="114">
        <v>9494</v>
      </c>
      <c r="E27" s="114">
        <v>11418</v>
      </c>
      <c r="F27" s="114">
        <v>6384</v>
      </c>
      <c r="G27" s="114">
        <v>2345</v>
      </c>
      <c r="H27" s="114">
        <v>6119</v>
      </c>
      <c r="I27" s="115">
        <v>6395</v>
      </c>
      <c r="J27" s="114">
        <v>4348</v>
      </c>
      <c r="K27" s="114">
        <v>2047</v>
      </c>
      <c r="L27" s="423">
        <v>1759</v>
      </c>
      <c r="M27" s="424">
        <v>946</v>
      </c>
    </row>
    <row r="28" spans="1:13" ht="11.1" customHeight="1" x14ac:dyDescent="0.2">
      <c r="A28" s="422" t="s">
        <v>388</v>
      </c>
      <c r="B28" s="115">
        <v>18519</v>
      </c>
      <c r="C28" s="114">
        <v>8865</v>
      </c>
      <c r="D28" s="114">
        <v>9654</v>
      </c>
      <c r="E28" s="114">
        <v>11825</v>
      </c>
      <c r="F28" s="114">
        <v>6367</v>
      </c>
      <c r="G28" s="114">
        <v>2505</v>
      </c>
      <c r="H28" s="114">
        <v>6175</v>
      </c>
      <c r="I28" s="115">
        <v>6505</v>
      </c>
      <c r="J28" s="114">
        <v>4341</v>
      </c>
      <c r="K28" s="114">
        <v>2164</v>
      </c>
      <c r="L28" s="423">
        <v>1979</v>
      </c>
      <c r="M28" s="424">
        <v>1711</v>
      </c>
    </row>
    <row r="29" spans="1:13" s="110" customFormat="1" ht="11.1" customHeight="1" x14ac:dyDescent="0.2">
      <c r="A29" s="422" t="s">
        <v>389</v>
      </c>
      <c r="B29" s="115">
        <v>17567</v>
      </c>
      <c r="C29" s="114">
        <v>8358</v>
      </c>
      <c r="D29" s="114">
        <v>9209</v>
      </c>
      <c r="E29" s="114">
        <v>11468</v>
      </c>
      <c r="F29" s="114">
        <v>6098</v>
      </c>
      <c r="G29" s="114">
        <v>2277</v>
      </c>
      <c r="H29" s="114">
        <v>5994</v>
      </c>
      <c r="I29" s="115">
        <v>6064</v>
      </c>
      <c r="J29" s="114">
        <v>4116</v>
      </c>
      <c r="K29" s="114">
        <v>1948</v>
      </c>
      <c r="L29" s="423">
        <v>816</v>
      </c>
      <c r="M29" s="424">
        <v>1778</v>
      </c>
    </row>
    <row r="30" spans="1:13" ht="15" customHeight="1" x14ac:dyDescent="0.2">
      <c r="A30" s="422" t="s">
        <v>394</v>
      </c>
      <c r="B30" s="115">
        <v>17864</v>
      </c>
      <c r="C30" s="114">
        <v>8519</v>
      </c>
      <c r="D30" s="114">
        <v>9345</v>
      </c>
      <c r="E30" s="114">
        <v>11602</v>
      </c>
      <c r="F30" s="114">
        <v>6261</v>
      </c>
      <c r="G30" s="114">
        <v>2232</v>
      </c>
      <c r="H30" s="114">
        <v>6192</v>
      </c>
      <c r="I30" s="115">
        <v>5923</v>
      </c>
      <c r="J30" s="114">
        <v>4016</v>
      </c>
      <c r="K30" s="114">
        <v>1907</v>
      </c>
      <c r="L30" s="423">
        <v>1851</v>
      </c>
      <c r="M30" s="424">
        <v>1595</v>
      </c>
    </row>
    <row r="31" spans="1:13" ht="11.1" customHeight="1" x14ac:dyDescent="0.2">
      <c r="A31" s="422" t="s">
        <v>387</v>
      </c>
      <c r="B31" s="115">
        <v>18575</v>
      </c>
      <c r="C31" s="114">
        <v>8832</v>
      </c>
      <c r="D31" s="114">
        <v>9743</v>
      </c>
      <c r="E31" s="114">
        <v>11999</v>
      </c>
      <c r="F31" s="114">
        <v>6575</v>
      </c>
      <c r="G31" s="114">
        <v>2250</v>
      </c>
      <c r="H31" s="114">
        <v>6459</v>
      </c>
      <c r="I31" s="115">
        <v>6323</v>
      </c>
      <c r="J31" s="114">
        <v>4192</v>
      </c>
      <c r="K31" s="114">
        <v>2131</v>
      </c>
      <c r="L31" s="423">
        <v>1717</v>
      </c>
      <c r="M31" s="424">
        <v>1040</v>
      </c>
    </row>
    <row r="32" spans="1:13" ht="11.1" customHeight="1" x14ac:dyDescent="0.2">
      <c r="A32" s="422" t="s">
        <v>388</v>
      </c>
      <c r="B32" s="115">
        <v>18997</v>
      </c>
      <c r="C32" s="114">
        <v>9039</v>
      </c>
      <c r="D32" s="114">
        <v>9958</v>
      </c>
      <c r="E32" s="114">
        <v>12332</v>
      </c>
      <c r="F32" s="114">
        <v>6665</v>
      </c>
      <c r="G32" s="114">
        <v>2415</v>
      </c>
      <c r="H32" s="114">
        <v>6627</v>
      </c>
      <c r="I32" s="115">
        <v>6371</v>
      </c>
      <c r="J32" s="114">
        <v>4199</v>
      </c>
      <c r="K32" s="114">
        <v>2172</v>
      </c>
      <c r="L32" s="423">
        <v>1974</v>
      </c>
      <c r="M32" s="424">
        <v>1599</v>
      </c>
    </row>
    <row r="33" spans="1:13" s="110" customFormat="1" ht="11.1" customHeight="1" x14ac:dyDescent="0.2">
      <c r="A33" s="422" t="s">
        <v>389</v>
      </c>
      <c r="B33" s="115">
        <v>18116</v>
      </c>
      <c r="C33" s="114">
        <v>8610</v>
      </c>
      <c r="D33" s="114">
        <v>9506</v>
      </c>
      <c r="E33" s="114">
        <v>11723</v>
      </c>
      <c r="F33" s="114">
        <v>6393</v>
      </c>
      <c r="G33" s="114">
        <v>2222</v>
      </c>
      <c r="H33" s="114">
        <v>6486</v>
      </c>
      <c r="I33" s="115">
        <v>6230</v>
      </c>
      <c r="J33" s="114">
        <v>4157</v>
      </c>
      <c r="K33" s="114">
        <v>2073</v>
      </c>
      <c r="L33" s="423">
        <v>825</v>
      </c>
      <c r="M33" s="424">
        <v>1783</v>
      </c>
    </row>
    <row r="34" spans="1:13" ht="15" customHeight="1" x14ac:dyDescent="0.2">
      <c r="A34" s="422" t="s">
        <v>395</v>
      </c>
      <c r="B34" s="115">
        <v>18248</v>
      </c>
      <c r="C34" s="114">
        <v>8679</v>
      </c>
      <c r="D34" s="114">
        <v>9569</v>
      </c>
      <c r="E34" s="114">
        <v>11821</v>
      </c>
      <c r="F34" s="114">
        <v>6427</v>
      </c>
      <c r="G34" s="114">
        <v>2166</v>
      </c>
      <c r="H34" s="114">
        <v>6568</v>
      </c>
      <c r="I34" s="115">
        <v>6389</v>
      </c>
      <c r="J34" s="114">
        <v>4254</v>
      </c>
      <c r="K34" s="114">
        <v>2135</v>
      </c>
      <c r="L34" s="423">
        <v>1784</v>
      </c>
      <c r="M34" s="424">
        <v>1521</v>
      </c>
    </row>
    <row r="35" spans="1:13" ht="11.1" customHeight="1" x14ac:dyDescent="0.2">
      <c r="A35" s="422" t="s">
        <v>387</v>
      </c>
      <c r="B35" s="115">
        <v>18862</v>
      </c>
      <c r="C35" s="114">
        <v>8940</v>
      </c>
      <c r="D35" s="114">
        <v>9922</v>
      </c>
      <c r="E35" s="114">
        <v>12149</v>
      </c>
      <c r="F35" s="114">
        <v>6713</v>
      </c>
      <c r="G35" s="114">
        <v>2201</v>
      </c>
      <c r="H35" s="114">
        <v>6800</v>
      </c>
      <c r="I35" s="115">
        <v>6754</v>
      </c>
      <c r="J35" s="114">
        <v>4441</v>
      </c>
      <c r="K35" s="114">
        <v>2313</v>
      </c>
      <c r="L35" s="423">
        <v>1653</v>
      </c>
      <c r="M35" s="424">
        <v>1056</v>
      </c>
    </row>
    <row r="36" spans="1:13" ht="11.1" customHeight="1" x14ac:dyDescent="0.2">
      <c r="A36" s="422" t="s">
        <v>388</v>
      </c>
      <c r="B36" s="115">
        <v>19167</v>
      </c>
      <c r="C36" s="114">
        <v>9122</v>
      </c>
      <c r="D36" s="114">
        <v>10045</v>
      </c>
      <c r="E36" s="114">
        <v>12424</v>
      </c>
      <c r="F36" s="114">
        <v>6743</v>
      </c>
      <c r="G36" s="114">
        <v>2420</v>
      </c>
      <c r="H36" s="114">
        <v>6896</v>
      </c>
      <c r="I36" s="115">
        <v>6957</v>
      </c>
      <c r="J36" s="114">
        <v>4467</v>
      </c>
      <c r="K36" s="114">
        <v>2490</v>
      </c>
      <c r="L36" s="423">
        <v>1995</v>
      </c>
      <c r="M36" s="424">
        <v>1727</v>
      </c>
    </row>
    <row r="37" spans="1:13" s="110" customFormat="1" ht="11.1" customHeight="1" x14ac:dyDescent="0.2">
      <c r="A37" s="422" t="s">
        <v>389</v>
      </c>
      <c r="B37" s="115">
        <v>18286</v>
      </c>
      <c r="C37" s="114">
        <v>8697</v>
      </c>
      <c r="D37" s="114">
        <v>9589</v>
      </c>
      <c r="E37" s="114">
        <v>11804</v>
      </c>
      <c r="F37" s="114">
        <v>6482</v>
      </c>
      <c r="G37" s="114">
        <v>2188</v>
      </c>
      <c r="H37" s="114">
        <v>6763</v>
      </c>
      <c r="I37" s="115">
        <v>6618</v>
      </c>
      <c r="J37" s="114">
        <v>4300</v>
      </c>
      <c r="K37" s="114">
        <v>2318</v>
      </c>
      <c r="L37" s="423">
        <v>902</v>
      </c>
      <c r="M37" s="424">
        <v>1796</v>
      </c>
    </row>
    <row r="38" spans="1:13" ht="15" customHeight="1" x14ac:dyDescent="0.2">
      <c r="A38" s="425" t="s">
        <v>396</v>
      </c>
      <c r="B38" s="115">
        <v>18455</v>
      </c>
      <c r="C38" s="114">
        <v>8821</v>
      </c>
      <c r="D38" s="114">
        <v>9634</v>
      </c>
      <c r="E38" s="114">
        <v>11901</v>
      </c>
      <c r="F38" s="114">
        <v>6554</v>
      </c>
      <c r="G38" s="114">
        <v>2123</v>
      </c>
      <c r="H38" s="114">
        <v>6857</v>
      </c>
      <c r="I38" s="115">
        <v>6633</v>
      </c>
      <c r="J38" s="114">
        <v>4295</v>
      </c>
      <c r="K38" s="114">
        <v>2338</v>
      </c>
      <c r="L38" s="423">
        <v>1789</v>
      </c>
      <c r="M38" s="424">
        <v>1659</v>
      </c>
    </row>
    <row r="39" spans="1:13" ht="11.1" customHeight="1" x14ac:dyDescent="0.2">
      <c r="A39" s="422" t="s">
        <v>387</v>
      </c>
      <c r="B39" s="115">
        <v>19080</v>
      </c>
      <c r="C39" s="114">
        <v>9117</v>
      </c>
      <c r="D39" s="114">
        <v>9963</v>
      </c>
      <c r="E39" s="114">
        <v>12307</v>
      </c>
      <c r="F39" s="114">
        <v>6773</v>
      </c>
      <c r="G39" s="114">
        <v>2132</v>
      </c>
      <c r="H39" s="114">
        <v>7140</v>
      </c>
      <c r="I39" s="115">
        <v>7168</v>
      </c>
      <c r="J39" s="114">
        <v>4605</v>
      </c>
      <c r="K39" s="114">
        <v>2563</v>
      </c>
      <c r="L39" s="423">
        <v>1913</v>
      </c>
      <c r="M39" s="424">
        <v>1295</v>
      </c>
    </row>
    <row r="40" spans="1:13" ht="11.1" customHeight="1" x14ac:dyDescent="0.2">
      <c r="A40" s="425" t="s">
        <v>388</v>
      </c>
      <c r="B40" s="115">
        <v>19560</v>
      </c>
      <c r="C40" s="114">
        <v>9392</v>
      </c>
      <c r="D40" s="114">
        <v>10168</v>
      </c>
      <c r="E40" s="114">
        <v>12728</v>
      </c>
      <c r="F40" s="114">
        <v>6832</v>
      </c>
      <c r="G40" s="114">
        <v>2397</v>
      </c>
      <c r="H40" s="114">
        <v>7224</v>
      </c>
      <c r="I40" s="115">
        <v>7328</v>
      </c>
      <c r="J40" s="114">
        <v>4638</v>
      </c>
      <c r="K40" s="114">
        <v>2690</v>
      </c>
      <c r="L40" s="423">
        <v>2000</v>
      </c>
      <c r="M40" s="424">
        <v>1556</v>
      </c>
    </row>
    <row r="41" spans="1:13" s="110" customFormat="1" ht="11.1" customHeight="1" x14ac:dyDescent="0.2">
      <c r="A41" s="422" t="s">
        <v>389</v>
      </c>
      <c r="B41" s="115">
        <v>18669</v>
      </c>
      <c r="C41" s="114">
        <v>8935</v>
      </c>
      <c r="D41" s="114">
        <v>9734</v>
      </c>
      <c r="E41" s="114">
        <v>12064</v>
      </c>
      <c r="F41" s="114">
        <v>6605</v>
      </c>
      <c r="G41" s="114">
        <v>2187</v>
      </c>
      <c r="H41" s="114">
        <v>7011</v>
      </c>
      <c r="I41" s="115">
        <v>6863</v>
      </c>
      <c r="J41" s="114">
        <v>4384</v>
      </c>
      <c r="K41" s="114">
        <v>2479</v>
      </c>
      <c r="L41" s="423">
        <v>1014</v>
      </c>
      <c r="M41" s="424">
        <v>1922</v>
      </c>
    </row>
    <row r="42" spans="1:13" ht="15" customHeight="1" x14ac:dyDescent="0.2">
      <c r="A42" s="422" t="s">
        <v>397</v>
      </c>
      <c r="B42" s="115">
        <v>18927</v>
      </c>
      <c r="C42" s="114">
        <v>9028</v>
      </c>
      <c r="D42" s="114">
        <v>9899</v>
      </c>
      <c r="E42" s="114">
        <v>12157</v>
      </c>
      <c r="F42" s="114">
        <v>6770</v>
      </c>
      <c r="G42" s="114">
        <v>2169</v>
      </c>
      <c r="H42" s="114">
        <v>7149</v>
      </c>
      <c r="I42" s="115">
        <v>6981</v>
      </c>
      <c r="J42" s="114">
        <v>4449</v>
      </c>
      <c r="K42" s="114">
        <v>2532</v>
      </c>
      <c r="L42" s="423">
        <v>1872</v>
      </c>
      <c r="M42" s="424">
        <v>1585</v>
      </c>
    </row>
    <row r="43" spans="1:13" ht="11.1" customHeight="1" x14ac:dyDescent="0.2">
      <c r="A43" s="422" t="s">
        <v>387</v>
      </c>
      <c r="B43" s="115">
        <v>19429</v>
      </c>
      <c r="C43" s="114">
        <v>9267</v>
      </c>
      <c r="D43" s="114">
        <v>10162</v>
      </c>
      <c r="E43" s="114">
        <v>12458</v>
      </c>
      <c r="F43" s="114">
        <v>6971</v>
      </c>
      <c r="G43" s="114">
        <v>2139</v>
      </c>
      <c r="H43" s="114">
        <v>7366</v>
      </c>
      <c r="I43" s="115">
        <v>7439</v>
      </c>
      <c r="J43" s="114">
        <v>4680</v>
      </c>
      <c r="K43" s="114">
        <v>2759</v>
      </c>
      <c r="L43" s="423">
        <v>1818</v>
      </c>
      <c r="M43" s="424">
        <v>1328</v>
      </c>
    </row>
    <row r="44" spans="1:13" ht="11.1" customHeight="1" x14ac:dyDescent="0.2">
      <c r="A44" s="422" t="s">
        <v>388</v>
      </c>
      <c r="B44" s="115">
        <v>19997</v>
      </c>
      <c r="C44" s="114">
        <v>9542</v>
      </c>
      <c r="D44" s="114">
        <v>10455</v>
      </c>
      <c r="E44" s="114">
        <v>12896</v>
      </c>
      <c r="F44" s="114">
        <v>7101</v>
      </c>
      <c r="G44" s="114">
        <v>2400</v>
      </c>
      <c r="H44" s="114">
        <v>7511</v>
      </c>
      <c r="I44" s="115">
        <v>7523</v>
      </c>
      <c r="J44" s="114">
        <v>4606</v>
      </c>
      <c r="K44" s="114">
        <v>2917</v>
      </c>
      <c r="L44" s="423">
        <v>2004</v>
      </c>
      <c r="M44" s="424">
        <v>1493</v>
      </c>
    </row>
    <row r="45" spans="1:13" s="110" customFormat="1" ht="11.1" customHeight="1" x14ac:dyDescent="0.2">
      <c r="A45" s="422" t="s">
        <v>389</v>
      </c>
      <c r="B45" s="115">
        <v>19135</v>
      </c>
      <c r="C45" s="114">
        <v>9121</v>
      </c>
      <c r="D45" s="114">
        <v>10014</v>
      </c>
      <c r="E45" s="114">
        <v>12239</v>
      </c>
      <c r="F45" s="114">
        <v>6896</v>
      </c>
      <c r="G45" s="114">
        <v>2216</v>
      </c>
      <c r="H45" s="114">
        <v>7311</v>
      </c>
      <c r="I45" s="115">
        <v>7162</v>
      </c>
      <c r="J45" s="114">
        <v>4447</v>
      </c>
      <c r="K45" s="114">
        <v>2715</v>
      </c>
      <c r="L45" s="423">
        <v>1001</v>
      </c>
      <c r="M45" s="424">
        <v>1849</v>
      </c>
    </row>
    <row r="46" spans="1:13" ht="15" customHeight="1" x14ac:dyDescent="0.2">
      <c r="A46" s="422" t="s">
        <v>398</v>
      </c>
      <c r="B46" s="115">
        <v>19118</v>
      </c>
      <c r="C46" s="114">
        <v>9129</v>
      </c>
      <c r="D46" s="114">
        <v>9989</v>
      </c>
      <c r="E46" s="114">
        <v>12166</v>
      </c>
      <c r="F46" s="114">
        <v>6952</v>
      </c>
      <c r="G46" s="114">
        <v>2133</v>
      </c>
      <c r="H46" s="114">
        <v>7363</v>
      </c>
      <c r="I46" s="115">
        <v>7187</v>
      </c>
      <c r="J46" s="114">
        <v>4434</v>
      </c>
      <c r="K46" s="114">
        <v>2753</v>
      </c>
      <c r="L46" s="423">
        <v>1577</v>
      </c>
      <c r="M46" s="424">
        <v>1615</v>
      </c>
    </row>
    <row r="47" spans="1:13" ht="11.1" customHeight="1" x14ac:dyDescent="0.2">
      <c r="A47" s="422" t="s">
        <v>387</v>
      </c>
      <c r="B47" s="115">
        <v>19726</v>
      </c>
      <c r="C47" s="114">
        <v>9385</v>
      </c>
      <c r="D47" s="114">
        <v>10341</v>
      </c>
      <c r="E47" s="114">
        <v>12533</v>
      </c>
      <c r="F47" s="114">
        <v>7193</v>
      </c>
      <c r="G47" s="114">
        <v>2120</v>
      </c>
      <c r="H47" s="114">
        <v>7616</v>
      </c>
      <c r="I47" s="115">
        <v>7698</v>
      </c>
      <c r="J47" s="114">
        <v>4674</v>
      </c>
      <c r="K47" s="114">
        <v>3024</v>
      </c>
      <c r="L47" s="423">
        <v>1970</v>
      </c>
      <c r="M47" s="424">
        <v>1373</v>
      </c>
    </row>
    <row r="48" spans="1:13" ht="11.1" customHeight="1" x14ac:dyDescent="0.2">
      <c r="A48" s="422" t="s">
        <v>388</v>
      </c>
      <c r="B48" s="115">
        <v>20250</v>
      </c>
      <c r="C48" s="114">
        <v>9685</v>
      </c>
      <c r="D48" s="114">
        <v>10565</v>
      </c>
      <c r="E48" s="114">
        <v>12974</v>
      </c>
      <c r="F48" s="114">
        <v>7276</v>
      </c>
      <c r="G48" s="114">
        <v>2438</v>
      </c>
      <c r="H48" s="114">
        <v>7747</v>
      </c>
      <c r="I48" s="115">
        <v>7666</v>
      </c>
      <c r="J48" s="114">
        <v>4546</v>
      </c>
      <c r="K48" s="114">
        <v>3120</v>
      </c>
      <c r="L48" s="423">
        <v>2020</v>
      </c>
      <c r="M48" s="424">
        <v>1602</v>
      </c>
    </row>
    <row r="49" spans="1:17" s="110" customFormat="1" ht="11.1" customHeight="1" x14ac:dyDescent="0.2">
      <c r="A49" s="422" t="s">
        <v>389</v>
      </c>
      <c r="B49" s="115">
        <v>19518</v>
      </c>
      <c r="C49" s="114">
        <v>9356</v>
      </c>
      <c r="D49" s="114">
        <v>10162</v>
      </c>
      <c r="E49" s="114">
        <v>12515</v>
      </c>
      <c r="F49" s="114">
        <v>7003</v>
      </c>
      <c r="G49" s="114">
        <v>2276</v>
      </c>
      <c r="H49" s="114">
        <v>7566</v>
      </c>
      <c r="I49" s="115">
        <v>7184</v>
      </c>
      <c r="J49" s="114">
        <v>4352</v>
      </c>
      <c r="K49" s="114">
        <v>2832</v>
      </c>
      <c r="L49" s="423">
        <v>1044</v>
      </c>
      <c r="M49" s="424">
        <v>1992</v>
      </c>
    </row>
    <row r="50" spans="1:17" ht="15" customHeight="1" x14ac:dyDescent="0.2">
      <c r="A50" s="422" t="s">
        <v>399</v>
      </c>
      <c r="B50" s="143">
        <v>19587</v>
      </c>
      <c r="C50" s="144">
        <v>9315</v>
      </c>
      <c r="D50" s="144">
        <v>10272</v>
      </c>
      <c r="E50" s="144">
        <v>12398</v>
      </c>
      <c r="F50" s="144">
        <v>7189</v>
      </c>
      <c r="G50" s="144">
        <v>2198</v>
      </c>
      <c r="H50" s="144">
        <v>7660</v>
      </c>
      <c r="I50" s="143">
        <v>6903</v>
      </c>
      <c r="J50" s="144">
        <v>4214</v>
      </c>
      <c r="K50" s="144">
        <v>2689</v>
      </c>
      <c r="L50" s="426">
        <v>1827</v>
      </c>
      <c r="M50" s="427">
        <v>1783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2.4531854796526833</v>
      </c>
      <c r="C6" s="480">
        <f>'Tabelle 3.3'!J11</f>
        <v>-3.951579240294977</v>
      </c>
      <c r="D6" s="481">
        <f t="shared" ref="D6:E9" si="0">IF(OR(AND(B6&gt;=-50,B6&lt;=50),ISNUMBER(B6)=FALSE),B6,"")</f>
        <v>2.4531854796526833</v>
      </c>
      <c r="E6" s="481">
        <f t="shared" si="0"/>
        <v>-3.951579240294977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2.4531854796526833</v>
      </c>
      <c r="C14" s="480">
        <f>'Tabelle 3.3'!J11</f>
        <v>-3.951579240294977</v>
      </c>
      <c r="D14" s="481">
        <f>IF(OR(AND(B14&gt;=-50,B14&lt;=50),ISNUMBER(B14)=FALSE),B14,"")</f>
        <v>2.4531854796526833</v>
      </c>
      <c r="E14" s="481">
        <f>IF(OR(AND(C14&gt;=-50,C14&lt;=50),ISNUMBER(C14)=FALSE),C14,"")</f>
        <v>-3.951579240294977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-1.2422360248447204</v>
      </c>
      <c r="C15" s="480">
        <f>'Tabelle 3.3'!J12</f>
        <v>10.416666666666666</v>
      </c>
      <c r="D15" s="481">
        <f t="shared" ref="D15:E45" si="3">IF(OR(AND(B15&gt;=-50,B15&lt;=50),ISNUMBER(B15)=FALSE),B15,"")</f>
        <v>-1.2422360248447204</v>
      </c>
      <c r="E15" s="481">
        <f t="shared" si="3"/>
        <v>10.416666666666666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8.8235294117647065</v>
      </c>
      <c r="C16" s="480" t="str">
        <f>'Tabelle 3.3'!J13</f>
        <v>*</v>
      </c>
      <c r="D16" s="481">
        <f t="shared" si="3"/>
        <v>8.8235294117647065</v>
      </c>
      <c r="E16" s="481" t="str">
        <f t="shared" si="3"/>
        <v>*</v>
      </c>
      <c r="F16" s="476" t="str">
        <f t="shared" si="4"/>
        <v/>
      </c>
      <c r="G16" s="476" t="str">
        <f t="shared" si="4"/>
        <v/>
      </c>
      <c r="H16" s="482" t="str">
        <f t="shared" si="5"/>
        <v/>
      </c>
      <c r="I16" s="482">
        <f t="shared" si="5"/>
        <v>-0.75</v>
      </c>
      <c r="J16" s="476" t="e">
        <f t="shared" si="6"/>
        <v>#N/A</v>
      </c>
      <c r="K16" s="476" t="e">
        <f t="shared" si="7"/>
        <v>#N/A</v>
      </c>
      <c r="L16" s="476">
        <f t="shared" si="8"/>
        <v>25</v>
      </c>
      <c r="M16" s="476">
        <f t="shared" si="9"/>
        <v>45</v>
      </c>
      <c r="N16" s="476">
        <v>25</v>
      </c>
    </row>
    <row r="17" spans="1:14" s="475" customFormat="1" ht="15" customHeight="1" x14ac:dyDescent="0.2">
      <c r="A17" s="475">
        <v>4</v>
      </c>
      <c r="B17" s="479">
        <f>'Tabelle 2.3'!J14</f>
        <v>-2.3464998044583498</v>
      </c>
      <c r="C17" s="480">
        <f>'Tabelle 3.3'!J14</f>
        <v>-14.545454545454545</v>
      </c>
      <c r="D17" s="481">
        <f t="shared" si="3"/>
        <v>-2.3464998044583498</v>
      </c>
      <c r="E17" s="481">
        <f t="shared" si="3"/>
        <v>-14.545454545454545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-0.10976948408342481</v>
      </c>
      <c r="C18" s="480">
        <f>'Tabelle 3.3'!J15</f>
        <v>-13.8996138996139</v>
      </c>
      <c r="D18" s="481">
        <f t="shared" si="3"/>
        <v>-0.10976948408342481</v>
      </c>
      <c r="E18" s="481">
        <f t="shared" si="3"/>
        <v>-13.8996138996139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-4.5340050377833752</v>
      </c>
      <c r="C19" s="480">
        <f>'Tabelle 3.3'!J16</f>
        <v>-14.765100671140939</v>
      </c>
      <c r="D19" s="481">
        <f t="shared" si="3"/>
        <v>-4.5340050377833752</v>
      </c>
      <c r="E19" s="481">
        <f t="shared" si="3"/>
        <v>-14.765100671140939</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-2.699530516431925</v>
      </c>
      <c r="C20" s="480">
        <f>'Tabelle 3.3'!J17</f>
        <v>-16.091954022988507</v>
      </c>
      <c r="D20" s="481">
        <f t="shared" si="3"/>
        <v>-2.699530516431925</v>
      </c>
      <c r="E20" s="481">
        <f t="shared" si="3"/>
        <v>-16.091954022988507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1.9275975552421249</v>
      </c>
      <c r="C21" s="480" t="str">
        <f>'Tabelle 3.3'!J18</f>
        <v>*</v>
      </c>
      <c r="D21" s="481">
        <f t="shared" si="3"/>
        <v>1.9275975552421249</v>
      </c>
      <c r="E21" s="481" t="str">
        <f t="shared" si="3"/>
        <v>*</v>
      </c>
      <c r="F21" s="476" t="str">
        <f t="shared" si="4"/>
        <v/>
      </c>
      <c r="G21" s="476" t="str">
        <f t="shared" si="4"/>
        <v/>
      </c>
      <c r="H21" s="482" t="str">
        <f t="shared" si="5"/>
        <v/>
      </c>
      <c r="I21" s="482">
        <f t="shared" si="5"/>
        <v>-0.75</v>
      </c>
      <c r="J21" s="476" t="e">
        <f t="shared" si="6"/>
        <v>#N/A</v>
      </c>
      <c r="K21" s="476" t="e">
        <f t="shared" si="7"/>
        <v>#N/A</v>
      </c>
      <c r="L21" s="476">
        <f t="shared" si="8"/>
        <v>77</v>
      </c>
      <c r="M21" s="476">
        <f t="shared" si="9"/>
        <v>45</v>
      </c>
      <c r="N21" s="476">
        <v>77</v>
      </c>
    </row>
    <row r="22" spans="1:14" s="475" customFormat="1" ht="15" customHeight="1" x14ac:dyDescent="0.2">
      <c r="A22" s="475">
        <v>9</v>
      </c>
      <c r="B22" s="479">
        <f>'Tabelle 2.3'!J19</f>
        <v>1.9986893840104849</v>
      </c>
      <c r="C22" s="480">
        <f>'Tabelle 3.3'!J19</f>
        <v>-0.63752276867030966</v>
      </c>
      <c r="D22" s="481">
        <f t="shared" si="3"/>
        <v>1.9986893840104849</v>
      </c>
      <c r="E22" s="481">
        <f t="shared" si="3"/>
        <v>-0.63752276867030966</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24.018838304552592</v>
      </c>
      <c r="C23" s="480">
        <f>'Tabelle 3.3'!J20</f>
        <v>14.40677966101695</v>
      </c>
      <c r="D23" s="481">
        <f t="shared" si="3"/>
        <v>24.018838304552592</v>
      </c>
      <c r="E23" s="481">
        <f t="shared" si="3"/>
        <v>14.40677966101695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0.54694621695533274</v>
      </c>
      <c r="C24" s="480">
        <f>'Tabelle 3.3'!J21</f>
        <v>-6.1264822134387353</v>
      </c>
      <c r="D24" s="481">
        <f t="shared" si="3"/>
        <v>0.54694621695533274</v>
      </c>
      <c r="E24" s="481">
        <f t="shared" si="3"/>
        <v>-6.1264822134387353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t="str">
        <f>'Tabelle 2.3'!J22</f>
        <v>*</v>
      </c>
      <c r="C25" s="480" t="str">
        <f>'Tabelle 3.3'!J22</f>
        <v>*</v>
      </c>
      <c r="D25" s="481" t="str">
        <f t="shared" si="3"/>
        <v>*</v>
      </c>
      <c r="E25" s="481" t="str">
        <f t="shared" si="3"/>
        <v>*</v>
      </c>
      <c r="F25" s="476" t="str">
        <f t="shared" si="4"/>
        <v/>
      </c>
      <c r="G25" s="476" t="str">
        <f t="shared" si="4"/>
        <v/>
      </c>
      <c r="H25" s="482">
        <f t="shared" si="5"/>
        <v>-0.75</v>
      </c>
      <c r="I25" s="482">
        <f t="shared" si="5"/>
        <v>-0.75</v>
      </c>
      <c r="J25" s="476">
        <f t="shared" si="6"/>
        <v>118</v>
      </c>
      <c r="K25" s="476">
        <f t="shared" si="7"/>
        <v>45</v>
      </c>
      <c r="L25" s="476">
        <f t="shared" si="8"/>
        <v>118</v>
      </c>
      <c r="M25" s="476">
        <f t="shared" si="9"/>
        <v>45</v>
      </c>
      <c r="N25" s="476">
        <v>118</v>
      </c>
    </row>
    <row r="26" spans="1:14" s="475" customFormat="1" ht="15" customHeight="1" x14ac:dyDescent="0.2">
      <c r="A26" s="475">
        <v>13</v>
      </c>
      <c r="B26" s="479">
        <f>'Tabelle 2.3'!J23</f>
        <v>1.9867549668874172</v>
      </c>
      <c r="C26" s="480">
        <f>'Tabelle 3.3'!J23</f>
        <v>6.666666666666667</v>
      </c>
      <c r="D26" s="481">
        <f t="shared" si="3"/>
        <v>1.9867549668874172</v>
      </c>
      <c r="E26" s="481">
        <f t="shared" si="3"/>
        <v>6.666666666666667</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2.4253731343283582</v>
      </c>
      <c r="C27" s="480">
        <f>'Tabelle 3.3'!J24</f>
        <v>-20.855614973262032</v>
      </c>
      <c r="D27" s="481">
        <f t="shared" si="3"/>
        <v>2.4253731343283582</v>
      </c>
      <c r="E27" s="481">
        <f t="shared" si="3"/>
        <v>-20.855614973262032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13.183730715287517</v>
      </c>
      <c r="C28" s="480">
        <f>'Tabelle 3.3'!J25</f>
        <v>-0.21253985122210414</v>
      </c>
      <c r="D28" s="481">
        <f t="shared" si="3"/>
        <v>13.183730715287517</v>
      </c>
      <c r="E28" s="481">
        <f t="shared" si="3"/>
        <v>-0.21253985122210414</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t="str">
        <f>'Tabelle 2.3'!J26</f>
        <v>*</v>
      </c>
      <c r="C29" s="480" t="str">
        <f>'Tabelle 3.3'!J26</f>
        <v>*</v>
      </c>
      <c r="D29" s="481" t="str">
        <f t="shared" si="3"/>
        <v>*</v>
      </c>
      <c r="E29" s="481" t="str">
        <f t="shared" si="3"/>
        <v>*</v>
      </c>
      <c r="F29" s="476" t="str">
        <f t="shared" si="4"/>
        <v/>
      </c>
      <c r="G29" s="476" t="str">
        <f t="shared" si="4"/>
        <v/>
      </c>
      <c r="H29" s="482">
        <f t="shared" si="5"/>
        <v>-0.75</v>
      </c>
      <c r="I29" s="482">
        <f t="shared" si="5"/>
        <v>-0.75</v>
      </c>
      <c r="J29" s="476">
        <f t="shared" si="6"/>
        <v>160</v>
      </c>
      <c r="K29" s="476">
        <f t="shared" si="7"/>
        <v>45</v>
      </c>
      <c r="L29" s="476">
        <f t="shared" si="8"/>
        <v>160</v>
      </c>
      <c r="M29" s="476">
        <f t="shared" si="9"/>
        <v>45</v>
      </c>
      <c r="N29" s="476">
        <v>160</v>
      </c>
    </row>
    <row r="30" spans="1:14" s="475" customFormat="1" ht="15" customHeight="1" x14ac:dyDescent="0.2">
      <c r="A30" s="475">
        <v>17</v>
      </c>
      <c r="B30" s="479">
        <f>'Tabelle 2.3'!J27</f>
        <v>5.0482132728304023</v>
      </c>
      <c r="C30" s="480">
        <f>'Tabelle 3.3'!J27</f>
        <v>6.1919504643962853</v>
      </c>
      <c r="D30" s="481">
        <f t="shared" si="3"/>
        <v>5.0482132728304023</v>
      </c>
      <c r="E30" s="481">
        <f t="shared" si="3"/>
        <v>6.1919504643962853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-0.87912087912087911</v>
      </c>
      <c r="C31" s="480">
        <f>'Tabelle 3.3'!J28</f>
        <v>13.636363636363637</v>
      </c>
      <c r="D31" s="481">
        <f t="shared" si="3"/>
        <v>-0.87912087912087911</v>
      </c>
      <c r="E31" s="481">
        <f t="shared" si="3"/>
        <v>13.636363636363637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-3.5826524198617222</v>
      </c>
      <c r="C32" s="480">
        <f>'Tabelle 3.3'!J29</f>
        <v>-0.45454545454545453</v>
      </c>
      <c r="D32" s="481">
        <f t="shared" si="3"/>
        <v>-3.5826524198617222</v>
      </c>
      <c r="E32" s="481">
        <f t="shared" si="3"/>
        <v>-0.45454545454545453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1.4814814814814814</v>
      </c>
      <c r="C33" s="480">
        <f>'Tabelle 3.3'!J30</f>
        <v>-3.8461538461538463</v>
      </c>
      <c r="D33" s="481">
        <f t="shared" si="3"/>
        <v>1.4814814814814814</v>
      </c>
      <c r="E33" s="481">
        <f t="shared" si="3"/>
        <v>-3.8461538461538463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-1.5306122448979591</v>
      </c>
      <c r="C34" s="480">
        <f>'Tabelle 3.3'!J31</f>
        <v>-2.5039123630672928</v>
      </c>
      <c r="D34" s="481">
        <f t="shared" si="3"/>
        <v>-1.5306122448979591</v>
      </c>
      <c r="E34" s="481">
        <f t="shared" si="3"/>
        <v>-2.5039123630672928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-1.2422360248447204</v>
      </c>
      <c r="C37" s="480">
        <f>'Tabelle 3.3'!J34</f>
        <v>10.416666666666666</v>
      </c>
      <c r="D37" s="481">
        <f t="shared" si="3"/>
        <v>-1.2422360248447204</v>
      </c>
      <c r="E37" s="481">
        <f t="shared" si="3"/>
        <v>10.416666666666666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-0.20894274968658588</v>
      </c>
      <c r="C38" s="480">
        <f>'Tabelle 3.3'!J35</f>
        <v>-8.2614056720098645</v>
      </c>
      <c r="D38" s="481">
        <f t="shared" si="3"/>
        <v>-0.20894274968658588</v>
      </c>
      <c r="E38" s="481">
        <f t="shared" si="3"/>
        <v>-8.2614056720098645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3.4475374732334045</v>
      </c>
      <c r="C39" s="480">
        <f>'Tabelle 3.3'!J36</f>
        <v>-3.8324708926261319</v>
      </c>
      <c r="D39" s="481">
        <f t="shared" si="3"/>
        <v>3.4475374732334045</v>
      </c>
      <c r="E39" s="481">
        <f t="shared" si="3"/>
        <v>-3.8324708926261319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3.4475374732334045</v>
      </c>
      <c r="C45" s="480">
        <f>'Tabelle 3.3'!J36</f>
        <v>-3.8324708926261319</v>
      </c>
      <c r="D45" s="481">
        <f t="shared" si="3"/>
        <v>3.4475374732334045</v>
      </c>
      <c r="E45" s="481">
        <f t="shared" si="3"/>
        <v>-3.8324708926261319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17291</v>
      </c>
      <c r="C51" s="487">
        <v>4137</v>
      </c>
      <c r="D51" s="487">
        <v>1888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18134</v>
      </c>
      <c r="C52" s="487">
        <v>4348</v>
      </c>
      <c r="D52" s="487">
        <v>2047</v>
      </c>
      <c r="E52" s="488">
        <f t="shared" ref="E52:G70" si="11">IF($A$51=37802,IF(COUNTBLANK(B$51:B$70)&gt;0,#N/A,B52/B$51*100),IF(COUNTBLANK(B$51:B$75)&gt;0,#N/A,B52/B$51*100))</f>
        <v>104.87536868891331</v>
      </c>
      <c r="F52" s="488">
        <f t="shared" si="11"/>
        <v>105.10031423737007</v>
      </c>
      <c r="G52" s="488">
        <f t="shared" si="11"/>
        <v>108.42161016949152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18519</v>
      </c>
      <c r="C53" s="487">
        <v>4341</v>
      </c>
      <c r="D53" s="487">
        <v>2164</v>
      </c>
      <c r="E53" s="488">
        <f t="shared" si="11"/>
        <v>107.10196055751547</v>
      </c>
      <c r="F53" s="488">
        <f t="shared" si="11"/>
        <v>104.93110949963742</v>
      </c>
      <c r="G53" s="488">
        <f t="shared" si="11"/>
        <v>114.61864406779661</v>
      </c>
      <c r="H53" s="489">
        <f>IF(ISERROR(L53)=TRUE,IF(MONTH(A53)=MONTH(MAX(A$51:A$75)),A53,""),"")</f>
        <v>41883</v>
      </c>
      <c r="I53" s="488">
        <f t="shared" si="12"/>
        <v>107.10196055751547</v>
      </c>
      <c r="J53" s="488">
        <f t="shared" si="10"/>
        <v>104.93110949963742</v>
      </c>
      <c r="K53" s="488">
        <f t="shared" si="10"/>
        <v>114.61864406779661</v>
      </c>
      <c r="L53" s="488" t="e">
        <f t="shared" si="13"/>
        <v>#N/A</v>
      </c>
    </row>
    <row r="54" spans="1:14" ht="15" customHeight="1" x14ac:dyDescent="0.2">
      <c r="A54" s="490" t="s">
        <v>462</v>
      </c>
      <c r="B54" s="487">
        <v>17567</v>
      </c>
      <c r="C54" s="487">
        <v>4116</v>
      </c>
      <c r="D54" s="487">
        <v>1948</v>
      </c>
      <c r="E54" s="488">
        <f t="shared" si="11"/>
        <v>101.59620611879012</v>
      </c>
      <c r="F54" s="488">
        <f t="shared" si="11"/>
        <v>99.492385786802032</v>
      </c>
      <c r="G54" s="488">
        <f t="shared" si="11"/>
        <v>103.17796610169492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17864</v>
      </c>
      <c r="C55" s="487">
        <v>4016</v>
      </c>
      <c r="D55" s="487">
        <v>1907</v>
      </c>
      <c r="E55" s="488">
        <f t="shared" si="11"/>
        <v>103.31386270314036</v>
      </c>
      <c r="F55" s="488">
        <f t="shared" si="11"/>
        <v>97.075175247764079</v>
      </c>
      <c r="G55" s="488">
        <f t="shared" si="11"/>
        <v>101.00635593220339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18575</v>
      </c>
      <c r="C56" s="487">
        <v>4192</v>
      </c>
      <c r="D56" s="487">
        <v>2131</v>
      </c>
      <c r="E56" s="488">
        <f t="shared" si="11"/>
        <v>107.42582846567579</v>
      </c>
      <c r="F56" s="488">
        <f t="shared" si="11"/>
        <v>101.32946579647086</v>
      </c>
      <c r="G56" s="488">
        <f t="shared" si="11"/>
        <v>112.8707627118644</v>
      </c>
      <c r="H56" s="489" t="str">
        <f t="shared" si="14"/>
        <v/>
      </c>
      <c r="I56" s="488" t="str">
        <f t="shared" si="12"/>
        <v/>
      </c>
      <c r="J56" s="488" t="str">
        <f t="shared" si="10"/>
        <v/>
      </c>
      <c r="K56" s="488" t="str">
        <f t="shared" si="10"/>
        <v/>
      </c>
      <c r="L56" s="488" t="e">
        <f t="shared" si="13"/>
        <v>#N/A</v>
      </c>
    </row>
    <row r="57" spans="1:14" ht="15" customHeight="1" x14ac:dyDescent="0.2">
      <c r="A57" s="490">
        <v>42248</v>
      </c>
      <c r="B57" s="487">
        <v>18997</v>
      </c>
      <c r="C57" s="487">
        <v>4199</v>
      </c>
      <c r="D57" s="487">
        <v>2172</v>
      </c>
      <c r="E57" s="488">
        <f t="shared" si="11"/>
        <v>109.86640448788387</v>
      </c>
      <c r="F57" s="488">
        <f t="shared" si="11"/>
        <v>101.49867053420354</v>
      </c>
      <c r="G57" s="488">
        <f t="shared" si="11"/>
        <v>115.04237288135593</v>
      </c>
      <c r="H57" s="489">
        <f t="shared" si="14"/>
        <v>42248</v>
      </c>
      <c r="I57" s="488">
        <f t="shared" si="12"/>
        <v>109.86640448788387</v>
      </c>
      <c r="J57" s="488">
        <f t="shared" si="10"/>
        <v>101.49867053420354</v>
      </c>
      <c r="K57" s="488">
        <f t="shared" si="10"/>
        <v>115.04237288135593</v>
      </c>
      <c r="L57" s="488" t="e">
        <f t="shared" si="13"/>
        <v>#N/A</v>
      </c>
    </row>
    <row r="58" spans="1:14" ht="15" customHeight="1" x14ac:dyDescent="0.2">
      <c r="A58" s="490" t="s">
        <v>465</v>
      </c>
      <c r="B58" s="487">
        <v>18116</v>
      </c>
      <c r="C58" s="487">
        <v>4157</v>
      </c>
      <c r="D58" s="487">
        <v>2073</v>
      </c>
      <c r="E58" s="488">
        <f t="shared" si="11"/>
        <v>104.77126828986178</v>
      </c>
      <c r="F58" s="488">
        <f t="shared" si="11"/>
        <v>100.48344210780759</v>
      </c>
      <c r="G58" s="488">
        <f t="shared" si="11"/>
        <v>109.79872881355932</v>
      </c>
      <c r="H58" s="489" t="str">
        <f t="shared" si="14"/>
        <v/>
      </c>
      <c r="I58" s="488" t="str">
        <f t="shared" si="12"/>
        <v/>
      </c>
      <c r="J58" s="488" t="str">
        <f t="shared" si="10"/>
        <v/>
      </c>
      <c r="K58" s="488" t="str">
        <f t="shared" si="10"/>
        <v/>
      </c>
      <c r="L58" s="488" t="e">
        <f t="shared" si="13"/>
        <v>#N/A</v>
      </c>
    </row>
    <row r="59" spans="1:14" ht="15" customHeight="1" x14ac:dyDescent="0.2">
      <c r="A59" s="490" t="s">
        <v>466</v>
      </c>
      <c r="B59" s="487">
        <v>18248</v>
      </c>
      <c r="C59" s="487">
        <v>4254</v>
      </c>
      <c r="D59" s="487">
        <v>2135</v>
      </c>
      <c r="E59" s="488">
        <f t="shared" si="11"/>
        <v>105.53467121623967</v>
      </c>
      <c r="F59" s="488">
        <f t="shared" si="11"/>
        <v>102.8281363306744</v>
      </c>
      <c r="G59" s="488">
        <f t="shared" si="11"/>
        <v>113.08262711864407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18862</v>
      </c>
      <c r="C60" s="487">
        <v>4441</v>
      </c>
      <c r="D60" s="487">
        <v>2313</v>
      </c>
      <c r="E60" s="488">
        <f t="shared" si="11"/>
        <v>109.08565149499741</v>
      </c>
      <c r="F60" s="488">
        <f t="shared" si="11"/>
        <v>107.34832003867535</v>
      </c>
      <c r="G60" s="488">
        <f t="shared" si="11"/>
        <v>122.51059322033899</v>
      </c>
      <c r="H60" s="489" t="str">
        <f t="shared" si="14"/>
        <v/>
      </c>
      <c r="I60" s="488" t="str">
        <f t="shared" si="12"/>
        <v/>
      </c>
      <c r="J60" s="488" t="str">
        <f t="shared" si="10"/>
        <v/>
      </c>
      <c r="K60" s="488" t="str">
        <f t="shared" si="10"/>
        <v/>
      </c>
      <c r="L60" s="488" t="e">
        <f t="shared" si="13"/>
        <v>#N/A</v>
      </c>
    </row>
    <row r="61" spans="1:14" ht="15" customHeight="1" x14ac:dyDescent="0.2">
      <c r="A61" s="490">
        <v>42614</v>
      </c>
      <c r="B61" s="487">
        <v>19167</v>
      </c>
      <c r="C61" s="487">
        <v>4467</v>
      </c>
      <c r="D61" s="487">
        <v>2490</v>
      </c>
      <c r="E61" s="488">
        <f t="shared" si="11"/>
        <v>110.84957492337053</v>
      </c>
      <c r="F61" s="488">
        <f t="shared" si="11"/>
        <v>107.97679477882522</v>
      </c>
      <c r="G61" s="488">
        <f t="shared" si="11"/>
        <v>131.88559322033899</v>
      </c>
      <c r="H61" s="489">
        <f t="shared" si="14"/>
        <v>42614</v>
      </c>
      <c r="I61" s="488">
        <f t="shared" si="12"/>
        <v>110.84957492337053</v>
      </c>
      <c r="J61" s="488">
        <f t="shared" si="10"/>
        <v>107.97679477882522</v>
      </c>
      <c r="K61" s="488">
        <f t="shared" si="10"/>
        <v>131.88559322033899</v>
      </c>
      <c r="L61" s="488" t="e">
        <f t="shared" si="13"/>
        <v>#N/A</v>
      </c>
    </row>
    <row r="62" spans="1:14" ht="15" customHeight="1" x14ac:dyDescent="0.2">
      <c r="A62" s="490" t="s">
        <v>468</v>
      </c>
      <c r="B62" s="487">
        <v>18286</v>
      </c>
      <c r="C62" s="487">
        <v>4300</v>
      </c>
      <c r="D62" s="487">
        <v>2318</v>
      </c>
      <c r="E62" s="488">
        <f t="shared" si="11"/>
        <v>105.75443872534845</v>
      </c>
      <c r="F62" s="488">
        <f t="shared" si="11"/>
        <v>103.94005317863187</v>
      </c>
      <c r="G62" s="488">
        <f t="shared" si="11"/>
        <v>122.77542372881356</v>
      </c>
      <c r="H62" s="489" t="str">
        <f t="shared" si="14"/>
        <v/>
      </c>
      <c r="I62" s="488" t="str">
        <f t="shared" si="12"/>
        <v/>
      </c>
      <c r="J62" s="488" t="str">
        <f t="shared" si="10"/>
        <v/>
      </c>
      <c r="K62" s="488" t="str">
        <f t="shared" si="10"/>
        <v/>
      </c>
      <c r="L62" s="488" t="e">
        <f t="shared" si="13"/>
        <v>#N/A</v>
      </c>
    </row>
    <row r="63" spans="1:14" ht="15" customHeight="1" x14ac:dyDescent="0.2">
      <c r="A63" s="490" t="s">
        <v>469</v>
      </c>
      <c r="B63" s="487">
        <v>18455</v>
      </c>
      <c r="C63" s="487">
        <v>4295</v>
      </c>
      <c r="D63" s="487">
        <v>2338</v>
      </c>
      <c r="E63" s="488">
        <f t="shared" si="11"/>
        <v>106.73182580533225</v>
      </c>
      <c r="F63" s="488">
        <f t="shared" si="11"/>
        <v>103.81919265167996</v>
      </c>
      <c r="G63" s="488">
        <f t="shared" si="11"/>
        <v>123.83474576271188</v>
      </c>
      <c r="H63" s="489" t="str">
        <f t="shared" si="14"/>
        <v/>
      </c>
      <c r="I63" s="488" t="str">
        <f t="shared" si="12"/>
        <v/>
      </c>
      <c r="J63" s="488" t="str">
        <f t="shared" si="10"/>
        <v/>
      </c>
      <c r="K63" s="488" t="str">
        <f t="shared" si="10"/>
        <v/>
      </c>
      <c r="L63" s="488" t="e">
        <f t="shared" si="13"/>
        <v>#N/A</v>
      </c>
    </row>
    <row r="64" spans="1:14" ht="15" customHeight="1" x14ac:dyDescent="0.2">
      <c r="A64" s="490" t="s">
        <v>470</v>
      </c>
      <c r="B64" s="487">
        <v>19080</v>
      </c>
      <c r="C64" s="487">
        <v>4605</v>
      </c>
      <c r="D64" s="487">
        <v>2563</v>
      </c>
      <c r="E64" s="488">
        <f t="shared" si="11"/>
        <v>110.34642299462148</v>
      </c>
      <c r="F64" s="488">
        <f t="shared" si="11"/>
        <v>111.31254532269762</v>
      </c>
      <c r="G64" s="488">
        <f t="shared" si="11"/>
        <v>135.75211864406779</v>
      </c>
      <c r="H64" s="489" t="str">
        <f t="shared" si="14"/>
        <v/>
      </c>
      <c r="I64" s="488" t="str">
        <f t="shared" si="12"/>
        <v/>
      </c>
      <c r="J64" s="488" t="str">
        <f t="shared" si="10"/>
        <v/>
      </c>
      <c r="K64" s="488" t="str">
        <f t="shared" si="10"/>
        <v/>
      </c>
      <c r="L64" s="488" t="e">
        <f t="shared" si="13"/>
        <v>#N/A</v>
      </c>
    </row>
    <row r="65" spans="1:12" ht="15" customHeight="1" x14ac:dyDescent="0.2">
      <c r="A65" s="490">
        <v>42979</v>
      </c>
      <c r="B65" s="487">
        <v>19560</v>
      </c>
      <c r="C65" s="487">
        <v>4638</v>
      </c>
      <c r="D65" s="487">
        <v>2690</v>
      </c>
      <c r="E65" s="488">
        <f t="shared" si="11"/>
        <v>113.12243363599561</v>
      </c>
      <c r="F65" s="488">
        <f t="shared" si="11"/>
        <v>112.11022480058013</v>
      </c>
      <c r="G65" s="488">
        <f t="shared" si="11"/>
        <v>142.47881355932205</v>
      </c>
      <c r="H65" s="489">
        <f t="shared" si="14"/>
        <v>42979</v>
      </c>
      <c r="I65" s="488">
        <f t="shared" si="12"/>
        <v>113.12243363599561</v>
      </c>
      <c r="J65" s="488">
        <f t="shared" si="10"/>
        <v>112.11022480058013</v>
      </c>
      <c r="K65" s="488">
        <f t="shared" si="10"/>
        <v>142.47881355932205</v>
      </c>
      <c r="L65" s="488" t="e">
        <f t="shared" si="13"/>
        <v>#N/A</v>
      </c>
    </row>
    <row r="66" spans="1:12" ht="15" customHeight="1" x14ac:dyDescent="0.2">
      <c r="A66" s="490" t="s">
        <v>471</v>
      </c>
      <c r="B66" s="487">
        <v>18669</v>
      </c>
      <c r="C66" s="487">
        <v>4384</v>
      </c>
      <c r="D66" s="487">
        <v>2479</v>
      </c>
      <c r="E66" s="488">
        <f t="shared" si="11"/>
        <v>107.96946388294488</v>
      </c>
      <c r="F66" s="488">
        <f t="shared" si="11"/>
        <v>105.97051003142374</v>
      </c>
      <c r="G66" s="488">
        <f t="shared" si="11"/>
        <v>131.30296610169492</v>
      </c>
      <c r="H66" s="489" t="str">
        <f t="shared" si="14"/>
        <v/>
      </c>
      <c r="I66" s="488" t="str">
        <f t="shared" si="12"/>
        <v/>
      </c>
      <c r="J66" s="488" t="str">
        <f t="shared" si="10"/>
        <v/>
      </c>
      <c r="K66" s="488" t="str">
        <f t="shared" si="10"/>
        <v/>
      </c>
      <c r="L66" s="488" t="e">
        <f t="shared" si="13"/>
        <v>#N/A</v>
      </c>
    </row>
    <row r="67" spans="1:12" ht="15" customHeight="1" x14ac:dyDescent="0.2">
      <c r="A67" s="490" t="s">
        <v>472</v>
      </c>
      <c r="B67" s="487">
        <v>18927</v>
      </c>
      <c r="C67" s="487">
        <v>4449</v>
      </c>
      <c r="D67" s="487">
        <v>2532</v>
      </c>
      <c r="E67" s="488">
        <f t="shared" si="11"/>
        <v>109.46156960268347</v>
      </c>
      <c r="F67" s="488">
        <f t="shared" si="11"/>
        <v>107.5416968817984</v>
      </c>
      <c r="G67" s="488">
        <f t="shared" si="11"/>
        <v>134.11016949152543</v>
      </c>
      <c r="H67" s="489" t="str">
        <f t="shared" si="14"/>
        <v/>
      </c>
      <c r="I67" s="488" t="str">
        <f t="shared" si="12"/>
        <v/>
      </c>
      <c r="J67" s="488" t="str">
        <f t="shared" si="12"/>
        <v/>
      </c>
      <c r="K67" s="488" t="str">
        <f t="shared" si="12"/>
        <v/>
      </c>
      <c r="L67" s="488" t="e">
        <f t="shared" si="13"/>
        <v>#N/A</v>
      </c>
    </row>
    <row r="68" spans="1:12" ht="15" customHeight="1" x14ac:dyDescent="0.2">
      <c r="A68" s="490" t="s">
        <v>473</v>
      </c>
      <c r="B68" s="487">
        <v>19429</v>
      </c>
      <c r="C68" s="487">
        <v>4680</v>
      </c>
      <c r="D68" s="487">
        <v>2759</v>
      </c>
      <c r="E68" s="488">
        <f t="shared" si="11"/>
        <v>112.36481406512058</v>
      </c>
      <c r="F68" s="488">
        <f t="shared" si="11"/>
        <v>113.12545322697606</v>
      </c>
      <c r="G68" s="488">
        <f t="shared" si="11"/>
        <v>146.1334745762712</v>
      </c>
      <c r="H68" s="489" t="str">
        <f t="shared" si="14"/>
        <v/>
      </c>
      <c r="I68" s="488" t="str">
        <f t="shared" si="12"/>
        <v/>
      </c>
      <c r="J68" s="488" t="str">
        <f t="shared" si="12"/>
        <v/>
      </c>
      <c r="K68" s="488" t="str">
        <f t="shared" si="12"/>
        <v/>
      </c>
      <c r="L68" s="488" t="e">
        <f t="shared" si="13"/>
        <v>#N/A</v>
      </c>
    </row>
    <row r="69" spans="1:12" ht="15" customHeight="1" x14ac:dyDescent="0.2">
      <c r="A69" s="490">
        <v>43344</v>
      </c>
      <c r="B69" s="487">
        <v>19997</v>
      </c>
      <c r="C69" s="487">
        <v>4606</v>
      </c>
      <c r="D69" s="487">
        <v>2917</v>
      </c>
      <c r="E69" s="488">
        <f t="shared" si="11"/>
        <v>115.64975999074663</v>
      </c>
      <c r="F69" s="488">
        <f t="shared" si="11"/>
        <v>111.33671742808799</v>
      </c>
      <c r="G69" s="488">
        <f t="shared" si="11"/>
        <v>154.50211864406779</v>
      </c>
      <c r="H69" s="489">
        <f t="shared" si="14"/>
        <v>43344</v>
      </c>
      <c r="I69" s="488">
        <f t="shared" si="12"/>
        <v>115.64975999074663</v>
      </c>
      <c r="J69" s="488">
        <f t="shared" si="12"/>
        <v>111.33671742808799</v>
      </c>
      <c r="K69" s="488">
        <f t="shared" si="12"/>
        <v>154.50211864406779</v>
      </c>
      <c r="L69" s="488" t="e">
        <f t="shared" si="13"/>
        <v>#N/A</v>
      </c>
    </row>
    <row r="70" spans="1:12" ht="15" customHeight="1" x14ac:dyDescent="0.2">
      <c r="A70" s="490" t="s">
        <v>474</v>
      </c>
      <c r="B70" s="487">
        <v>19135</v>
      </c>
      <c r="C70" s="487">
        <v>4447</v>
      </c>
      <c r="D70" s="487">
        <v>2715</v>
      </c>
      <c r="E70" s="488">
        <f t="shared" si="11"/>
        <v>110.66450754727893</v>
      </c>
      <c r="F70" s="488">
        <f t="shared" si="11"/>
        <v>107.49335267101765</v>
      </c>
      <c r="G70" s="488">
        <f t="shared" si="11"/>
        <v>143.80296610169492</v>
      </c>
      <c r="H70" s="489" t="str">
        <f t="shared" si="14"/>
        <v/>
      </c>
      <c r="I70" s="488" t="str">
        <f t="shared" si="12"/>
        <v/>
      </c>
      <c r="J70" s="488" t="str">
        <f t="shared" si="12"/>
        <v/>
      </c>
      <c r="K70" s="488" t="str">
        <f t="shared" si="12"/>
        <v/>
      </c>
      <c r="L70" s="488" t="e">
        <f t="shared" si="13"/>
        <v>#N/A</v>
      </c>
    </row>
    <row r="71" spans="1:12" ht="15" customHeight="1" x14ac:dyDescent="0.2">
      <c r="A71" s="490" t="s">
        <v>475</v>
      </c>
      <c r="B71" s="487">
        <v>19118</v>
      </c>
      <c r="C71" s="487">
        <v>4434</v>
      </c>
      <c r="D71" s="487">
        <v>2753</v>
      </c>
      <c r="E71" s="491">
        <f t="shared" ref="E71:G75" si="15">IF($A$51=37802,IF(COUNTBLANK(B$51:B$70)&gt;0,#N/A,IF(ISBLANK(B71)=FALSE,B71/B$51*100,#N/A)),IF(COUNTBLANK(B$51:B$75)&gt;0,#N/A,B71/B$51*100))</f>
        <v>110.56619050373027</v>
      </c>
      <c r="F71" s="491">
        <f t="shared" si="15"/>
        <v>107.17911530094271</v>
      </c>
      <c r="G71" s="491">
        <f t="shared" si="15"/>
        <v>145.81567796610167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19726</v>
      </c>
      <c r="C72" s="487">
        <v>4674</v>
      </c>
      <c r="D72" s="487">
        <v>3024</v>
      </c>
      <c r="E72" s="491">
        <f t="shared" si="15"/>
        <v>114.08247064947081</v>
      </c>
      <c r="F72" s="491">
        <f t="shared" si="15"/>
        <v>112.9804205946338</v>
      </c>
      <c r="G72" s="491">
        <f t="shared" si="15"/>
        <v>160.16949152542372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20250</v>
      </c>
      <c r="C73" s="487">
        <v>4546</v>
      </c>
      <c r="D73" s="487">
        <v>3120</v>
      </c>
      <c r="E73" s="491">
        <f t="shared" si="15"/>
        <v>117.11294893297091</v>
      </c>
      <c r="F73" s="491">
        <f t="shared" si="15"/>
        <v>109.88639110466522</v>
      </c>
      <c r="G73" s="491">
        <f t="shared" si="15"/>
        <v>165.25423728813558</v>
      </c>
      <c r="H73" s="492">
        <f>IF(A$51=37802,IF(ISERROR(L73)=TRUE,IF(ISBLANK(A73)=FALSE,IF(MONTH(A73)=MONTH(MAX(A$51:A$75)),A73,""),""),""),IF(ISERROR(L73)=TRUE,IF(MONTH(A73)=MONTH(MAX(A$51:A$75)),A73,""),""))</f>
        <v>43709</v>
      </c>
      <c r="I73" s="488">
        <f t="shared" si="12"/>
        <v>117.11294893297091</v>
      </c>
      <c r="J73" s="488">
        <f t="shared" si="12"/>
        <v>109.88639110466522</v>
      </c>
      <c r="K73" s="488">
        <f t="shared" si="12"/>
        <v>165.25423728813558</v>
      </c>
      <c r="L73" s="488" t="e">
        <f t="shared" si="13"/>
        <v>#N/A</v>
      </c>
    </row>
    <row r="74" spans="1:12" ht="15" customHeight="1" x14ac:dyDescent="0.2">
      <c r="A74" s="490" t="s">
        <v>477</v>
      </c>
      <c r="B74" s="487">
        <v>19518</v>
      </c>
      <c r="C74" s="487">
        <v>4352</v>
      </c>
      <c r="D74" s="487">
        <v>2832</v>
      </c>
      <c r="E74" s="491">
        <f t="shared" si="15"/>
        <v>112.87953270487536</v>
      </c>
      <c r="F74" s="491">
        <f t="shared" si="15"/>
        <v>105.19700265893159</v>
      </c>
      <c r="G74" s="491">
        <f t="shared" si="15"/>
        <v>150</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19587</v>
      </c>
      <c r="C75" s="493">
        <v>4214</v>
      </c>
      <c r="D75" s="493">
        <v>2689</v>
      </c>
      <c r="E75" s="491">
        <f t="shared" si="15"/>
        <v>113.2785842345729</v>
      </c>
      <c r="F75" s="491">
        <f t="shared" si="15"/>
        <v>101.86125211505923</v>
      </c>
      <c r="G75" s="491">
        <f t="shared" si="15"/>
        <v>142.42584745762713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117.11294893297091</v>
      </c>
      <c r="J77" s="488">
        <f>IF(J75&lt;&gt;"",J75,IF(J74&lt;&gt;"",J74,IF(J73&lt;&gt;"",J73,IF(J72&lt;&gt;"",J72,IF(J71&lt;&gt;"",J71,IF(J70&lt;&gt;"",J70,""))))))</f>
        <v>109.88639110466522</v>
      </c>
      <c r="K77" s="488">
        <f>IF(K75&lt;&gt;"",K75,IF(K74&lt;&gt;"",K74,IF(K73&lt;&gt;"",K73,IF(K72&lt;&gt;"",K72,IF(K71&lt;&gt;"",K71,IF(K70&lt;&gt;"",K70,""))))))</f>
        <v>165.25423728813558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+17,1%</v>
      </c>
      <c r="J79" s="488" t="str">
        <f>"GeB - ausschließlich: "&amp;IF(J77&gt;100,"+","")&amp;TEXT(J77-100,"0,0")&amp;"%"</f>
        <v>GeB - ausschließlich: +9,9%</v>
      </c>
      <c r="K79" s="488" t="str">
        <f>"GeB - im Nebenjob: "&amp;IF(K77&gt;100,"+","")&amp;TEXT(K77-100,"0,0")&amp;"%"</f>
        <v>GeB - im Nebenjob: +65,3%</v>
      </c>
    </row>
    <row r="81" spans="9:9" ht="15" customHeight="1" x14ac:dyDescent="0.2">
      <c r="I81" s="488" t="str">
        <f>IF(ISERROR(HLOOKUP(1,I$78:K$79,2,FALSE)),"",HLOOKUP(1,I$78:K$79,2,FALSE))</f>
        <v>GeB - im Nebenjob: +65,3%</v>
      </c>
    </row>
    <row r="82" spans="9:9" ht="15" customHeight="1" x14ac:dyDescent="0.2">
      <c r="I82" s="488" t="str">
        <f>IF(ISERROR(HLOOKUP(2,I$78:K$79,2,FALSE)),"",HLOOKUP(2,I$78:K$79,2,FALSE))</f>
        <v>SvB: +17,1%</v>
      </c>
    </row>
    <row r="83" spans="9:9" ht="15" customHeight="1" x14ac:dyDescent="0.2">
      <c r="I83" s="488" t="str">
        <f>IF(ISERROR(HLOOKUP(3,I$78:K$79,2,FALSE)),"",HLOOKUP(3,I$78:K$79,2,FALSE))</f>
        <v>GeB - ausschließlich: +9,9%</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19587</v>
      </c>
      <c r="E12" s="114">
        <v>19518</v>
      </c>
      <c r="F12" s="114">
        <v>20250</v>
      </c>
      <c r="G12" s="114">
        <v>19726</v>
      </c>
      <c r="H12" s="114">
        <v>19118</v>
      </c>
      <c r="I12" s="115">
        <v>469</v>
      </c>
      <c r="J12" s="116">
        <v>2.4531854796526833</v>
      </c>
      <c r="N12" s="117"/>
    </row>
    <row r="13" spans="1:15" s="110" customFormat="1" ht="13.5" customHeight="1" x14ac:dyDescent="0.2">
      <c r="A13" s="118" t="s">
        <v>105</v>
      </c>
      <c r="B13" s="119" t="s">
        <v>106</v>
      </c>
      <c r="C13" s="113">
        <v>47.557053147495786</v>
      </c>
      <c r="D13" s="114">
        <v>9315</v>
      </c>
      <c r="E13" s="114">
        <v>9356</v>
      </c>
      <c r="F13" s="114">
        <v>9685</v>
      </c>
      <c r="G13" s="114">
        <v>9385</v>
      </c>
      <c r="H13" s="114">
        <v>9129</v>
      </c>
      <c r="I13" s="115">
        <v>186</v>
      </c>
      <c r="J13" s="116">
        <v>2.0374630299046994</v>
      </c>
    </row>
    <row r="14" spans="1:15" s="110" customFormat="1" ht="13.5" customHeight="1" x14ac:dyDescent="0.2">
      <c r="A14" s="120"/>
      <c r="B14" s="119" t="s">
        <v>107</v>
      </c>
      <c r="C14" s="113">
        <v>52.442946852504214</v>
      </c>
      <c r="D14" s="114">
        <v>10272</v>
      </c>
      <c r="E14" s="114">
        <v>10162</v>
      </c>
      <c r="F14" s="114">
        <v>10565</v>
      </c>
      <c r="G14" s="114">
        <v>10341</v>
      </c>
      <c r="H14" s="114">
        <v>9989</v>
      </c>
      <c r="I14" s="115">
        <v>283</v>
      </c>
      <c r="J14" s="116">
        <v>2.8331164280708778</v>
      </c>
    </row>
    <row r="15" spans="1:15" s="110" customFormat="1" ht="13.5" customHeight="1" x14ac:dyDescent="0.2">
      <c r="A15" s="118" t="s">
        <v>105</v>
      </c>
      <c r="B15" s="121" t="s">
        <v>108</v>
      </c>
      <c r="C15" s="113">
        <v>11.221728697605554</v>
      </c>
      <c r="D15" s="114">
        <v>2198</v>
      </c>
      <c r="E15" s="114">
        <v>2276</v>
      </c>
      <c r="F15" s="114">
        <v>2438</v>
      </c>
      <c r="G15" s="114">
        <v>2120</v>
      </c>
      <c r="H15" s="114">
        <v>2133</v>
      </c>
      <c r="I15" s="115">
        <v>65</v>
      </c>
      <c r="J15" s="116">
        <v>3.0473511486169715</v>
      </c>
    </row>
    <row r="16" spans="1:15" s="110" customFormat="1" ht="13.5" customHeight="1" x14ac:dyDescent="0.2">
      <c r="A16" s="118"/>
      <c r="B16" s="121" t="s">
        <v>109</v>
      </c>
      <c r="C16" s="113">
        <v>63.271557665798746</v>
      </c>
      <c r="D16" s="114">
        <v>12393</v>
      </c>
      <c r="E16" s="114">
        <v>12340</v>
      </c>
      <c r="F16" s="114">
        <v>12809</v>
      </c>
      <c r="G16" s="114">
        <v>12705</v>
      </c>
      <c r="H16" s="114">
        <v>12290</v>
      </c>
      <c r="I16" s="115">
        <v>103</v>
      </c>
      <c r="J16" s="116">
        <v>0.83807973962571192</v>
      </c>
    </row>
    <row r="17" spans="1:10" s="110" customFormat="1" ht="13.5" customHeight="1" x14ac:dyDescent="0.2">
      <c r="A17" s="118"/>
      <c r="B17" s="121" t="s">
        <v>110</v>
      </c>
      <c r="C17" s="113">
        <v>24.281411140041865</v>
      </c>
      <c r="D17" s="114">
        <v>4756</v>
      </c>
      <c r="E17" s="114">
        <v>4644</v>
      </c>
      <c r="F17" s="114">
        <v>4732</v>
      </c>
      <c r="G17" s="114">
        <v>4628</v>
      </c>
      <c r="H17" s="114">
        <v>4449</v>
      </c>
      <c r="I17" s="115">
        <v>307</v>
      </c>
      <c r="J17" s="116">
        <v>6.9004270622611825</v>
      </c>
    </row>
    <row r="18" spans="1:10" s="110" customFormat="1" ht="13.5" customHeight="1" x14ac:dyDescent="0.2">
      <c r="A18" s="120"/>
      <c r="B18" s="121" t="s">
        <v>111</v>
      </c>
      <c r="C18" s="113">
        <v>1.2253024965538368</v>
      </c>
      <c r="D18" s="114">
        <v>240</v>
      </c>
      <c r="E18" s="114">
        <v>258</v>
      </c>
      <c r="F18" s="114">
        <v>271</v>
      </c>
      <c r="G18" s="114">
        <v>273</v>
      </c>
      <c r="H18" s="114">
        <v>246</v>
      </c>
      <c r="I18" s="115">
        <v>-6</v>
      </c>
      <c r="J18" s="116">
        <v>-2.4390243902439024</v>
      </c>
    </row>
    <row r="19" spans="1:10" s="110" customFormat="1" ht="13.5" customHeight="1" x14ac:dyDescent="0.2">
      <c r="A19" s="120"/>
      <c r="B19" s="121" t="s">
        <v>112</v>
      </c>
      <c r="C19" s="113">
        <v>0.31143105120743353</v>
      </c>
      <c r="D19" s="114">
        <v>61</v>
      </c>
      <c r="E19" s="114">
        <v>69</v>
      </c>
      <c r="F19" s="114">
        <v>77</v>
      </c>
      <c r="G19" s="114">
        <v>67</v>
      </c>
      <c r="H19" s="114">
        <v>54</v>
      </c>
      <c r="I19" s="115">
        <v>7</v>
      </c>
      <c r="J19" s="116">
        <v>12.962962962962964</v>
      </c>
    </row>
    <row r="20" spans="1:10" s="110" customFormat="1" ht="13.5" customHeight="1" x14ac:dyDescent="0.2">
      <c r="A20" s="118" t="s">
        <v>113</v>
      </c>
      <c r="B20" s="122" t="s">
        <v>114</v>
      </c>
      <c r="C20" s="113">
        <v>63.297084801143619</v>
      </c>
      <c r="D20" s="114">
        <v>12398</v>
      </c>
      <c r="E20" s="114">
        <v>12515</v>
      </c>
      <c r="F20" s="114">
        <v>12974</v>
      </c>
      <c r="G20" s="114">
        <v>12533</v>
      </c>
      <c r="H20" s="114">
        <v>12166</v>
      </c>
      <c r="I20" s="115">
        <v>232</v>
      </c>
      <c r="J20" s="116">
        <v>1.9069538056879829</v>
      </c>
    </row>
    <row r="21" spans="1:10" s="110" customFormat="1" ht="13.5" customHeight="1" x14ac:dyDescent="0.2">
      <c r="A21" s="120"/>
      <c r="B21" s="122" t="s">
        <v>115</v>
      </c>
      <c r="C21" s="113">
        <v>36.702915198856381</v>
      </c>
      <c r="D21" s="114">
        <v>7189</v>
      </c>
      <c r="E21" s="114">
        <v>7003</v>
      </c>
      <c r="F21" s="114">
        <v>7276</v>
      </c>
      <c r="G21" s="114">
        <v>7193</v>
      </c>
      <c r="H21" s="114">
        <v>6952</v>
      </c>
      <c r="I21" s="115">
        <v>237</v>
      </c>
      <c r="J21" s="116">
        <v>3.4090909090909092</v>
      </c>
    </row>
    <row r="22" spans="1:10" s="110" customFormat="1" ht="13.5" customHeight="1" x14ac:dyDescent="0.2">
      <c r="A22" s="118" t="s">
        <v>113</v>
      </c>
      <c r="B22" s="122" t="s">
        <v>116</v>
      </c>
      <c r="C22" s="113">
        <v>89.850410986879055</v>
      </c>
      <c r="D22" s="114">
        <v>17599</v>
      </c>
      <c r="E22" s="114">
        <v>17636</v>
      </c>
      <c r="F22" s="114">
        <v>18017</v>
      </c>
      <c r="G22" s="114">
        <v>17641</v>
      </c>
      <c r="H22" s="114">
        <v>17397</v>
      </c>
      <c r="I22" s="115">
        <v>202</v>
      </c>
      <c r="J22" s="116">
        <v>1.1611197332873484</v>
      </c>
    </row>
    <row r="23" spans="1:10" s="110" customFormat="1" ht="13.5" customHeight="1" x14ac:dyDescent="0.2">
      <c r="A23" s="123"/>
      <c r="B23" s="124" t="s">
        <v>117</v>
      </c>
      <c r="C23" s="125">
        <v>10.113851023638126</v>
      </c>
      <c r="D23" s="114">
        <v>1981</v>
      </c>
      <c r="E23" s="114">
        <v>1876</v>
      </c>
      <c r="F23" s="114">
        <v>2227</v>
      </c>
      <c r="G23" s="114">
        <v>2079</v>
      </c>
      <c r="H23" s="114">
        <v>1715</v>
      </c>
      <c r="I23" s="115">
        <v>266</v>
      </c>
      <c r="J23" s="116">
        <v>15.510204081632653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6903</v>
      </c>
      <c r="E26" s="114">
        <v>7184</v>
      </c>
      <c r="F26" s="114">
        <v>7666</v>
      </c>
      <c r="G26" s="114">
        <v>7698</v>
      </c>
      <c r="H26" s="140">
        <v>7187</v>
      </c>
      <c r="I26" s="115">
        <v>-284</v>
      </c>
      <c r="J26" s="116">
        <v>-3.951579240294977</v>
      </c>
    </row>
    <row r="27" spans="1:10" s="110" customFormat="1" ht="13.5" customHeight="1" x14ac:dyDescent="0.2">
      <c r="A27" s="118" t="s">
        <v>105</v>
      </c>
      <c r="B27" s="119" t="s">
        <v>106</v>
      </c>
      <c r="C27" s="113">
        <v>39.692887150514267</v>
      </c>
      <c r="D27" s="115">
        <v>2740</v>
      </c>
      <c r="E27" s="114">
        <v>2814</v>
      </c>
      <c r="F27" s="114">
        <v>2955</v>
      </c>
      <c r="G27" s="114">
        <v>2967</v>
      </c>
      <c r="H27" s="140">
        <v>2791</v>
      </c>
      <c r="I27" s="115">
        <v>-51</v>
      </c>
      <c r="J27" s="116">
        <v>-1.8273020422787531</v>
      </c>
    </row>
    <row r="28" spans="1:10" s="110" customFormat="1" ht="13.5" customHeight="1" x14ac:dyDescent="0.2">
      <c r="A28" s="120"/>
      <c r="B28" s="119" t="s">
        <v>107</v>
      </c>
      <c r="C28" s="113">
        <v>60.307112849485733</v>
      </c>
      <c r="D28" s="115">
        <v>4163</v>
      </c>
      <c r="E28" s="114">
        <v>4370</v>
      </c>
      <c r="F28" s="114">
        <v>4711</v>
      </c>
      <c r="G28" s="114">
        <v>4731</v>
      </c>
      <c r="H28" s="140">
        <v>4396</v>
      </c>
      <c r="I28" s="115">
        <v>-233</v>
      </c>
      <c r="J28" s="116">
        <v>-5.3002729754322111</v>
      </c>
    </row>
    <row r="29" spans="1:10" s="110" customFormat="1" ht="13.5" customHeight="1" x14ac:dyDescent="0.2">
      <c r="A29" s="118" t="s">
        <v>105</v>
      </c>
      <c r="B29" s="121" t="s">
        <v>108</v>
      </c>
      <c r="C29" s="113">
        <v>17.209908735332466</v>
      </c>
      <c r="D29" s="115">
        <v>1188</v>
      </c>
      <c r="E29" s="114">
        <v>1254</v>
      </c>
      <c r="F29" s="114">
        <v>1422</v>
      </c>
      <c r="G29" s="114">
        <v>1452</v>
      </c>
      <c r="H29" s="140">
        <v>1246</v>
      </c>
      <c r="I29" s="115">
        <v>-58</v>
      </c>
      <c r="J29" s="116">
        <v>-4.6548956661316208</v>
      </c>
    </row>
    <row r="30" spans="1:10" s="110" customFormat="1" ht="13.5" customHeight="1" x14ac:dyDescent="0.2">
      <c r="A30" s="118"/>
      <c r="B30" s="121" t="s">
        <v>109</v>
      </c>
      <c r="C30" s="113">
        <v>44.125742430827174</v>
      </c>
      <c r="D30" s="115">
        <v>3046</v>
      </c>
      <c r="E30" s="114">
        <v>3194</v>
      </c>
      <c r="F30" s="114">
        <v>3390</v>
      </c>
      <c r="G30" s="114">
        <v>3426</v>
      </c>
      <c r="H30" s="140">
        <v>3261</v>
      </c>
      <c r="I30" s="115">
        <v>-215</v>
      </c>
      <c r="J30" s="116">
        <v>-6.5930696105489117</v>
      </c>
    </row>
    <row r="31" spans="1:10" s="110" customFormat="1" ht="13.5" customHeight="1" x14ac:dyDescent="0.2">
      <c r="A31" s="118"/>
      <c r="B31" s="121" t="s">
        <v>110</v>
      </c>
      <c r="C31" s="113">
        <v>22.004925394755904</v>
      </c>
      <c r="D31" s="115">
        <v>1519</v>
      </c>
      <c r="E31" s="114">
        <v>1538</v>
      </c>
      <c r="F31" s="114">
        <v>1592</v>
      </c>
      <c r="G31" s="114">
        <v>1583</v>
      </c>
      <c r="H31" s="140">
        <v>1525</v>
      </c>
      <c r="I31" s="115">
        <v>-6</v>
      </c>
      <c r="J31" s="116">
        <v>-0.39344262295081966</v>
      </c>
    </row>
    <row r="32" spans="1:10" s="110" customFormat="1" ht="13.5" customHeight="1" x14ac:dyDescent="0.2">
      <c r="A32" s="120"/>
      <c r="B32" s="121" t="s">
        <v>111</v>
      </c>
      <c r="C32" s="113">
        <v>16.659423439084456</v>
      </c>
      <c r="D32" s="115">
        <v>1150</v>
      </c>
      <c r="E32" s="114">
        <v>1198</v>
      </c>
      <c r="F32" s="114">
        <v>1262</v>
      </c>
      <c r="G32" s="114">
        <v>1237</v>
      </c>
      <c r="H32" s="140">
        <v>1155</v>
      </c>
      <c r="I32" s="115">
        <v>-5</v>
      </c>
      <c r="J32" s="116">
        <v>-0.4329004329004329</v>
      </c>
    </row>
    <row r="33" spans="1:10" s="110" customFormat="1" ht="13.5" customHeight="1" x14ac:dyDescent="0.2">
      <c r="A33" s="120"/>
      <c r="B33" s="121" t="s">
        <v>112</v>
      </c>
      <c r="C33" s="113">
        <v>1.5935100680863392</v>
      </c>
      <c r="D33" s="115">
        <v>110</v>
      </c>
      <c r="E33" s="114">
        <v>114</v>
      </c>
      <c r="F33" s="114">
        <v>126</v>
      </c>
      <c r="G33" s="114">
        <v>123</v>
      </c>
      <c r="H33" s="140">
        <v>115</v>
      </c>
      <c r="I33" s="115">
        <v>-5</v>
      </c>
      <c r="J33" s="116">
        <v>-4.3478260869565215</v>
      </c>
    </row>
    <row r="34" spans="1:10" s="110" customFormat="1" ht="13.5" customHeight="1" x14ac:dyDescent="0.2">
      <c r="A34" s="118" t="s">
        <v>113</v>
      </c>
      <c r="B34" s="122" t="s">
        <v>116</v>
      </c>
      <c r="C34" s="113">
        <v>92.423583949007678</v>
      </c>
      <c r="D34" s="115">
        <v>6380</v>
      </c>
      <c r="E34" s="114">
        <v>6637</v>
      </c>
      <c r="F34" s="114">
        <v>7070</v>
      </c>
      <c r="G34" s="114">
        <v>7106</v>
      </c>
      <c r="H34" s="140">
        <v>6650</v>
      </c>
      <c r="I34" s="115">
        <v>-270</v>
      </c>
      <c r="J34" s="116">
        <v>-4.0601503759398501</v>
      </c>
    </row>
    <row r="35" spans="1:10" s="110" customFormat="1" ht="13.5" customHeight="1" x14ac:dyDescent="0.2">
      <c r="A35" s="118"/>
      <c r="B35" s="119" t="s">
        <v>117</v>
      </c>
      <c r="C35" s="113">
        <v>7.5474431406634794</v>
      </c>
      <c r="D35" s="115">
        <v>521</v>
      </c>
      <c r="E35" s="114">
        <v>542</v>
      </c>
      <c r="F35" s="114">
        <v>590</v>
      </c>
      <c r="G35" s="114">
        <v>589</v>
      </c>
      <c r="H35" s="140">
        <v>535</v>
      </c>
      <c r="I35" s="115">
        <v>-14</v>
      </c>
      <c r="J35" s="116">
        <v>-2.6168224299065419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4214</v>
      </c>
      <c r="E37" s="114">
        <v>4352</v>
      </c>
      <c r="F37" s="114">
        <v>4546</v>
      </c>
      <c r="G37" s="114">
        <v>4674</v>
      </c>
      <c r="H37" s="140">
        <v>4434</v>
      </c>
      <c r="I37" s="115">
        <v>-220</v>
      </c>
      <c r="J37" s="116">
        <v>-4.9616599007668016</v>
      </c>
    </row>
    <row r="38" spans="1:10" s="110" customFormat="1" ht="13.5" customHeight="1" x14ac:dyDescent="0.2">
      <c r="A38" s="118" t="s">
        <v>105</v>
      </c>
      <c r="B38" s="119" t="s">
        <v>106</v>
      </c>
      <c r="C38" s="113">
        <v>36.971998101566207</v>
      </c>
      <c r="D38" s="115">
        <v>1558</v>
      </c>
      <c r="E38" s="114">
        <v>1578</v>
      </c>
      <c r="F38" s="114">
        <v>1617</v>
      </c>
      <c r="G38" s="114">
        <v>1685</v>
      </c>
      <c r="H38" s="140">
        <v>1597</v>
      </c>
      <c r="I38" s="115">
        <v>-39</v>
      </c>
      <c r="J38" s="116">
        <v>-2.4420788979336256</v>
      </c>
    </row>
    <row r="39" spans="1:10" s="110" customFormat="1" ht="13.5" customHeight="1" x14ac:dyDescent="0.2">
      <c r="A39" s="120"/>
      <c r="B39" s="119" t="s">
        <v>107</v>
      </c>
      <c r="C39" s="113">
        <v>63.028001898433793</v>
      </c>
      <c r="D39" s="115">
        <v>2656</v>
      </c>
      <c r="E39" s="114">
        <v>2774</v>
      </c>
      <c r="F39" s="114">
        <v>2929</v>
      </c>
      <c r="G39" s="114">
        <v>2989</v>
      </c>
      <c r="H39" s="140">
        <v>2837</v>
      </c>
      <c r="I39" s="115">
        <v>-181</v>
      </c>
      <c r="J39" s="116">
        <v>-6.3799788508988371</v>
      </c>
    </row>
    <row r="40" spans="1:10" s="110" customFormat="1" ht="13.5" customHeight="1" x14ac:dyDescent="0.2">
      <c r="A40" s="118" t="s">
        <v>105</v>
      </c>
      <c r="B40" s="121" t="s">
        <v>108</v>
      </c>
      <c r="C40" s="113">
        <v>19.767441860465116</v>
      </c>
      <c r="D40" s="115">
        <v>833</v>
      </c>
      <c r="E40" s="114">
        <v>861</v>
      </c>
      <c r="F40" s="114">
        <v>964</v>
      </c>
      <c r="G40" s="114">
        <v>1056</v>
      </c>
      <c r="H40" s="140">
        <v>887</v>
      </c>
      <c r="I40" s="115">
        <v>-54</v>
      </c>
      <c r="J40" s="116">
        <v>-6.08793686583991</v>
      </c>
    </row>
    <row r="41" spans="1:10" s="110" customFormat="1" ht="13.5" customHeight="1" x14ac:dyDescent="0.2">
      <c r="A41" s="118"/>
      <c r="B41" s="121" t="s">
        <v>109</v>
      </c>
      <c r="C41" s="113">
        <v>30.446131941148554</v>
      </c>
      <c r="D41" s="115">
        <v>1283</v>
      </c>
      <c r="E41" s="114">
        <v>1347</v>
      </c>
      <c r="F41" s="114">
        <v>1356</v>
      </c>
      <c r="G41" s="114">
        <v>1417</v>
      </c>
      <c r="H41" s="140">
        <v>1428</v>
      </c>
      <c r="I41" s="115">
        <v>-145</v>
      </c>
      <c r="J41" s="116">
        <v>-10.154061624649859</v>
      </c>
    </row>
    <row r="42" spans="1:10" s="110" customFormat="1" ht="13.5" customHeight="1" x14ac:dyDescent="0.2">
      <c r="A42" s="118"/>
      <c r="B42" s="121" t="s">
        <v>110</v>
      </c>
      <c r="C42" s="113">
        <v>23.350735643094445</v>
      </c>
      <c r="D42" s="115">
        <v>984</v>
      </c>
      <c r="E42" s="114">
        <v>989</v>
      </c>
      <c r="F42" s="114">
        <v>1005</v>
      </c>
      <c r="G42" s="114">
        <v>1009</v>
      </c>
      <c r="H42" s="140">
        <v>1004</v>
      </c>
      <c r="I42" s="115">
        <v>-20</v>
      </c>
      <c r="J42" s="116">
        <v>-1.9920318725099602</v>
      </c>
    </row>
    <row r="43" spans="1:10" s="110" customFormat="1" ht="13.5" customHeight="1" x14ac:dyDescent="0.2">
      <c r="A43" s="120"/>
      <c r="B43" s="121" t="s">
        <v>111</v>
      </c>
      <c r="C43" s="113">
        <v>26.435690555291885</v>
      </c>
      <c r="D43" s="115">
        <v>1114</v>
      </c>
      <c r="E43" s="114">
        <v>1155</v>
      </c>
      <c r="F43" s="114">
        <v>1221</v>
      </c>
      <c r="G43" s="114">
        <v>1192</v>
      </c>
      <c r="H43" s="140">
        <v>1115</v>
      </c>
      <c r="I43" s="115">
        <v>-1</v>
      </c>
      <c r="J43" s="116">
        <v>-8.9686098654708515E-2</v>
      </c>
    </row>
    <row r="44" spans="1:10" s="110" customFormat="1" ht="13.5" customHeight="1" x14ac:dyDescent="0.2">
      <c r="A44" s="120"/>
      <c r="B44" s="121" t="s">
        <v>112</v>
      </c>
      <c r="C44" s="113">
        <v>2.4679639297579499</v>
      </c>
      <c r="D44" s="115">
        <v>104</v>
      </c>
      <c r="E44" s="114">
        <v>104</v>
      </c>
      <c r="F44" s="114">
        <v>119</v>
      </c>
      <c r="G44" s="114">
        <v>113</v>
      </c>
      <c r="H44" s="140">
        <v>104</v>
      </c>
      <c r="I44" s="115">
        <v>0</v>
      </c>
      <c r="J44" s="116">
        <v>0</v>
      </c>
    </row>
    <row r="45" spans="1:10" s="110" customFormat="1" ht="13.5" customHeight="1" x14ac:dyDescent="0.2">
      <c r="A45" s="118" t="s">
        <v>113</v>
      </c>
      <c r="B45" s="122" t="s">
        <v>116</v>
      </c>
      <c r="C45" s="113">
        <v>92.904603701945888</v>
      </c>
      <c r="D45" s="115">
        <v>3915</v>
      </c>
      <c r="E45" s="114">
        <v>4045</v>
      </c>
      <c r="F45" s="114">
        <v>4239</v>
      </c>
      <c r="G45" s="114">
        <v>4349</v>
      </c>
      <c r="H45" s="140">
        <v>4111</v>
      </c>
      <c r="I45" s="115">
        <v>-196</v>
      </c>
      <c r="J45" s="116">
        <v>-4.7676964242276823</v>
      </c>
    </row>
    <row r="46" spans="1:10" s="110" customFormat="1" ht="13.5" customHeight="1" x14ac:dyDescent="0.2">
      <c r="A46" s="118"/>
      <c r="B46" s="119" t="s">
        <v>117</v>
      </c>
      <c r="C46" s="113">
        <v>7.0479354532510676</v>
      </c>
      <c r="D46" s="115">
        <v>297</v>
      </c>
      <c r="E46" s="114">
        <v>302</v>
      </c>
      <c r="F46" s="114">
        <v>301</v>
      </c>
      <c r="G46" s="114">
        <v>322</v>
      </c>
      <c r="H46" s="140">
        <v>321</v>
      </c>
      <c r="I46" s="115">
        <v>-24</v>
      </c>
      <c r="J46" s="116">
        <v>-7.4766355140186915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2689</v>
      </c>
      <c r="E48" s="114">
        <v>2832</v>
      </c>
      <c r="F48" s="114">
        <v>3120</v>
      </c>
      <c r="G48" s="114">
        <v>3024</v>
      </c>
      <c r="H48" s="140">
        <v>2753</v>
      </c>
      <c r="I48" s="115">
        <v>-64</v>
      </c>
      <c r="J48" s="116">
        <v>-2.3247366509262624</v>
      </c>
    </row>
    <row r="49" spans="1:12" s="110" customFormat="1" ht="13.5" customHeight="1" x14ac:dyDescent="0.2">
      <c r="A49" s="118" t="s">
        <v>105</v>
      </c>
      <c r="B49" s="119" t="s">
        <v>106</v>
      </c>
      <c r="C49" s="113">
        <v>43.956861286723687</v>
      </c>
      <c r="D49" s="115">
        <v>1182</v>
      </c>
      <c r="E49" s="114">
        <v>1236</v>
      </c>
      <c r="F49" s="114">
        <v>1338</v>
      </c>
      <c r="G49" s="114">
        <v>1282</v>
      </c>
      <c r="H49" s="140">
        <v>1194</v>
      </c>
      <c r="I49" s="115">
        <v>-12</v>
      </c>
      <c r="J49" s="116">
        <v>-1.0050251256281406</v>
      </c>
    </row>
    <row r="50" spans="1:12" s="110" customFormat="1" ht="13.5" customHeight="1" x14ac:dyDescent="0.2">
      <c r="A50" s="120"/>
      <c r="B50" s="119" t="s">
        <v>107</v>
      </c>
      <c r="C50" s="113">
        <v>56.043138713276313</v>
      </c>
      <c r="D50" s="115">
        <v>1507</v>
      </c>
      <c r="E50" s="114">
        <v>1596</v>
      </c>
      <c r="F50" s="114">
        <v>1782</v>
      </c>
      <c r="G50" s="114">
        <v>1742</v>
      </c>
      <c r="H50" s="140">
        <v>1559</v>
      </c>
      <c r="I50" s="115">
        <v>-52</v>
      </c>
      <c r="J50" s="116">
        <v>-3.3354714560615779</v>
      </c>
    </row>
    <row r="51" spans="1:12" s="110" customFormat="1" ht="13.5" customHeight="1" x14ac:dyDescent="0.2">
      <c r="A51" s="118" t="s">
        <v>105</v>
      </c>
      <c r="B51" s="121" t="s">
        <v>108</v>
      </c>
      <c r="C51" s="113">
        <v>13.201933804388249</v>
      </c>
      <c r="D51" s="115">
        <v>355</v>
      </c>
      <c r="E51" s="114">
        <v>393</v>
      </c>
      <c r="F51" s="114">
        <v>458</v>
      </c>
      <c r="G51" s="114">
        <v>396</v>
      </c>
      <c r="H51" s="140">
        <v>359</v>
      </c>
      <c r="I51" s="115">
        <v>-4</v>
      </c>
      <c r="J51" s="116">
        <v>-1.1142061281337048</v>
      </c>
    </row>
    <row r="52" spans="1:12" s="110" customFormat="1" ht="13.5" customHeight="1" x14ac:dyDescent="0.2">
      <c r="A52" s="118"/>
      <c r="B52" s="121" t="s">
        <v>109</v>
      </c>
      <c r="C52" s="113">
        <v>65.563406470806996</v>
      </c>
      <c r="D52" s="115">
        <v>1763</v>
      </c>
      <c r="E52" s="114">
        <v>1847</v>
      </c>
      <c r="F52" s="114">
        <v>2034</v>
      </c>
      <c r="G52" s="114">
        <v>2009</v>
      </c>
      <c r="H52" s="140">
        <v>1833</v>
      </c>
      <c r="I52" s="115">
        <v>-70</v>
      </c>
      <c r="J52" s="116">
        <v>-3.8188761593016913</v>
      </c>
    </row>
    <row r="53" spans="1:12" s="110" customFormat="1" ht="13.5" customHeight="1" x14ac:dyDescent="0.2">
      <c r="A53" s="118"/>
      <c r="B53" s="121" t="s">
        <v>110</v>
      </c>
      <c r="C53" s="113">
        <v>19.895872071402007</v>
      </c>
      <c r="D53" s="115">
        <v>535</v>
      </c>
      <c r="E53" s="114">
        <v>549</v>
      </c>
      <c r="F53" s="114">
        <v>587</v>
      </c>
      <c r="G53" s="114">
        <v>574</v>
      </c>
      <c r="H53" s="140">
        <v>521</v>
      </c>
      <c r="I53" s="115">
        <v>14</v>
      </c>
      <c r="J53" s="116">
        <v>2.6871401151631478</v>
      </c>
    </row>
    <row r="54" spans="1:12" s="110" customFormat="1" ht="13.5" customHeight="1" x14ac:dyDescent="0.2">
      <c r="A54" s="120"/>
      <c r="B54" s="121" t="s">
        <v>111</v>
      </c>
      <c r="C54" s="113">
        <v>1.3387876534027519</v>
      </c>
      <c r="D54" s="115">
        <v>36</v>
      </c>
      <c r="E54" s="114">
        <v>43</v>
      </c>
      <c r="F54" s="114">
        <v>41</v>
      </c>
      <c r="G54" s="114">
        <v>45</v>
      </c>
      <c r="H54" s="140">
        <v>40</v>
      </c>
      <c r="I54" s="115">
        <v>-4</v>
      </c>
      <c r="J54" s="116">
        <v>-10</v>
      </c>
    </row>
    <row r="55" spans="1:12" s="110" customFormat="1" ht="13.5" customHeight="1" x14ac:dyDescent="0.2">
      <c r="A55" s="120"/>
      <c r="B55" s="121" t="s">
        <v>112</v>
      </c>
      <c r="C55" s="113">
        <v>0.22313127556712534</v>
      </c>
      <c r="D55" s="115">
        <v>6</v>
      </c>
      <c r="E55" s="114">
        <v>10</v>
      </c>
      <c r="F55" s="114">
        <v>7</v>
      </c>
      <c r="G55" s="114">
        <v>10</v>
      </c>
      <c r="H55" s="140">
        <v>11</v>
      </c>
      <c r="I55" s="115">
        <v>-5</v>
      </c>
      <c r="J55" s="116">
        <v>-45.454545454545453</v>
      </c>
    </row>
    <row r="56" spans="1:12" s="110" customFormat="1" ht="13.5" customHeight="1" x14ac:dyDescent="0.2">
      <c r="A56" s="118" t="s">
        <v>113</v>
      </c>
      <c r="B56" s="122" t="s">
        <v>116</v>
      </c>
      <c r="C56" s="113">
        <v>91.669765712160654</v>
      </c>
      <c r="D56" s="115">
        <v>2465</v>
      </c>
      <c r="E56" s="114">
        <v>2592</v>
      </c>
      <c r="F56" s="114">
        <v>2831</v>
      </c>
      <c r="G56" s="114">
        <v>2757</v>
      </c>
      <c r="H56" s="140">
        <v>2539</v>
      </c>
      <c r="I56" s="115">
        <v>-74</v>
      </c>
      <c r="J56" s="116">
        <v>-2.9145332808192204</v>
      </c>
    </row>
    <row r="57" spans="1:12" s="110" customFormat="1" ht="13.5" customHeight="1" x14ac:dyDescent="0.2">
      <c r="A57" s="142"/>
      <c r="B57" s="124" t="s">
        <v>117</v>
      </c>
      <c r="C57" s="125">
        <v>8.3302342878393461</v>
      </c>
      <c r="D57" s="143">
        <v>224</v>
      </c>
      <c r="E57" s="144">
        <v>240</v>
      </c>
      <c r="F57" s="144">
        <v>289</v>
      </c>
      <c r="G57" s="144">
        <v>267</v>
      </c>
      <c r="H57" s="145">
        <v>214</v>
      </c>
      <c r="I57" s="143">
        <v>10</v>
      </c>
      <c r="J57" s="146">
        <v>4.6728971962616823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19587</v>
      </c>
      <c r="E12" s="236">
        <v>19518</v>
      </c>
      <c r="F12" s="114">
        <v>20250</v>
      </c>
      <c r="G12" s="114">
        <v>19726</v>
      </c>
      <c r="H12" s="140">
        <v>19118</v>
      </c>
      <c r="I12" s="115">
        <v>469</v>
      </c>
      <c r="J12" s="116">
        <v>2.4531854796526833</v>
      </c>
    </row>
    <row r="13" spans="1:15" s="110" customFormat="1" ht="12" customHeight="1" x14ac:dyDescent="0.2">
      <c r="A13" s="118" t="s">
        <v>105</v>
      </c>
      <c r="B13" s="119" t="s">
        <v>106</v>
      </c>
      <c r="C13" s="113">
        <v>47.557053147495786</v>
      </c>
      <c r="D13" s="115">
        <v>9315</v>
      </c>
      <c r="E13" s="114">
        <v>9356</v>
      </c>
      <c r="F13" s="114">
        <v>9685</v>
      </c>
      <c r="G13" s="114">
        <v>9385</v>
      </c>
      <c r="H13" s="140">
        <v>9129</v>
      </c>
      <c r="I13" s="115">
        <v>186</v>
      </c>
      <c r="J13" s="116">
        <v>2.0374630299046994</v>
      </c>
    </row>
    <row r="14" spans="1:15" s="110" customFormat="1" ht="12" customHeight="1" x14ac:dyDescent="0.2">
      <c r="A14" s="118"/>
      <c r="B14" s="119" t="s">
        <v>107</v>
      </c>
      <c r="C14" s="113">
        <v>52.442946852504214</v>
      </c>
      <c r="D14" s="115">
        <v>10272</v>
      </c>
      <c r="E14" s="114">
        <v>10162</v>
      </c>
      <c r="F14" s="114">
        <v>10565</v>
      </c>
      <c r="G14" s="114">
        <v>10341</v>
      </c>
      <c r="H14" s="140">
        <v>9989</v>
      </c>
      <c r="I14" s="115">
        <v>283</v>
      </c>
      <c r="J14" s="116">
        <v>2.8331164280708778</v>
      </c>
    </row>
    <row r="15" spans="1:15" s="110" customFormat="1" ht="12" customHeight="1" x14ac:dyDescent="0.2">
      <c r="A15" s="118" t="s">
        <v>105</v>
      </c>
      <c r="B15" s="121" t="s">
        <v>108</v>
      </c>
      <c r="C15" s="113">
        <v>11.221728697605554</v>
      </c>
      <c r="D15" s="115">
        <v>2198</v>
      </c>
      <c r="E15" s="114">
        <v>2276</v>
      </c>
      <c r="F15" s="114">
        <v>2438</v>
      </c>
      <c r="G15" s="114">
        <v>2120</v>
      </c>
      <c r="H15" s="140">
        <v>2133</v>
      </c>
      <c r="I15" s="115">
        <v>65</v>
      </c>
      <c r="J15" s="116">
        <v>3.0473511486169715</v>
      </c>
    </row>
    <row r="16" spans="1:15" s="110" customFormat="1" ht="12" customHeight="1" x14ac:dyDescent="0.2">
      <c r="A16" s="118"/>
      <c r="B16" s="121" t="s">
        <v>109</v>
      </c>
      <c r="C16" s="113">
        <v>63.271557665798746</v>
      </c>
      <c r="D16" s="115">
        <v>12393</v>
      </c>
      <c r="E16" s="114">
        <v>12340</v>
      </c>
      <c r="F16" s="114">
        <v>12809</v>
      </c>
      <c r="G16" s="114">
        <v>12705</v>
      </c>
      <c r="H16" s="140">
        <v>12290</v>
      </c>
      <c r="I16" s="115">
        <v>103</v>
      </c>
      <c r="J16" s="116">
        <v>0.83807973962571192</v>
      </c>
    </row>
    <row r="17" spans="1:10" s="110" customFormat="1" ht="12" customHeight="1" x14ac:dyDescent="0.2">
      <c r="A17" s="118"/>
      <c r="B17" s="121" t="s">
        <v>110</v>
      </c>
      <c r="C17" s="113">
        <v>24.281411140041865</v>
      </c>
      <c r="D17" s="115">
        <v>4756</v>
      </c>
      <c r="E17" s="114">
        <v>4644</v>
      </c>
      <c r="F17" s="114">
        <v>4732</v>
      </c>
      <c r="G17" s="114">
        <v>4628</v>
      </c>
      <c r="H17" s="140">
        <v>4449</v>
      </c>
      <c r="I17" s="115">
        <v>307</v>
      </c>
      <c r="J17" s="116">
        <v>6.9004270622611825</v>
      </c>
    </row>
    <row r="18" spans="1:10" s="110" customFormat="1" ht="12" customHeight="1" x14ac:dyDescent="0.2">
      <c r="A18" s="120"/>
      <c r="B18" s="121" t="s">
        <v>111</v>
      </c>
      <c r="C18" s="113">
        <v>1.2253024965538368</v>
      </c>
      <c r="D18" s="115">
        <v>240</v>
      </c>
      <c r="E18" s="114">
        <v>258</v>
      </c>
      <c r="F18" s="114">
        <v>271</v>
      </c>
      <c r="G18" s="114">
        <v>273</v>
      </c>
      <c r="H18" s="140">
        <v>246</v>
      </c>
      <c r="I18" s="115">
        <v>-6</v>
      </c>
      <c r="J18" s="116">
        <v>-2.4390243902439024</v>
      </c>
    </row>
    <row r="19" spans="1:10" s="110" customFormat="1" ht="12" customHeight="1" x14ac:dyDescent="0.2">
      <c r="A19" s="120"/>
      <c r="B19" s="121" t="s">
        <v>112</v>
      </c>
      <c r="C19" s="113">
        <v>0.31143105120743353</v>
      </c>
      <c r="D19" s="115">
        <v>61</v>
      </c>
      <c r="E19" s="114">
        <v>69</v>
      </c>
      <c r="F19" s="114">
        <v>77</v>
      </c>
      <c r="G19" s="114">
        <v>67</v>
      </c>
      <c r="H19" s="140">
        <v>54</v>
      </c>
      <c r="I19" s="115">
        <v>7</v>
      </c>
      <c r="J19" s="116">
        <v>12.962962962962964</v>
      </c>
    </row>
    <row r="20" spans="1:10" s="110" customFormat="1" ht="12" customHeight="1" x14ac:dyDescent="0.2">
      <c r="A20" s="118" t="s">
        <v>113</v>
      </c>
      <c r="B20" s="119" t="s">
        <v>181</v>
      </c>
      <c r="C20" s="113">
        <v>63.297084801143619</v>
      </c>
      <c r="D20" s="115">
        <v>12398</v>
      </c>
      <c r="E20" s="114">
        <v>12515</v>
      </c>
      <c r="F20" s="114">
        <v>12974</v>
      </c>
      <c r="G20" s="114">
        <v>12533</v>
      </c>
      <c r="H20" s="140">
        <v>12166</v>
      </c>
      <c r="I20" s="115">
        <v>232</v>
      </c>
      <c r="J20" s="116">
        <v>1.9069538056879829</v>
      </c>
    </row>
    <row r="21" spans="1:10" s="110" customFormat="1" ht="12" customHeight="1" x14ac:dyDescent="0.2">
      <c r="A21" s="118"/>
      <c r="B21" s="119" t="s">
        <v>182</v>
      </c>
      <c r="C21" s="113">
        <v>36.702915198856381</v>
      </c>
      <c r="D21" s="115">
        <v>7189</v>
      </c>
      <c r="E21" s="114">
        <v>7003</v>
      </c>
      <c r="F21" s="114">
        <v>7276</v>
      </c>
      <c r="G21" s="114">
        <v>7193</v>
      </c>
      <c r="H21" s="140">
        <v>6952</v>
      </c>
      <c r="I21" s="115">
        <v>237</v>
      </c>
      <c r="J21" s="116">
        <v>3.4090909090909092</v>
      </c>
    </row>
    <row r="22" spans="1:10" s="110" customFormat="1" ht="12" customHeight="1" x14ac:dyDescent="0.2">
      <c r="A22" s="118" t="s">
        <v>113</v>
      </c>
      <c r="B22" s="119" t="s">
        <v>116</v>
      </c>
      <c r="C22" s="113">
        <v>89.850410986879055</v>
      </c>
      <c r="D22" s="115">
        <v>17599</v>
      </c>
      <c r="E22" s="114">
        <v>17636</v>
      </c>
      <c r="F22" s="114">
        <v>18017</v>
      </c>
      <c r="G22" s="114">
        <v>17641</v>
      </c>
      <c r="H22" s="140">
        <v>17397</v>
      </c>
      <c r="I22" s="115">
        <v>202</v>
      </c>
      <c r="J22" s="116">
        <v>1.1611197332873484</v>
      </c>
    </row>
    <row r="23" spans="1:10" s="110" customFormat="1" ht="12" customHeight="1" x14ac:dyDescent="0.2">
      <c r="A23" s="118"/>
      <c r="B23" s="119" t="s">
        <v>117</v>
      </c>
      <c r="C23" s="113">
        <v>10.113851023638126</v>
      </c>
      <c r="D23" s="115">
        <v>1981</v>
      </c>
      <c r="E23" s="114">
        <v>1876</v>
      </c>
      <c r="F23" s="114">
        <v>2227</v>
      </c>
      <c r="G23" s="114">
        <v>2079</v>
      </c>
      <c r="H23" s="140">
        <v>1715</v>
      </c>
      <c r="I23" s="115">
        <v>266</v>
      </c>
      <c r="J23" s="116">
        <v>15.510204081632653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23427</v>
      </c>
      <c r="E64" s="236">
        <v>23546</v>
      </c>
      <c r="F64" s="236">
        <v>24318</v>
      </c>
      <c r="G64" s="236">
        <v>23854</v>
      </c>
      <c r="H64" s="140">
        <v>23396</v>
      </c>
      <c r="I64" s="115">
        <v>31</v>
      </c>
      <c r="J64" s="116">
        <v>0.13250128227047359</v>
      </c>
    </row>
    <row r="65" spans="1:12" s="110" customFormat="1" ht="12" customHeight="1" x14ac:dyDescent="0.2">
      <c r="A65" s="118" t="s">
        <v>105</v>
      </c>
      <c r="B65" s="119" t="s">
        <v>106</v>
      </c>
      <c r="C65" s="113">
        <v>53.27186579587655</v>
      </c>
      <c r="D65" s="235">
        <v>12480</v>
      </c>
      <c r="E65" s="236">
        <v>12547</v>
      </c>
      <c r="F65" s="236">
        <v>12912</v>
      </c>
      <c r="G65" s="236">
        <v>12682</v>
      </c>
      <c r="H65" s="140">
        <v>12510</v>
      </c>
      <c r="I65" s="115">
        <v>-30</v>
      </c>
      <c r="J65" s="116">
        <v>-0.23980815347721823</v>
      </c>
    </row>
    <row r="66" spans="1:12" s="110" customFormat="1" ht="12" customHeight="1" x14ac:dyDescent="0.2">
      <c r="A66" s="118"/>
      <c r="B66" s="119" t="s">
        <v>107</v>
      </c>
      <c r="C66" s="113">
        <v>46.72813420412345</v>
      </c>
      <c r="D66" s="235">
        <v>10947</v>
      </c>
      <c r="E66" s="236">
        <v>10999</v>
      </c>
      <c r="F66" s="236">
        <v>11406</v>
      </c>
      <c r="G66" s="236">
        <v>11172</v>
      </c>
      <c r="H66" s="140">
        <v>10886</v>
      </c>
      <c r="I66" s="115">
        <v>61</v>
      </c>
      <c r="J66" s="116">
        <v>0.56035274664706958</v>
      </c>
    </row>
    <row r="67" spans="1:12" s="110" customFormat="1" ht="12" customHeight="1" x14ac:dyDescent="0.2">
      <c r="A67" s="118" t="s">
        <v>105</v>
      </c>
      <c r="B67" s="121" t="s">
        <v>108</v>
      </c>
      <c r="C67" s="113">
        <v>11.354420113544201</v>
      </c>
      <c r="D67" s="235">
        <v>2660</v>
      </c>
      <c r="E67" s="236">
        <v>2785</v>
      </c>
      <c r="F67" s="236">
        <v>2981</v>
      </c>
      <c r="G67" s="236">
        <v>2713</v>
      </c>
      <c r="H67" s="140">
        <v>2745</v>
      </c>
      <c r="I67" s="115">
        <v>-85</v>
      </c>
      <c r="J67" s="116">
        <v>-3.0965391621129328</v>
      </c>
    </row>
    <row r="68" spans="1:12" s="110" customFormat="1" ht="12" customHeight="1" x14ac:dyDescent="0.2">
      <c r="A68" s="118"/>
      <c r="B68" s="121" t="s">
        <v>109</v>
      </c>
      <c r="C68" s="113">
        <v>64.024416271823114</v>
      </c>
      <c r="D68" s="235">
        <v>14999</v>
      </c>
      <c r="E68" s="236">
        <v>15038</v>
      </c>
      <c r="F68" s="236">
        <v>15543</v>
      </c>
      <c r="G68" s="236">
        <v>15465</v>
      </c>
      <c r="H68" s="140">
        <v>15154</v>
      </c>
      <c r="I68" s="115">
        <v>-155</v>
      </c>
      <c r="J68" s="116">
        <v>-1.0228322555100964</v>
      </c>
    </row>
    <row r="69" spans="1:12" s="110" customFormat="1" ht="12" customHeight="1" x14ac:dyDescent="0.2">
      <c r="A69" s="118"/>
      <c r="B69" s="121" t="s">
        <v>110</v>
      </c>
      <c r="C69" s="113">
        <v>23.443035813377726</v>
      </c>
      <c r="D69" s="235">
        <v>5492</v>
      </c>
      <c r="E69" s="236">
        <v>5437</v>
      </c>
      <c r="F69" s="236">
        <v>5502</v>
      </c>
      <c r="G69" s="236">
        <v>5392</v>
      </c>
      <c r="H69" s="140">
        <v>5242</v>
      </c>
      <c r="I69" s="115">
        <v>250</v>
      </c>
      <c r="J69" s="116">
        <v>4.7691720717283479</v>
      </c>
    </row>
    <row r="70" spans="1:12" s="110" customFormat="1" ht="12" customHeight="1" x14ac:dyDescent="0.2">
      <c r="A70" s="120"/>
      <c r="B70" s="121" t="s">
        <v>111</v>
      </c>
      <c r="C70" s="113">
        <v>1.1781278012549623</v>
      </c>
      <c r="D70" s="235">
        <v>276</v>
      </c>
      <c r="E70" s="236">
        <v>286</v>
      </c>
      <c r="F70" s="236">
        <v>292</v>
      </c>
      <c r="G70" s="236">
        <v>284</v>
      </c>
      <c r="H70" s="140">
        <v>255</v>
      </c>
      <c r="I70" s="115">
        <v>21</v>
      </c>
      <c r="J70" s="116">
        <v>8.235294117647058</v>
      </c>
    </row>
    <row r="71" spans="1:12" s="110" customFormat="1" ht="12" customHeight="1" x14ac:dyDescent="0.2">
      <c r="A71" s="120"/>
      <c r="B71" s="121" t="s">
        <v>112</v>
      </c>
      <c r="C71" s="113">
        <v>0.32014342425406583</v>
      </c>
      <c r="D71" s="235">
        <v>75</v>
      </c>
      <c r="E71" s="236">
        <v>78</v>
      </c>
      <c r="F71" s="236">
        <v>77</v>
      </c>
      <c r="G71" s="236">
        <v>65</v>
      </c>
      <c r="H71" s="140">
        <v>59</v>
      </c>
      <c r="I71" s="115">
        <v>16</v>
      </c>
      <c r="J71" s="116">
        <v>27.118644067796609</v>
      </c>
    </row>
    <row r="72" spans="1:12" s="110" customFormat="1" ht="12" customHeight="1" x14ac:dyDescent="0.2">
      <c r="A72" s="118" t="s">
        <v>113</v>
      </c>
      <c r="B72" s="119" t="s">
        <v>181</v>
      </c>
      <c r="C72" s="113">
        <v>69.261962692619633</v>
      </c>
      <c r="D72" s="235">
        <v>16226</v>
      </c>
      <c r="E72" s="236">
        <v>16348</v>
      </c>
      <c r="F72" s="236">
        <v>16893</v>
      </c>
      <c r="G72" s="236">
        <v>16536</v>
      </c>
      <c r="H72" s="140">
        <v>16321</v>
      </c>
      <c r="I72" s="115">
        <v>-95</v>
      </c>
      <c r="J72" s="116">
        <v>-0.58207217694994184</v>
      </c>
    </row>
    <row r="73" spans="1:12" s="110" customFormat="1" ht="12" customHeight="1" x14ac:dyDescent="0.2">
      <c r="A73" s="118"/>
      <c r="B73" s="119" t="s">
        <v>182</v>
      </c>
      <c r="C73" s="113">
        <v>30.738037307380374</v>
      </c>
      <c r="D73" s="115">
        <v>7201</v>
      </c>
      <c r="E73" s="114">
        <v>7198</v>
      </c>
      <c r="F73" s="114">
        <v>7425</v>
      </c>
      <c r="G73" s="114">
        <v>7318</v>
      </c>
      <c r="H73" s="140">
        <v>7075</v>
      </c>
      <c r="I73" s="115">
        <v>126</v>
      </c>
      <c r="J73" s="116">
        <v>1.7809187279151943</v>
      </c>
    </row>
    <row r="74" spans="1:12" s="110" customFormat="1" ht="12" customHeight="1" x14ac:dyDescent="0.2">
      <c r="A74" s="118" t="s">
        <v>113</v>
      </c>
      <c r="B74" s="119" t="s">
        <v>116</v>
      </c>
      <c r="C74" s="113">
        <v>92.440346608613993</v>
      </c>
      <c r="D74" s="115">
        <v>21656</v>
      </c>
      <c r="E74" s="114">
        <v>21831</v>
      </c>
      <c r="F74" s="114">
        <v>22270</v>
      </c>
      <c r="G74" s="114">
        <v>21883</v>
      </c>
      <c r="H74" s="140">
        <v>21716</v>
      </c>
      <c r="I74" s="115">
        <v>-60</v>
      </c>
      <c r="J74" s="116">
        <v>-0.27629397679130596</v>
      </c>
    </row>
    <row r="75" spans="1:12" s="110" customFormat="1" ht="12" customHeight="1" x14ac:dyDescent="0.2">
      <c r="A75" s="142"/>
      <c r="B75" s="124" t="s">
        <v>117</v>
      </c>
      <c r="C75" s="125">
        <v>7.5340419174456823</v>
      </c>
      <c r="D75" s="143">
        <v>1765</v>
      </c>
      <c r="E75" s="144">
        <v>1710</v>
      </c>
      <c r="F75" s="144">
        <v>2044</v>
      </c>
      <c r="G75" s="144">
        <v>1968</v>
      </c>
      <c r="H75" s="145">
        <v>1677</v>
      </c>
      <c r="I75" s="143">
        <v>88</v>
      </c>
      <c r="J75" s="146">
        <v>5.2474657125819917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19587</v>
      </c>
      <c r="G11" s="114">
        <v>19518</v>
      </c>
      <c r="H11" s="114">
        <v>20250</v>
      </c>
      <c r="I11" s="114">
        <v>19726</v>
      </c>
      <c r="J11" s="140">
        <v>19118</v>
      </c>
      <c r="K11" s="114">
        <v>469</v>
      </c>
      <c r="L11" s="116">
        <v>2.4531854796526833</v>
      </c>
    </row>
    <row r="12" spans="1:17" s="110" customFormat="1" ht="24.95" customHeight="1" x14ac:dyDescent="0.2">
      <c r="A12" s="604" t="s">
        <v>185</v>
      </c>
      <c r="B12" s="605"/>
      <c r="C12" s="605"/>
      <c r="D12" s="606"/>
      <c r="E12" s="113">
        <v>47.557053147495786</v>
      </c>
      <c r="F12" s="115">
        <v>9315</v>
      </c>
      <c r="G12" s="114">
        <v>9356</v>
      </c>
      <c r="H12" s="114">
        <v>9685</v>
      </c>
      <c r="I12" s="114">
        <v>9385</v>
      </c>
      <c r="J12" s="140">
        <v>9129</v>
      </c>
      <c r="K12" s="114">
        <v>186</v>
      </c>
      <c r="L12" s="116">
        <v>2.0374630299046994</v>
      </c>
    </row>
    <row r="13" spans="1:17" s="110" customFormat="1" ht="15" customHeight="1" x14ac:dyDescent="0.2">
      <c r="A13" s="120"/>
      <c r="B13" s="612" t="s">
        <v>107</v>
      </c>
      <c r="C13" s="612"/>
      <c r="E13" s="113">
        <v>52.442946852504214</v>
      </c>
      <c r="F13" s="115">
        <v>10272</v>
      </c>
      <c r="G13" s="114">
        <v>10162</v>
      </c>
      <c r="H13" s="114">
        <v>10565</v>
      </c>
      <c r="I13" s="114">
        <v>10341</v>
      </c>
      <c r="J13" s="140">
        <v>9989</v>
      </c>
      <c r="K13" s="114">
        <v>283</v>
      </c>
      <c r="L13" s="116">
        <v>2.8331164280708778</v>
      </c>
    </row>
    <row r="14" spans="1:17" s="110" customFormat="1" ht="24.95" customHeight="1" x14ac:dyDescent="0.2">
      <c r="A14" s="604" t="s">
        <v>186</v>
      </c>
      <c r="B14" s="605"/>
      <c r="C14" s="605"/>
      <c r="D14" s="606"/>
      <c r="E14" s="113">
        <v>11.221728697605554</v>
      </c>
      <c r="F14" s="115">
        <v>2198</v>
      </c>
      <c r="G14" s="114">
        <v>2276</v>
      </c>
      <c r="H14" s="114">
        <v>2438</v>
      </c>
      <c r="I14" s="114">
        <v>2120</v>
      </c>
      <c r="J14" s="140">
        <v>2133</v>
      </c>
      <c r="K14" s="114">
        <v>65</v>
      </c>
      <c r="L14" s="116">
        <v>3.0473511486169715</v>
      </c>
    </row>
    <row r="15" spans="1:17" s="110" customFormat="1" ht="15" customHeight="1" x14ac:dyDescent="0.2">
      <c r="A15" s="120"/>
      <c r="B15" s="119"/>
      <c r="C15" s="258" t="s">
        <v>106</v>
      </c>
      <c r="E15" s="113">
        <v>57.415832575068244</v>
      </c>
      <c r="F15" s="115">
        <v>1262</v>
      </c>
      <c r="G15" s="114">
        <v>1300</v>
      </c>
      <c r="H15" s="114">
        <v>1382</v>
      </c>
      <c r="I15" s="114">
        <v>1183</v>
      </c>
      <c r="J15" s="140">
        <v>1192</v>
      </c>
      <c r="K15" s="114">
        <v>70</v>
      </c>
      <c r="L15" s="116">
        <v>5.8724832214765099</v>
      </c>
    </row>
    <row r="16" spans="1:17" s="110" customFormat="1" ht="15" customHeight="1" x14ac:dyDescent="0.2">
      <c r="A16" s="120"/>
      <c r="B16" s="119"/>
      <c r="C16" s="258" t="s">
        <v>107</v>
      </c>
      <c r="E16" s="113">
        <v>42.584167424931756</v>
      </c>
      <c r="F16" s="115">
        <v>936</v>
      </c>
      <c r="G16" s="114">
        <v>976</v>
      </c>
      <c r="H16" s="114">
        <v>1056</v>
      </c>
      <c r="I16" s="114">
        <v>937</v>
      </c>
      <c r="J16" s="140">
        <v>941</v>
      </c>
      <c r="K16" s="114">
        <v>-5</v>
      </c>
      <c r="L16" s="116">
        <v>-0.53134962805526031</v>
      </c>
    </row>
    <row r="17" spans="1:12" s="110" customFormat="1" ht="15" customHeight="1" x14ac:dyDescent="0.2">
      <c r="A17" s="120"/>
      <c r="B17" s="121" t="s">
        <v>109</v>
      </c>
      <c r="C17" s="258"/>
      <c r="E17" s="113">
        <v>63.271557665798746</v>
      </c>
      <c r="F17" s="115">
        <v>12393</v>
      </c>
      <c r="G17" s="114">
        <v>12340</v>
      </c>
      <c r="H17" s="114">
        <v>12809</v>
      </c>
      <c r="I17" s="114">
        <v>12705</v>
      </c>
      <c r="J17" s="140">
        <v>12290</v>
      </c>
      <c r="K17" s="114">
        <v>103</v>
      </c>
      <c r="L17" s="116">
        <v>0.83807973962571192</v>
      </c>
    </row>
    <row r="18" spans="1:12" s="110" customFormat="1" ht="15" customHeight="1" x14ac:dyDescent="0.2">
      <c r="A18" s="120"/>
      <c r="B18" s="119"/>
      <c r="C18" s="258" t="s">
        <v>106</v>
      </c>
      <c r="E18" s="113">
        <v>46.631162753167111</v>
      </c>
      <c r="F18" s="115">
        <v>5779</v>
      </c>
      <c r="G18" s="114">
        <v>5799</v>
      </c>
      <c r="H18" s="114">
        <v>6023</v>
      </c>
      <c r="I18" s="114">
        <v>5965</v>
      </c>
      <c r="J18" s="140">
        <v>5784</v>
      </c>
      <c r="K18" s="114">
        <v>-5</v>
      </c>
      <c r="L18" s="116">
        <v>-8.6445366528354078E-2</v>
      </c>
    </row>
    <row r="19" spans="1:12" s="110" customFormat="1" ht="15" customHeight="1" x14ac:dyDescent="0.2">
      <c r="A19" s="120"/>
      <c r="B19" s="119"/>
      <c r="C19" s="258" t="s">
        <v>107</v>
      </c>
      <c r="E19" s="113">
        <v>53.368837246832889</v>
      </c>
      <c r="F19" s="115">
        <v>6614</v>
      </c>
      <c r="G19" s="114">
        <v>6541</v>
      </c>
      <c r="H19" s="114">
        <v>6786</v>
      </c>
      <c r="I19" s="114">
        <v>6740</v>
      </c>
      <c r="J19" s="140">
        <v>6506</v>
      </c>
      <c r="K19" s="114">
        <v>108</v>
      </c>
      <c r="L19" s="116">
        <v>1.6600061481709192</v>
      </c>
    </row>
    <row r="20" spans="1:12" s="110" customFormat="1" ht="15" customHeight="1" x14ac:dyDescent="0.2">
      <c r="A20" s="120"/>
      <c r="B20" s="121" t="s">
        <v>110</v>
      </c>
      <c r="C20" s="258"/>
      <c r="E20" s="113">
        <v>24.281411140041865</v>
      </c>
      <c r="F20" s="115">
        <v>4756</v>
      </c>
      <c r="G20" s="114">
        <v>4644</v>
      </c>
      <c r="H20" s="114">
        <v>4732</v>
      </c>
      <c r="I20" s="114">
        <v>4628</v>
      </c>
      <c r="J20" s="140">
        <v>4449</v>
      </c>
      <c r="K20" s="114">
        <v>307</v>
      </c>
      <c r="L20" s="116">
        <v>6.9004270622611825</v>
      </c>
    </row>
    <row r="21" spans="1:12" s="110" customFormat="1" ht="15" customHeight="1" x14ac:dyDescent="0.2">
      <c r="A21" s="120"/>
      <c r="B21" s="119"/>
      <c r="C21" s="258" t="s">
        <v>106</v>
      </c>
      <c r="E21" s="113">
        <v>45.121951219512198</v>
      </c>
      <c r="F21" s="115">
        <v>2146</v>
      </c>
      <c r="G21" s="114">
        <v>2111</v>
      </c>
      <c r="H21" s="114">
        <v>2126</v>
      </c>
      <c r="I21" s="114">
        <v>2085</v>
      </c>
      <c r="J21" s="140">
        <v>2013</v>
      </c>
      <c r="K21" s="114">
        <v>133</v>
      </c>
      <c r="L21" s="116">
        <v>6.6070541480377543</v>
      </c>
    </row>
    <row r="22" spans="1:12" s="110" customFormat="1" ht="15" customHeight="1" x14ac:dyDescent="0.2">
      <c r="A22" s="120"/>
      <c r="B22" s="119"/>
      <c r="C22" s="258" t="s">
        <v>107</v>
      </c>
      <c r="E22" s="113">
        <v>54.878048780487802</v>
      </c>
      <c r="F22" s="115">
        <v>2610</v>
      </c>
      <c r="G22" s="114">
        <v>2533</v>
      </c>
      <c r="H22" s="114">
        <v>2606</v>
      </c>
      <c r="I22" s="114">
        <v>2543</v>
      </c>
      <c r="J22" s="140">
        <v>2436</v>
      </c>
      <c r="K22" s="114">
        <v>174</v>
      </c>
      <c r="L22" s="116">
        <v>7.1428571428571432</v>
      </c>
    </row>
    <row r="23" spans="1:12" s="110" customFormat="1" ht="15" customHeight="1" x14ac:dyDescent="0.2">
      <c r="A23" s="120"/>
      <c r="B23" s="121" t="s">
        <v>111</v>
      </c>
      <c r="C23" s="258"/>
      <c r="E23" s="113">
        <v>1.2253024965538368</v>
      </c>
      <c r="F23" s="115">
        <v>240</v>
      </c>
      <c r="G23" s="114">
        <v>258</v>
      </c>
      <c r="H23" s="114">
        <v>271</v>
      </c>
      <c r="I23" s="114">
        <v>273</v>
      </c>
      <c r="J23" s="140">
        <v>246</v>
      </c>
      <c r="K23" s="114">
        <v>-6</v>
      </c>
      <c r="L23" s="116">
        <v>-2.4390243902439024</v>
      </c>
    </row>
    <row r="24" spans="1:12" s="110" customFormat="1" ht="15" customHeight="1" x14ac:dyDescent="0.2">
      <c r="A24" s="120"/>
      <c r="B24" s="119"/>
      <c r="C24" s="258" t="s">
        <v>106</v>
      </c>
      <c r="E24" s="113">
        <v>53.333333333333336</v>
      </c>
      <c r="F24" s="115">
        <v>128</v>
      </c>
      <c r="G24" s="114">
        <v>146</v>
      </c>
      <c r="H24" s="114">
        <v>154</v>
      </c>
      <c r="I24" s="114">
        <v>152</v>
      </c>
      <c r="J24" s="140">
        <v>140</v>
      </c>
      <c r="K24" s="114">
        <v>-12</v>
      </c>
      <c r="L24" s="116">
        <v>-8.5714285714285712</v>
      </c>
    </row>
    <row r="25" spans="1:12" s="110" customFormat="1" ht="15" customHeight="1" x14ac:dyDescent="0.2">
      <c r="A25" s="120"/>
      <c r="B25" s="119"/>
      <c r="C25" s="258" t="s">
        <v>107</v>
      </c>
      <c r="E25" s="113">
        <v>46.666666666666664</v>
      </c>
      <c r="F25" s="115">
        <v>112</v>
      </c>
      <c r="G25" s="114">
        <v>112</v>
      </c>
      <c r="H25" s="114">
        <v>117</v>
      </c>
      <c r="I25" s="114">
        <v>121</v>
      </c>
      <c r="J25" s="140">
        <v>106</v>
      </c>
      <c r="K25" s="114">
        <v>6</v>
      </c>
      <c r="L25" s="116">
        <v>5.6603773584905657</v>
      </c>
    </row>
    <row r="26" spans="1:12" s="110" customFormat="1" ht="15" customHeight="1" x14ac:dyDescent="0.2">
      <c r="A26" s="120"/>
      <c r="C26" s="121" t="s">
        <v>187</v>
      </c>
      <c r="D26" s="110" t="s">
        <v>188</v>
      </c>
      <c r="E26" s="113">
        <v>0.31143105120743353</v>
      </c>
      <c r="F26" s="115">
        <v>61</v>
      </c>
      <c r="G26" s="114">
        <v>69</v>
      </c>
      <c r="H26" s="114">
        <v>77</v>
      </c>
      <c r="I26" s="114">
        <v>67</v>
      </c>
      <c r="J26" s="140">
        <v>54</v>
      </c>
      <c r="K26" s="114">
        <v>7</v>
      </c>
      <c r="L26" s="116">
        <v>12.962962962962964</v>
      </c>
    </row>
    <row r="27" spans="1:12" s="110" customFormat="1" ht="15" customHeight="1" x14ac:dyDescent="0.2">
      <c r="A27" s="120"/>
      <c r="B27" s="119"/>
      <c r="D27" s="259" t="s">
        <v>106</v>
      </c>
      <c r="E27" s="113">
        <v>37.704918032786885</v>
      </c>
      <c r="F27" s="115">
        <v>23</v>
      </c>
      <c r="G27" s="114">
        <v>34</v>
      </c>
      <c r="H27" s="114">
        <v>35</v>
      </c>
      <c r="I27" s="114">
        <v>28</v>
      </c>
      <c r="J27" s="140">
        <v>19</v>
      </c>
      <c r="K27" s="114">
        <v>4</v>
      </c>
      <c r="L27" s="116">
        <v>21.05263157894737</v>
      </c>
    </row>
    <row r="28" spans="1:12" s="110" customFormat="1" ht="15" customHeight="1" x14ac:dyDescent="0.2">
      <c r="A28" s="120"/>
      <c r="B28" s="119"/>
      <c r="D28" s="259" t="s">
        <v>107</v>
      </c>
      <c r="E28" s="113">
        <v>62.295081967213115</v>
      </c>
      <c r="F28" s="115">
        <v>38</v>
      </c>
      <c r="G28" s="114">
        <v>35</v>
      </c>
      <c r="H28" s="114">
        <v>42</v>
      </c>
      <c r="I28" s="114">
        <v>39</v>
      </c>
      <c r="J28" s="140">
        <v>35</v>
      </c>
      <c r="K28" s="114">
        <v>3</v>
      </c>
      <c r="L28" s="116">
        <v>8.5714285714285712</v>
      </c>
    </row>
    <row r="29" spans="1:12" s="110" customFormat="1" ht="24.95" customHeight="1" x14ac:dyDescent="0.2">
      <c r="A29" s="604" t="s">
        <v>189</v>
      </c>
      <c r="B29" s="605"/>
      <c r="C29" s="605"/>
      <c r="D29" s="606"/>
      <c r="E29" s="113">
        <v>89.850410986879055</v>
      </c>
      <c r="F29" s="115">
        <v>17599</v>
      </c>
      <c r="G29" s="114">
        <v>17636</v>
      </c>
      <c r="H29" s="114">
        <v>18017</v>
      </c>
      <c r="I29" s="114">
        <v>17641</v>
      </c>
      <c r="J29" s="140">
        <v>17397</v>
      </c>
      <c r="K29" s="114">
        <v>202</v>
      </c>
      <c r="L29" s="116">
        <v>1.1611197332873484</v>
      </c>
    </row>
    <row r="30" spans="1:12" s="110" customFormat="1" ht="15" customHeight="1" x14ac:dyDescent="0.2">
      <c r="A30" s="120"/>
      <c r="B30" s="119"/>
      <c r="C30" s="258" t="s">
        <v>106</v>
      </c>
      <c r="E30" s="113">
        <v>47.025399170407411</v>
      </c>
      <c r="F30" s="115">
        <v>8276</v>
      </c>
      <c r="G30" s="114">
        <v>8338</v>
      </c>
      <c r="H30" s="114">
        <v>8520</v>
      </c>
      <c r="I30" s="114">
        <v>8298</v>
      </c>
      <c r="J30" s="140">
        <v>8208</v>
      </c>
      <c r="K30" s="114">
        <v>68</v>
      </c>
      <c r="L30" s="116">
        <v>0.82846003898635479</v>
      </c>
    </row>
    <row r="31" spans="1:12" s="110" customFormat="1" ht="15" customHeight="1" x14ac:dyDescent="0.2">
      <c r="A31" s="120"/>
      <c r="B31" s="119"/>
      <c r="C31" s="258" t="s">
        <v>107</v>
      </c>
      <c r="E31" s="113">
        <v>52.974600829592589</v>
      </c>
      <c r="F31" s="115">
        <v>9323</v>
      </c>
      <c r="G31" s="114">
        <v>9298</v>
      </c>
      <c r="H31" s="114">
        <v>9497</v>
      </c>
      <c r="I31" s="114">
        <v>9343</v>
      </c>
      <c r="J31" s="140">
        <v>9189</v>
      </c>
      <c r="K31" s="114">
        <v>134</v>
      </c>
      <c r="L31" s="116">
        <v>1.4582653172271194</v>
      </c>
    </row>
    <row r="32" spans="1:12" s="110" customFormat="1" ht="15" customHeight="1" x14ac:dyDescent="0.2">
      <c r="A32" s="120"/>
      <c r="B32" s="119" t="s">
        <v>117</v>
      </c>
      <c r="C32" s="258"/>
      <c r="E32" s="113">
        <v>10.113851023638126</v>
      </c>
      <c r="F32" s="115">
        <v>1981</v>
      </c>
      <c r="G32" s="114">
        <v>1876</v>
      </c>
      <c r="H32" s="114">
        <v>2227</v>
      </c>
      <c r="I32" s="114">
        <v>2079</v>
      </c>
      <c r="J32" s="140">
        <v>1715</v>
      </c>
      <c r="K32" s="114">
        <v>266</v>
      </c>
      <c r="L32" s="116">
        <v>15.510204081632653</v>
      </c>
    </row>
    <row r="33" spans="1:12" s="110" customFormat="1" ht="15" customHeight="1" x14ac:dyDescent="0.2">
      <c r="A33" s="120"/>
      <c r="B33" s="119"/>
      <c r="C33" s="258" t="s">
        <v>106</v>
      </c>
      <c r="E33" s="113">
        <v>52.246340232205959</v>
      </c>
      <c r="F33" s="115">
        <v>1035</v>
      </c>
      <c r="G33" s="114">
        <v>1014</v>
      </c>
      <c r="H33" s="114">
        <v>1161</v>
      </c>
      <c r="I33" s="114">
        <v>1083</v>
      </c>
      <c r="J33" s="140">
        <v>917</v>
      </c>
      <c r="K33" s="114">
        <v>118</v>
      </c>
      <c r="L33" s="116">
        <v>12.868047982551799</v>
      </c>
    </row>
    <row r="34" spans="1:12" s="110" customFormat="1" ht="15" customHeight="1" x14ac:dyDescent="0.2">
      <c r="A34" s="120"/>
      <c r="B34" s="119"/>
      <c r="C34" s="258" t="s">
        <v>107</v>
      </c>
      <c r="E34" s="113">
        <v>47.753659767794041</v>
      </c>
      <c r="F34" s="115">
        <v>946</v>
      </c>
      <c r="G34" s="114">
        <v>862</v>
      </c>
      <c r="H34" s="114">
        <v>1066</v>
      </c>
      <c r="I34" s="114">
        <v>996</v>
      </c>
      <c r="J34" s="140">
        <v>798</v>
      </c>
      <c r="K34" s="114">
        <v>148</v>
      </c>
      <c r="L34" s="116">
        <v>18.546365914786968</v>
      </c>
    </row>
    <row r="35" spans="1:12" s="110" customFormat="1" ht="24.95" customHeight="1" x14ac:dyDescent="0.2">
      <c r="A35" s="604" t="s">
        <v>190</v>
      </c>
      <c r="B35" s="605"/>
      <c r="C35" s="605"/>
      <c r="D35" s="606"/>
      <c r="E35" s="113">
        <v>63.297084801143619</v>
      </c>
      <c r="F35" s="115">
        <v>12398</v>
      </c>
      <c r="G35" s="114">
        <v>12515</v>
      </c>
      <c r="H35" s="114">
        <v>12974</v>
      </c>
      <c r="I35" s="114">
        <v>12533</v>
      </c>
      <c r="J35" s="140">
        <v>12166</v>
      </c>
      <c r="K35" s="114">
        <v>232</v>
      </c>
      <c r="L35" s="116">
        <v>1.9069538056879829</v>
      </c>
    </row>
    <row r="36" spans="1:12" s="110" customFormat="1" ht="15" customHeight="1" x14ac:dyDescent="0.2">
      <c r="A36" s="120"/>
      <c r="B36" s="119"/>
      <c r="C36" s="258" t="s">
        <v>106</v>
      </c>
      <c r="E36" s="113">
        <v>67.48669140183901</v>
      </c>
      <c r="F36" s="115">
        <v>8367</v>
      </c>
      <c r="G36" s="114">
        <v>8432</v>
      </c>
      <c r="H36" s="114">
        <v>8683</v>
      </c>
      <c r="I36" s="114">
        <v>8393</v>
      </c>
      <c r="J36" s="140">
        <v>8189</v>
      </c>
      <c r="K36" s="114">
        <v>178</v>
      </c>
      <c r="L36" s="116">
        <v>2.1736475760166076</v>
      </c>
    </row>
    <row r="37" spans="1:12" s="110" customFormat="1" ht="15" customHeight="1" x14ac:dyDescent="0.2">
      <c r="A37" s="120"/>
      <c r="B37" s="119"/>
      <c r="C37" s="258" t="s">
        <v>107</v>
      </c>
      <c r="E37" s="113">
        <v>32.513308598160997</v>
      </c>
      <c r="F37" s="115">
        <v>4031</v>
      </c>
      <c r="G37" s="114">
        <v>4083</v>
      </c>
      <c r="H37" s="114">
        <v>4291</v>
      </c>
      <c r="I37" s="114">
        <v>4140</v>
      </c>
      <c r="J37" s="140">
        <v>3977</v>
      </c>
      <c r="K37" s="114">
        <v>54</v>
      </c>
      <c r="L37" s="116">
        <v>1.3578073925069147</v>
      </c>
    </row>
    <row r="38" spans="1:12" s="110" customFormat="1" ht="15" customHeight="1" x14ac:dyDescent="0.2">
      <c r="A38" s="120"/>
      <c r="B38" s="119" t="s">
        <v>182</v>
      </c>
      <c r="C38" s="258"/>
      <c r="E38" s="113">
        <v>36.702915198856381</v>
      </c>
      <c r="F38" s="115">
        <v>7189</v>
      </c>
      <c r="G38" s="114">
        <v>7003</v>
      </c>
      <c r="H38" s="114">
        <v>7276</v>
      </c>
      <c r="I38" s="114">
        <v>7193</v>
      </c>
      <c r="J38" s="140">
        <v>6952</v>
      </c>
      <c r="K38" s="114">
        <v>237</v>
      </c>
      <c r="L38" s="116">
        <v>3.4090909090909092</v>
      </c>
    </row>
    <row r="39" spans="1:12" s="110" customFormat="1" ht="15" customHeight="1" x14ac:dyDescent="0.2">
      <c r="A39" s="120"/>
      <c r="B39" s="119"/>
      <c r="C39" s="258" t="s">
        <v>106</v>
      </c>
      <c r="E39" s="113">
        <v>13.186813186813186</v>
      </c>
      <c r="F39" s="115">
        <v>948</v>
      </c>
      <c r="G39" s="114">
        <v>924</v>
      </c>
      <c r="H39" s="114">
        <v>1002</v>
      </c>
      <c r="I39" s="114">
        <v>992</v>
      </c>
      <c r="J39" s="140">
        <v>940</v>
      </c>
      <c r="K39" s="114">
        <v>8</v>
      </c>
      <c r="L39" s="116">
        <v>0.85106382978723405</v>
      </c>
    </row>
    <row r="40" spans="1:12" s="110" customFormat="1" ht="15" customHeight="1" x14ac:dyDescent="0.2">
      <c r="A40" s="120"/>
      <c r="B40" s="119"/>
      <c r="C40" s="258" t="s">
        <v>107</v>
      </c>
      <c r="E40" s="113">
        <v>86.813186813186817</v>
      </c>
      <c r="F40" s="115">
        <v>6241</v>
      </c>
      <c r="G40" s="114">
        <v>6079</v>
      </c>
      <c r="H40" s="114">
        <v>6274</v>
      </c>
      <c r="I40" s="114">
        <v>6201</v>
      </c>
      <c r="J40" s="140">
        <v>6012</v>
      </c>
      <c r="K40" s="114">
        <v>229</v>
      </c>
      <c r="L40" s="116">
        <v>3.8090485695276115</v>
      </c>
    </row>
    <row r="41" spans="1:12" s="110" customFormat="1" ht="24.75" customHeight="1" x14ac:dyDescent="0.2">
      <c r="A41" s="604" t="s">
        <v>518</v>
      </c>
      <c r="B41" s="605"/>
      <c r="C41" s="605"/>
      <c r="D41" s="606"/>
      <c r="E41" s="113">
        <v>5.5342829427681623</v>
      </c>
      <c r="F41" s="115">
        <v>1084</v>
      </c>
      <c r="G41" s="114">
        <v>1204</v>
      </c>
      <c r="H41" s="114">
        <v>1241</v>
      </c>
      <c r="I41" s="114">
        <v>902</v>
      </c>
      <c r="J41" s="140">
        <v>1023</v>
      </c>
      <c r="K41" s="114">
        <v>61</v>
      </c>
      <c r="L41" s="116">
        <v>5.9628543499511242</v>
      </c>
    </row>
    <row r="42" spans="1:12" s="110" customFormat="1" ht="15" customHeight="1" x14ac:dyDescent="0.2">
      <c r="A42" s="120"/>
      <c r="B42" s="119"/>
      <c r="C42" s="258" t="s">
        <v>106</v>
      </c>
      <c r="E42" s="113">
        <v>59.225092250922508</v>
      </c>
      <c r="F42" s="115">
        <v>642</v>
      </c>
      <c r="G42" s="114">
        <v>737</v>
      </c>
      <c r="H42" s="114">
        <v>755</v>
      </c>
      <c r="I42" s="114">
        <v>535</v>
      </c>
      <c r="J42" s="140">
        <v>592</v>
      </c>
      <c r="K42" s="114">
        <v>50</v>
      </c>
      <c r="L42" s="116">
        <v>8.4459459459459456</v>
      </c>
    </row>
    <row r="43" spans="1:12" s="110" customFormat="1" ht="15" customHeight="1" x14ac:dyDescent="0.2">
      <c r="A43" s="123"/>
      <c r="B43" s="124"/>
      <c r="C43" s="260" t="s">
        <v>107</v>
      </c>
      <c r="D43" s="261"/>
      <c r="E43" s="125">
        <v>40.774907749077492</v>
      </c>
      <c r="F43" s="143">
        <v>442</v>
      </c>
      <c r="G43" s="144">
        <v>467</v>
      </c>
      <c r="H43" s="144">
        <v>486</v>
      </c>
      <c r="I43" s="144">
        <v>367</v>
      </c>
      <c r="J43" s="145">
        <v>431</v>
      </c>
      <c r="K43" s="144">
        <v>11</v>
      </c>
      <c r="L43" s="146">
        <v>2.5522041763341066</v>
      </c>
    </row>
    <row r="44" spans="1:12" s="110" customFormat="1" ht="45.75" customHeight="1" x14ac:dyDescent="0.2">
      <c r="A44" s="604" t="s">
        <v>191</v>
      </c>
      <c r="B44" s="605"/>
      <c r="C44" s="605"/>
      <c r="D44" s="606"/>
      <c r="E44" s="113">
        <v>1.6031040996579364</v>
      </c>
      <c r="F44" s="115">
        <v>314</v>
      </c>
      <c r="G44" s="114">
        <v>321</v>
      </c>
      <c r="H44" s="114">
        <v>327</v>
      </c>
      <c r="I44" s="114">
        <v>318</v>
      </c>
      <c r="J44" s="140">
        <v>322</v>
      </c>
      <c r="K44" s="114">
        <v>-8</v>
      </c>
      <c r="L44" s="116">
        <v>-2.4844720496894408</v>
      </c>
    </row>
    <row r="45" spans="1:12" s="110" customFormat="1" ht="15" customHeight="1" x14ac:dyDescent="0.2">
      <c r="A45" s="120"/>
      <c r="B45" s="119"/>
      <c r="C45" s="258" t="s">
        <v>106</v>
      </c>
      <c r="E45" s="113">
        <v>51.273885350318473</v>
      </c>
      <c r="F45" s="115">
        <v>161</v>
      </c>
      <c r="G45" s="114">
        <v>164</v>
      </c>
      <c r="H45" s="114">
        <v>167</v>
      </c>
      <c r="I45" s="114">
        <v>163</v>
      </c>
      <c r="J45" s="140">
        <v>165</v>
      </c>
      <c r="K45" s="114">
        <v>-4</v>
      </c>
      <c r="L45" s="116">
        <v>-2.4242424242424243</v>
      </c>
    </row>
    <row r="46" spans="1:12" s="110" customFormat="1" ht="15" customHeight="1" x14ac:dyDescent="0.2">
      <c r="A46" s="123"/>
      <c r="B46" s="124"/>
      <c r="C46" s="260" t="s">
        <v>107</v>
      </c>
      <c r="D46" s="261"/>
      <c r="E46" s="125">
        <v>48.726114649681527</v>
      </c>
      <c r="F46" s="143">
        <v>153</v>
      </c>
      <c r="G46" s="144">
        <v>157</v>
      </c>
      <c r="H46" s="144">
        <v>160</v>
      </c>
      <c r="I46" s="144">
        <v>155</v>
      </c>
      <c r="J46" s="145">
        <v>157</v>
      </c>
      <c r="K46" s="144">
        <v>-4</v>
      </c>
      <c r="L46" s="146">
        <v>-2.5477707006369426</v>
      </c>
    </row>
    <row r="47" spans="1:12" s="110" customFormat="1" ht="39" customHeight="1" x14ac:dyDescent="0.2">
      <c r="A47" s="604" t="s">
        <v>519</v>
      </c>
      <c r="B47" s="607"/>
      <c r="C47" s="607"/>
      <c r="D47" s="608"/>
      <c r="E47" s="113">
        <v>0.14805738500025528</v>
      </c>
      <c r="F47" s="115">
        <v>29</v>
      </c>
      <c r="G47" s="114">
        <v>33</v>
      </c>
      <c r="H47" s="114">
        <v>35</v>
      </c>
      <c r="I47" s="114">
        <v>32</v>
      </c>
      <c r="J47" s="140">
        <v>41</v>
      </c>
      <c r="K47" s="114">
        <v>-12</v>
      </c>
      <c r="L47" s="116">
        <v>-29.26829268292683</v>
      </c>
    </row>
    <row r="48" spans="1:12" s="110" customFormat="1" ht="15" customHeight="1" x14ac:dyDescent="0.2">
      <c r="A48" s="120"/>
      <c r="B48" s="119"/>
      <c r="C48" s="258" t="s">
        <v>106</v>
      </c>
      <c r="E48" s="113">
        <v>34.482758620689658</v>
      </c>
      <c r="F48" s="115">
        <v>10</v>
      </c>
      <c r="G48" s="114">
        <v>10</v>
      </c>
      <c r="H48" s="114">
        <v>13</v>
      </c>
      <c r="I48" s="114">
        <v>15</v>
      </c>
      <c r="J48" s="140">
        <v>20</v>
      </c>
      <c r="K48" s="114">
        <v>-10</v>
      </c>
      <c r="L48" s="116">
        <v>-50</v>
      </c>
    </row>
    <row r="49" spans="1:12" s="110" customFormat="1" ht="15" customHeight="1" x14ac:dyDescent="0.2">
      <c r="A49" s="123"/>
      <c r="B49" s="124"/>
      <c r="C49" s="260" t="s">
        <v>107</v>
      </c>
      <c r="D49" s="261"/>
      <c r="E49" s="125">
        <v>65.517241379310349</v>
      </c>
      <c r="F49" s="143">
        <v>19</v>
      </c>
      <c r="G49" s="144">
        <v>23</v>
      </c>
      <c r="H49" s="144">
        <v>22</v>
      </c>
      <c r="I49" s="144">
        <v>17</v>
      </c>
      <c r="J49" s="145">
        <v>21</v>
      </c>
      <c r="K49" s="144">
        <v>-2</v>
      </c>
      <c r="L49" s="146">
        <v>-9.5238095238095237</v>
      </c>
    </row>
    <row r="50" spans="1:12" s="110" customFormat="1" ht="24.95" customHeight="1" x14ac:dyDescent="0.2">
      <c r="A50" s="609" t="s">
        <v>192</v>
      </c>
      <c r="B50" s="610"/>
      <c r="C50" s="610"/>
      <c r="D50" s="611"/>
      <c r="E50" s="262">
        <v>12.937152192780927</v>
      </c>
      <c r="F50" s="263">
        <v>2534</v>
      </c>
      <c r="G50" s="264">
        <v>2541</v>
      </c>
      <c r="H50" s="264">
        <v>2686</v>
      </c>
      <c r="I50" s="264">
        <v>2410</v>
      </c>
      <c r="J50" s="265">
        <v>2347</v>
      </c>
      <c r="K50" s="263">
        <v>187</v>
      </c>
      <c r="L50" s="266">
        <v>7.9676182360460164</v>
      </c>
    </row>
    <row r="51" spans="1:12" s="110" customFormat="1" ht="15" customHeight="1" x14ac:dyDescent="0.2">
      <c r="A51" s="120"/>
      <c r="B51" s="119"/>
      <c r="C51" s="258" t="s">
        <v>106</v>
      </c>
      <c r="E51" s="113">
        <v>45.659037095501184</v>
      </c>
      <c r="F51" s="115">
        <v>1157</v>
      </c>
      <c r="G51" s="114">
        <v>1211</v>
      </c>
      <c r="H51" s="114">
        <v>1263</v>
      </c>
      <c r="I51" s="114">
        <v>1092</v>
      </c>
      <c r="J51" s="140">
        <v>1078</v>
      </c>
      <c r="K51" s="114">
        <v>79</v>
      </c>
      <c r="L51" s="116">
        <v>7.3283858998144709</v>
      </c>
    </row>
    <row r="52" spans="1:12" s="110" customFormat="1" ht="15" customHeight="1" x14ac:dyDescent="0.2">
      <c r="A52" s="120"/>
      <c r="B52" s="119"/>
      <c r="C52" s="258" t="s">
        <v>107</v>
      </c>
      <c r="E52" s="113">
        <v>54.340962904498816</v>
      </c>
      <c r="F52" s="115">
        <v>1377</v>
      </c>
      <c r="G52" s="114">
        <v>1330</v>
      </c>
      <c r="H52" s="114">
        <v>1423</v>
      </c>
      <c r="I52" s="114">
        <v>1318</v>
      </c>
      <c r="J52" s="140">
        <v>1269</v>
      </c>
      <c r="K52" s="114">
        <v>108</v>
      </c>
      <c r="L52" s="116">
        <v>8.5106382978723403</v>
      </c>
    </row>
    <row r="53" spans="1:12" s="110" customFormat="1" ht="15" customHeight="1" x14ac:dyDescent="0.2">
      <c r="A53" s="120"/>
      <c r="B53" s="119"/>
      <c r="C53" s="258" t="s">
        <v>187</v>
      </c>
      <c r="D53" s="110" t="s">
        <v>193</v>
      </c>
      <c r="E53" s="113">
        <v>29.794790844514601</v>
      </c>
      <c r="F53" s="115">
        <v>755</v>
      </c>
      <c r="G53" s="114">
        <v>891</v>
      </c>
      <c r="H53" s="114">
        <v>932</v>
      </c>
      <c r="I53" s="114">
        <v>673</v>
      </c>
      <c r="J53" s="140">
        <v>721</v>
      </c>
      <c r="K53" s="114">
        <v>34</v>
      </c>
      <c r="L53" s="116">
        <v>4.7156726768377251</v>
      </c>
    </row>
    <row r="54" spans="1:12" s="110" customFormat="1" ht="15" customHeight="1" x14ac:dyDescent="0.2">
      <c r="A54" s="120"/>
      <c r="B54" s="119"/>
      <c r="D54" s="267" t="s">
        <v>194</v>
      </c>
      <c r="E54" s="113">
        <v>63.70860927152318</v>
      </c>
      <c r="F54" s="115">
        <v>481</v>
      </c>
      <c r="G54" s="114">
        <v>553</v>
      </c>
      <c r="H54" s="114">
        <v>579</v>
      </c>
      <c r="I54" s="114">
        <v>423</v>
      </c>
      <c r="J54" s="140">
        <v>446</v>
      </c>
      <c r="K54" s="114">
        <v>35</v>
      </c>
      <c r="L54" s="116">
        <v>7.8475336322869955</v>
      </c>
    </row>
    <row r="55" spans="1:12" s="110" customFormat="1" ht="15" customHeight="1" x14ac:dyDescent="0.2">
      <c r="A55" s="120"/>
      <c r="B55" s="119"/>
      <c r="D55" s="267" t="s">
        <v>195</v>
      </c>
      <c r="E55" s="113">
        <v>36.29139072847682</v>
      </c>
      <c r="F55" s="115">
        <v>274</v>
      </c>
      <c r="G55" s="114">
        <v>338</v>
      </c>
      <c r="H55" s="114">
        <v>353</v>
      </c>
      <c r="I55" s="114">
        <v>250</v>
      </c>
      <c r="J55" s="140">
        <v>275</v>
      </c>
      <c r="K55" s="114">
        <v>-1</v>
      </c>
      <c r="L55" s="116">
        <v>-0.36363636363636365</v>
      </c>
    </row>
    <row r="56" spans="1:12" s="110" customFormat="1" ht="15" customHeight="1" x14ac:dyDescent="0.2">
      <c r="A56" s="120"/>
      <c r="B56" s="119" t="s">
        <v>196</v>
      </c>
      <c r="C56" s="258"/>
      <c r="E56" s="113">
        <v>70.955225404605102</v>
      </c>
      <c r="F56" s="115">
        <v>13898</v>
      </c>
      <c r="G56" s="114">
        <v>13858</v>
      </c>
      <c r="H56" s="114">
        <v>14127</v>
      </c>
      <c r="I56" s="114">
        <v>13970</v>
      </c>
      <c r="J56" s="140">
        <v>13665</v>
      </c>
      <c r="K56" s="114">
        <v>233</v>
      </c>
      <c r="L56" s="116">
        <v>1.7050859860958654</v>
      </c>
    </row>
    <row r="57" spans="1:12" s="110" customFormat="1" ht="15" customHeight="1" x14ac:dyDescent="0.2">
      <c r="A57" s="120"/>
      <c r="B57" s="119"/>
      <c r="C57" s="258" t="s">
        <v>106</v>
      </c>
      <c r="E57" s="113">
        <v>46.632609008490434</v>
      </c>
      <c r="F57" s="115">
        <v>6481</v>
      </c>
      <c r="G57" s="114">
        <v>6472</v>
      </c>
      <c r="H57" s="114">
        <v>6629</v>
      </c>
      <c r="I57" s="114">
        <v>6540</v>
      </c>
      <c r="J57" s="140">
        <v>6371</v>
      </c>
      <c r="K57" s="114">
        <v>110</v>
      </c>
      <c r="L57" s="116">
        <v>1.7265735363365249</v>
      </c>
    </row>
    <row r="58" spans="1:12" s="110" customFormat="1" ht="15" customHeight="1" x14ac:dyDescent="0.2">
      <c r="A58" s="120"/>
      <c r="B58" s="119"/>
      <c r="C58" s="258" t="s">
        <v>107</v>
      </c>
      <c r="E58" s="113">
        <v>53.367390991509566</v>
      </c>
      <c r="F58" s="115">
        <v>7417</v>
      </c>
      <c r="G58" s="114">
        <v>7386</v>
      </c>
      <c r="H58" s="114">
        <v>7498</v>
      </c>
      <c r="I58" s="114">
        <v>7430</v>
      </c>
      <c r="J58" s="140">
        <v>7294</v>
      </c>
      <c r="K58" s="114">
        <v>123</v>
      </c>
      <c r="L58" s="116">
        <v>1.6863175212503427</v>
      </c>
    </row>
    <row r="59" spans="1:12" s="110" customFormat="1" ht="15" customHeight="1" x14ac:dyDescent="0.2">
      <c r="A59" s="120"/>
      <c r="B59" s="119"/>
      <c r="C59" s="258" t="s">
        <v>105</v>
      </c>
      <c r="D59" s="110" t="s">
        <v>197</v>
      </c>
      <c r="E59" s="113">
        <v>92.524104187652895</v>
      </c>
      <c r="F59" s="115">
        <v>12859</v>
      </c>
      <c r="G59" s="114">
        <v>12821</v>
      </c>
      <c r="H59" s="114">
        <v>13087</v>
      </c>
      <c r="I59" s="114">
        <v>12933</v>
      </c>
      <c r="J59" s="140">
        <v>12644</v>
      </c>
      <c r="K59" s="114">
        <v>215</v>
      </c>
      <c r="L59" s="116">
        <v>1.7004112622587788</v>
      </c>
    </row>
    <row r="60" spans="1:12" s="110" customFormat="1" ht="15" customHeight="1" x14ac:dyDescent="0.2">
      <c r="A60" s="120"/>
      <c r="B60" s="119"/>
      <c r="C60" s="258"/>
      <c r="D60" s="267" t="s">
        <v>198</v>
      </c>
      <c r="E60" s="113">
        <v>44.303600591025742</v>
      </c>
      <c r="F60" s="115">
        <v>5697</v>
      </c>
      <c r="G60" s="114">
        <v>5690</v>
      </c>
      <c r="H60" s="114">
        <v>5842</v>
      </c>
      <c r="I60" s="114">
        <v>5759</v>
      </c>
      <c r="J60" s="140">
        <v>5603</v>
      </c>
      <c r="K60" s="114">
        <v>94</v>
      </c>
      <c r="L60" s="116">
        <v>1.6776726753524898</v>
      </c>
    </row>
    <row r="61" spans="1:12" s="110" customFormat="1" ht="15" customHeight="1" x14ac:dyDescent="0.2">
      <c r="A61" s="120"/>
      <c r="B61" s="119"/>
      <c r="C61" s="258"/>
      <c r="D61" s="267" t="s">
        <v>199</v>
      </c>
      <c r="E61" s="113">
        <v>55.696399408974258</v>
      </c>
      <c r="F61" s="115">
        <v>7162</v>
      </c>
      <c r="G61" s="114">
        <v>7131</v>
      </c>
      <c r="H61" s="114">
        <v>7245</v>
      </c>
      <c r="I61" s="114">
        <v>7174</v>
      </c>
      <c r="J61" s="140">
        <v>7041</v>
      </c>
      <c r="K61" s="114">
        <v>121</v>
      </c>
      <c r="L61" s="116">
        <v>1.7185058940491407</v>
      </c>
    </row>
    <row r="62" spans="1:12" s="110" customFormat="1" ht="15" customHeight="1" x14ac:dyDescent="0.2">
      <c r="A62" s="120"/>
      <c r="B62" s="119"/>
      <c r="C62" s="258"/>
      <c r="D62" s="258" t="s">
        <v>200</v>
      </c>
      <c r="E62" s="113">
        <v>7.4758958123471002</v>
      </c>
      <c r="F62" s="115">
        <v>1039</v>
      </c>
      <c r="G62" s="114">
        <v>1037</v>
      </c>
      <c r="H62" s="114">
        <v>1040</v>
      </c>
      <c r="I62" s="114">
        <v>1037</v>
      </c>
      <c r="J62" s="140">
        <v>1021</v>
      </c>
      <c r="K62" s="114">
        <v>18</v>
      </c>
      <c r="L62" s="116">
        <v>1.762977473065622</v>
      </c>
    </row>
    <row r="63" spans="1:12" s="110" customFormat="1" ht="15" customHeight="1" x14ac:dyDescent="0.2">
      <c r="A63" s="120"/>
      <c r="B63" s="119"/>
      <c r="C63" s="258"/>
      <c r="D63" s="267" t="s">
        <v>198</v>
      </c>
      <c r="E63" s="113">
        <v>75.457170356111646</v>
      </c>
      <c r="F63" s="115">
        <v>784</v>
      </c>
      <c r="G63" s="114">
        <v>782</v>
      </c>
      <c r="H63" s="114">
        <v>787</v>
      </c>
      <c r="I63" s="114">
        <v>781</v>
      </c>
      <c r="J63" s="140">
        <v>768</v>
      </c>
      <c r="K63" s="114">
        <v>16</v>
      </c>
      <c r="L63" s="116">
        <v>2.0833333333333335</v>
      </c>
    </row>
    <row r="64" spans="1:12" s="110" customFormat="1" ht="15" customHeight="1" x14ac:dyDescent="0.2">
      <c r="A64" s="120"/>
      <c r="B64" s="119"/>
      <c r="C64" s="258"/>
      <c r="D64" s="267" t="s">
        <v>199</v>
      </c>
      <c r="E64" s="113">
        <v>24.542829643888354</v>
      </c>
      <c r="F64" s="115">
        <v>255</v>
      </c>
      <c r="G64" s="114">
        <v>255</v>
      </c>
      <c r="H64" s="114">
        <v>253</v>
      </c>
      <c r="I64" s="114">
        <v>256</v>
      </c>
      <c r="J64" s="140">
        <v>253</v>
      </c>
      <c r="K64" s="114">
        <v>2</v>
      </c>
      <c r="L64" s="116">
        <v>0.79051383399209485</v>
      </c>
    </row>
    <row r="65" spans="1:12" s="110" customFormat="1" ht="15" customHeight="1" x14ac:dyDescent="0.2">
      <c r="A65" s="120"/>
      <c r="B65" s="119" t="s">
        <v>201</v>
      </c>
      <c r="C65" s="258"/>
      <c r="E65" s="113">
        <v>5.9325062541481595</v>
      </c>
      <c r="F65" s="115">
        <v>1162</v>
      </c>
      <c r="G65" s="114">
        <v>1121</v>
      </c>
      <c r="H65" s="114">
        <v>1156</v>
      </c>
      <c r="I65" s="114">
        <v>1130</v>
      </c>
      <c r="J65" s="140">
        <v>1125</v>
      </c>
      <c r="K65" s="114">
        <v>37</v>
      </c>
      <c r="L65" s="116">
        <v>3.2888888888888888</v>
      </c>
    </row>
    <row r="66" spans="1:12" s="110" customFormat="1" ht="15" customHeight="1" x14ac:dyDescent="0.2">
      <c r="A66" s="120"/>
      <c r="B66" s="119"/>
      <c r="C66" s="258" t="s">
        <v>106</v>
      </c>
      <c r="E66" s="113">
        <v>51.032702237521512</v>
      </c>
      <c r="F66" s="115">
        <v>593</v>
      </c>
      <c r="G66" s="114">
        <v>583</v>
      </c>
      <c r="H66" s="114">
        <v>594</v>
      </c>
      <c r="I66" s="114">
        <v>588</v>
      </c>
      <c r="J66" s="140">
        <v>595</v>
      </c>
      <c r="K66" s="114">
        <v>-2</v>
      </c>
      <c r="L66" s="116">
        <v>-0.33613445378151263</v>
      </c>
    </row>
    <row r="67" spans="1:12" s="110" customFormat="1" ht="15" customHeight="1" x14ac:dyDescent="0.2">
      <c r="A67" s="120"/>
      <c r="B67" s="119"/>
      <c r="C67" s="258" t="s">
        <v>107</v>
      </c>
      <c r="E67" s="113">
        <v>48.967297762478488</v>
      </c>
      <c r="F67" s="115">
        <v>569</v>
      </c>
      <c r="G67" s="114">
        <v>538</v>
      </c>
      <c r="H67" s="114">
        <v>562</v>
      </c>
      <c r="I67" s="114">
        <v>542</v>
      </c>
      <c r="J67" s="140">
        <v>530</v>
      </c>
      <c r="K67" s="114">
        <v>39</v>
      </c>
      <c r="L67" s="116">
        <v>7.3584905660377355</v>
      </c>
    </row>
    <row r="68" spans="1:12" s="110" customFormat="1" ht="15" customHeight="1" x14ac:dyDescent="0.2">
      <c r="A68" s="120"/>
      <c r="B68" s="119"/>
      <c r="C68" s="258" t="s">
        <v>105</v>
      </c>
      <c r="D68" s="110" t="s">
        <v>202</v>
      </c>
      <c r="E68" s="113">
        <v>19.104991394148019</v>
      </c>
      <c r="F68" s="115">
        <v>222</v>
      </c>
      <c r="G68" s="114">
        <v>207</v>
      </c>
      <c r="H68" s="114">
        <v>219</v>
      </c>
      <c r="I68" s="114">
        <v>198</v>
      </c>
      <c r="J68" s="140">
        <v>184</v>
      </c>
      <c r="K68" s="114">
        <v>38</v>
      </c>
      <c r="L68" s="116">
        <v>20.652173913043477</v>
      </c>
    </row>
    <row r="69" spans="1:12" s="110" customFormat="1" ht="15" customHeight="1" x14ac:dyDescent="0.2">
      <c r="A69" s="120"/>
      <c r="B69" s="119"/>
      <c r="C69" s="258"/>
      <c r="D69" s="267" t="s">
        <v>198</v>
      </c>
      <c r="E69" s="113">
        <v>45.495495495495497</v>
      </c>
      <c r="F69" s="115">
        <v>101</v>
      </c>
      <c r="G69" s="114">
        <v>101</v>
      </c>
      <c r="H69" s="114">
        <v>105</v>
      </c>
      <c r="I69" s="114">
        <v>96</v>
      </c>
      <c r="J69" s="140">
        <v>95</v>
      </c>
      <c r="K69" s="114">
        <v>6</v>
      </c>
      <c r="L69" s="116">
        <v>6.3157894736842106</v>
      </c>
    </row>
    <row r="70" spans="1:12" s="110" customFormat="1" ht="15" customHeight="1" x14ac:dyDescent="0.2">
      <c r="A70" s="120"/>
      <c r="B70" s="119"/>
      <c r="C70" s="258"/>
      <c r="D70" s="267" t="s">
        <v>199</v>
      </c>
      <c r="E70" s="113">
        <v>54.504504504504503</v>
      </c>
      <c r="F70" s="115">
        <v>121</v>
      </c>
      <c r="G70" s="114">
        <v>106</v>
      </c>
      <c r="H70" s="114">
        <v>114</v>
      </c>
      <c r="I70" s="114">
        <v>102</v>
      </c>
      <c r="J70" s="140">
        <v>89</v>
      </c>
      <c r="K70" s="114">
        <v>32</v>
      </c>
      <c r="L70" s="116">
        <v>35.955056179775283</v>
      </c>
    </row>
    <row r="71" spans="1:12" s="110" customFormat="1" ht="15" customHeight="1" x14ac:dyDescent="0.2">
      <c r="A71" s="120"/>
      <c r="B71" s="119"/>
      <c r="C71" s="258"/>
      <c r="D71" s="110" t="s">
        <v>203</v>
      </c>
      <c r="E71" s="113">
        <v>73.666092943201377</v>
      </c>
      <c r="F71" s="115">
        <v>856</v>
      </c>
      <c r="G71" s="114">
        <v>837</v>
      </c>
      <c r="H71" s="114">
        <v>852</v>
      </c>
      <c r="I71" s="114">
        <v>856</v>
      </c>
      <c r="J71" s="140">
        <v>860</v>
      </c>
      <c r="K71" s="114">
        <v>-4</v>
      </c>
      <c r="L71" s="116">
        <v>-0.46511627906976744</v>
      </c>
    </row>
    <row r="72" spans="1:12" s="110" customFormat="1" ht="15" customHeight="1" x14ac:dyDescent="0.2">
      <c r="A72" s="120"/>
      <c r="B72" s="119"/>
      <c r="C72" s="258"/>
      <c r="D72" s="267" t="s">
        <v>198</v>
      </c>
      <c r="E72" s="113">
        <v>51.752336448598129</v>
      </c>
      <c r="F72" s="115">
        <v>443</v>
      </c>
      <c r="G72" s="114">
        <v>436</v>
      </c>
      <c r="H72" s="114">
        <v>439</v>
      </c>
      <c r="I72" s="114">
        <v>446</v>
      </c>
      <c r="J72" s="140">
        <v>452</v>
      </c>
      <c r="K72" s="114">
        <v>-9</v>
      </c>
      <c r="L72" s="116">
        <v>-1.9911504424778761</v>
      </c>
    </row>
    <row r="73" spans="1:12" s="110" customFormat="1" ht="15" customHeight="1" x14ac:dyDescent="0.2">
      <c r="A73" s="120"/>
      <c r="B73" s="119"/>
      <c r="C73" s="258"/>
      <c r="D73" s="267" t="s">
        <v>199</v>
      </c>
      <c r="E73" s="113">
        <v>48.247663551401871</v>
      </c>
      <c r="F73" s="115">
        <v>413</v>
      </c>
      <c r="G73" s="114">
        <v>401</v>
      </c>
      <c r="H73" s="114">
        <v>413</v>
      </c>
      <c r="I73" s="114">
        <v>410</v>
      </c>
      <c r="J73" s="140">
        <v>408</v>
      </c>
      <c r="K73" s="114">
        <v>5</v>
      </c>
      <c r="L73" s="116">
        <v>1.2254901960784315</v>
      </c>
    </row>
    <row r="74" spans="1:12" s="110" customFormat="1" ht="15" customHeight="1" x14ac:dyDescent="0.2">
      <c r="A74" s="120"/>
      <c r="B74" s="119"/>
      <c r="C74" s="258"/>
      <c r="D74" s="110" t="s">
        <v>204</v>
      </c>
      <c r="E74" s="113">
        <v>7.2289156626506026</v>
      </c>
      <c r="F74" s="115">
        <v>84</v>
      </c>
      <c r="G74" s="114">
        <v>77</v>
      </c>
      <c r="H74" s="114">
        <v>85</v>
      </c>
      <c r="I74" s="114">
        <v>76</v>
      </c>
      <c r="J74" s="140">
        <v>81</v>
      </c>
      <c r="K74" s="114">
        <v>3</v>
      </c>
      <c r="L74" s="116">
        <v>3.7037037037037037</v>
      </c>
    </row>
    <row r="75" spans="1:12" s="110" customFormat="1" ht="15" customHeight="1" x14ac:dyDescent="0.2">
      <c r="A75" s="120"/>
      <c r="B75" s="119"/>
      <c r="C75" s="258"/>
      <c r="D75" s="267" t="s">
        <v>198</v>
      </c>
      <c r="E75" s="113">
        <v>58.333333333333336</v>
      </c>
      <c r="F75" s="115">
        <v>49</v>
      </c>
      <c r="G75" s="114">
        <v>46</v>
      </c>
      <c r="H75" s="114">
        <v>50</v>
      </c>
      <c r="I75" s="114">
        <v>46</v>
      </c>
      <c r="J75" s="140">
        <v>48</v>
      </c>
      <c r="K75" s="114">
        <v>1</v>
      </c>
      <c r="L75" s="116">
        <v>2.0833333333333335</v>
      </c>
    </row>
    <row r="76" spans="1:12" s="110" customFormat="1" ht="15" customHeight="1" x14ac:dyDescent="0.2">
      <c r="A76" s="120"/>
      <c r="B76" s="119"/>
      <c r="C76" s="258"/>
      <c r="D76" s="267" t="s">
        <v>199</v>
      </c>
      <c r="E76" s="113">
        <v>41.666666666666664</v>
      </c>
      <c r="F76" s="115">
        <v>35</v>
      </c>
      <c r="G76" s="114">
        <v>31</v>
      </c>
      <c r="H76" s="114">
        <v>35</v>
      </c>
      <c r="I76" s="114">
        <v>30</v>
      </c>
      <c r="J76" s="140">
        <v>33</v>
      </c>
      <c r="K76" s="114">
        <v>2</v>
      </c>
      <c r="L76" s="116">
        <v>6.0606060606060606</v>
      </c>
    </row>
    <row r="77" spans="1:12" s="110" customFormat="1" ht="15" customHeight="1" x14ac:dyDescent="0.2">
      <c r="A77" s="534"/>
      <c r="B77" s="119" t="s">
        <v>205</v>
      </c>
      <c r="C77" s="268"/>
      <c r="D77" s="182"/>
      <c r="E77" s="113">
        <v>10.175116148465818</v>
      </c>
      <c r="F77" s="115">
        <v>1993</v>
      </c>
      <c r="G77" s="114">
        <v>1998</v>
      </c>
      <c r="H77" s="114">
        <v>2281</v>
      </c>
      <c r="I77" s="114">
        <v>2216</v>
      </c>
      <c r="J77" s="140">
        <v>1981</v>
      </c>
      <c r="K77" s="114">
        <v>12</v>
      </c>
      <c r="L77" s="116">
        <v>0.60575466935890965</v>
      </c>
    </row>
    <row r="78" spans="1:12" s="110" customFormat="1" ht="15" customHeight="1" x14ac:dyDescent="0.2">
      <c r="A78" s="120"/>
      <c r="B78" s="119"/>
      <c r="C78" s="268" t="s">
        <v>106</v>
      </c>
      <c r="D78" s="182"/>
      <c r="E78" s="113">
        <v>54.390366281986957</v>
      </c>
      <c r="F78" s="115">
        <v>1084</v>
      </c>
      <c r="G78" s="114">
        <v>1090</v>
      </c>
      <c r="H78" s="114">
        <v>1199</v>
      </c>
      <c r="I78" s="114">
        <v>1165</v>
      </c>
      <c r="J78" s="140">
        <v>1085</v>
      </c>
      <c r="K78" s="114">
        <v>-1</v>
      </c>
      <c r="L78" s="116">
        <v>-9.2165898617511524E-2</v>
      </c>
    </row>
    <row r="79" spans="1:12" s="110" customFormat="1" ht="15" customHeight="1" x14ac:dyDescent="0.2">
      <c r="A79" s="123"/>
      <c r="B79" s="124"/>
      <c r="C79" s="260" t="s">
        <v>107</v>
      </c>
      <c r="D79" s="261"/>
      <c r="E79" s="125">
        <v>45.609633718013043</v>
      </c>
      <c r="F79" s="143">
        <v>909</v>
      </c>
      <c r="G79" s="144">
        <v>908</v>
      </c>
      <c r="H79" s="144">
        <v>1082</v>
      </c>
      <c r="I79" s="144">
        <v>1051</v>
      </c>
      <c r="J79" s="145">
        <v>896</v>
      </c>
      <c r="K79" s="144">
        <v>13</v>
      </c>
      <c r="L79" s="146">
        <v>1.4508928571428572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19587</v>
      </c>
      <c r="E11" s="114">
        <v>19518</v>
      </c>
      <c r="F11" s="114">
        <v>20250</v>
      </c>
      <c r="G11" s="114">
        <v>19726</v>
      </c>
      <c r="H11" s="140">
        <v>19118</v>
      </c>
      <c r="I11" s="115">
        <v>469</v>
      </c>
      <c r="J11" s="116">
        <v>2.4531854796526833</v>
      </c>
    </row>
    <row r="12" spans="1:15" s="110" customFormat="1" ht="24.95" customHeight="1" x14ac:dyDescent="0.2">
      <c r="A12" s="193" t="s">
        <v>132</v>
      </c>
      <c r="B12" s="194" t="s">
        <v>133</v>
      </c>
      <c r="C12" s="113">
        <v>1.6235258079338337</v>
      </c>
      <c r="D12" s="115">
        <v>318</v>
      </c>
      <c r="E12" s="114">
        <v>302</v>
      </c>
      <c r="F12" s="114">
        <v>415</v>
      </c>
      <c r="G12" s="114">
        <v>352</v>
      </c>
      <c r="H12" s="140">
        <v>322</v>
      </c>
      <c r="I12" s="115">
        <v>-4</v>
      </c>
      <c r="J12" s="116">
        <v>-1.2422360248447204</v>
      </c>
    </row>
    <row r="13" spans="1:15" s="110" customFormat="1" ht="24.95" customHeight="1" x14ac:dyDescent="0.2">
      <c r="A13" s="193" t="s">
        <v>134</v>
      </c>
      <c r="B13" s="199" t="s">
        <v>214</v>
      </c>
      <c r="C13" s="113">
        <v>0.56670240465614952</v>
      </c>
      <c r="D13" s="115">
        <v>111</v>
      </c>
      <c r="E13" s="114">
        <v>104</v>
      </c>
      <c r="F13" s="114">
        <v>101</v>
      </c>
      <c r="G13" s="114">
        <v>104</v>
      </c>
      <c r="H13" s="140">
        <v>102</v>
      </c>
      <c r="I13" s="115">
        <v>9</v>
      </c>
      <c r="J13" s="116">
        <v>8.8235294117647065</v>
      </c>
    </row>
    <row r="14" spans="1:15" s="287" customFormat="1" ht="24" customHeight="1" x14ac:dyDescent="0.2">
      <c r="A14" s="193" t="s">
        <v>215</v>
      </c>
      <c r="B14" s="199" t="s">
        <v>137</v>
      </c>
      <c r="C14" s="113">
        <v>12.748251391228877</v>
      </c>
      <c r="D14" s="115">
        <v>2497</v>
      </c>
      <c r="E14" s="114">
        <v>2526</v>
      </c>
      <c r="F14" s="114">
        <v>2574</v>
      </c>
      <c r="G14" s="114">
        <v>2560</v>
      </c>
      <c r="H14" s="140">
        <v>2557</v>
      </c>
      <c r="I14" s="115">
        <v>-60</v>
      </c>
      <c r="J14" s="116">
        <v>-2.3464998044583498</v>
      </c>
      <c r="K14" s="110"/>
      <c r="L14" s="110"/>
      <c r="M14" s="110"/>
      <c r="N14" s="110"/>
      <c r="O14" s="110"/>
    </row>
    <row r="15" spans="1:15" s="110" customFormat="1" ht="24.75" customHeight="1" x14ac:dyDescent="0.2">
      <c r="A15" s="193" t="s">
        <v>216</v>
      </c>
      <c r="B15" s="199" t="s">
        <v>217</v>
      </c>
      <c r="C15" s="113">
        <v>4.6459386327666312</v>
      </c>
      <c r="D15" s="115">
        <v>910</v>
      </c>
      <c r="E15" s="114">
        <v>915</v>
      </c>
      <c r="F15" s="114">
        <v>933</v>
      </c>
      <c r="G15" s="114">
        <v>914</v>
      </c>
      <c r="H15" s="140">
        <v>911</v>
      </c>
      <c r="I15" s="115">
        <v>-1</v>
      </c>
      <c r="J15" s="116">
        <v>-0.10976948408342481</v>
      </c>
    </row>
    <row r="16" spans="1:15" s="287" customFormat="1" ht="24.95" customHeight="1" x14ac:dyDescent="0.2">
      <c r="A16" s="193" t="s">
        <v>218</v>
      </c>
      <c r="B16" s="199" t="s">
        <v>141</v>
      </c>
      <c r="C16" s="113">
        <v>3.8699137182825343</v>
      </c>
      <c r="D16" s="115">
        <v>758</v>
      </c>
      <c r="E16" s="114">
        <v>781</v>
      </c>
      <c r="F16" s="114">
        <v>795</v>
      </c>
      <c r="G16" s="114">
        <v>794</v>
      </c>
      <c r="H16" s="140">
        <v>794</v>
      </c>
      <c r="I16" s="115">
        <v>-36</v>
      </c>
      <c r="J16" s="116">
        <v>-4.5340050377833752</v>
      </c>
      <c r="K16" s="110"/>
      <c r="L16" s="110"/>
      <c r="M16" s="110"/>
      <c r="N16" s="110"/>
      <c r="O16" s="110"/>
    </row>
    <row r="17" spans="1:15" s="110" customFormat="1" ht="24.95" customHeight="1" x14ac:dyDescent="0.2">
      <c r="A17" s="193" t="s">
        <v>219</v>
      </c>
      <c r="B17" s="199" t="s">
        <v>220</v>
      </c>
      <c r="C17" s="113">
        <v>4.2323990401797111</v>
      </c>
      <c r="D17" s="115">
        <v>829</v>
      </c>
      <c r="E17" s="114">
        <v>830</v>
      </c>
      <c r="F17" s="114">
        <v>846</v>
      </c>
      <c r="G17" s="114">
        <v>852</v>
      </c>
      <c r="H17" s="140">
        <v>852</v>
      </c>
      <c r="I17" s="115">
        <v>-23</v>
      </c>
      <c r="J17" s="116">
        <v>-2.699530516431925</v>
      </c>
    </row>
    <row r="18" spans="1:15" s="287" customFormat="1" ht="24.95" customHeight="1" x14ac:dyDescent="0.2">
      <c r="A18" s="201" t="s">
        <v>144</v>
      </c>
      <c r="B18" s="202" t="s">
        <v>145</v>
      </c>
      <c r="C18" s="113">
        <v>11.068565885536325</v>
      </c>
      <c r="D18" s="115">
        <v>2168</v>
      </c>
      <c r="E18" s="114">
        <v>2129</v>
      </c>
      <c r="F18" s="114">
        <v>2206</v>
      </c>
      <c r="G18" s="114">
        <v>2147</v>
      </c>
      <c r="H18" s="140">
        <v>2127</v>
      </c>
      <c r="I18" s="115">
        <v>41</v>
      </c>
      <c r="J18" s="116">
        <v>1.9275975552421249</v>
      </c>
      <c r="K18" s="110"/>
      <c r="L18" s="110"/>
      <c r="M18" s="110"/>
      <c r="N18" s="110"/>
      <c r="O18" s="110"/>
    </row>
    <row r="19" spans="1:15" s="110" customFormat="1" ht="24.95" customHeight="1" x14ac:dyDescent="0.2">
      <c r="A19" s="193" t="s">
        <v>146</v>
      </c>
      <c r="B19" s="199" t="s">
        <v>147</v>
      </c>
      <c r="C19" s="113">
        <v>15.893194465717057</v>
      </c>
      <c r="D19" s="115">
        <v>3113</v>
      </c>
      <c r="E19" s="114">
        <v>3142</v>
      </c>
      <c r="F19" s="114">
        <v>3212</v>
      </c>
      <c r="G19" s="114">
        <v>3110</v>
      </c>
      <c r="H19" s="140">
        <v>3052</v>
      </c>
      <c r="I19" s="115">
        <v>61</v>
      </c>
      <c r="J19" s="116">
        <v>1.9986893840104849</v>
      </c>
    </row>
    <row r="20" spans="1:15" s="287" customFormat="1" ht="24.95" customHeight="1" x14ac:dyDescent="0.2">
      <c r="A20" s="193" t="s">
        <v>148</v>
      </c>
      <c r="B20" s="199" t="s">
        <v>149</v>
      </c>
      <c r="C20" s="113">
        <v>4.0332873844897126</v>
      </c>
      <c r="D20" s="115">
        <v>790</v>
      </c>
      <c r="E20" s="114">
        <v>870</v>
      </c>
      <c r="F20" s="114">
        <v>748</v>
      </c>
      <c r="G20" s="114">
        <v>748</v>
      </c>
      <c r="H20" s="140">
        <v>637</v>
      </c>
      <c r="I20" s="115">
        <v>153</v>
      </c>
      <c r="J20" s="116">
        <v>24.018838304552592</v>
      </c>
      <c r="K20" s="110"/>
      <c r="L20" s="110"/>
      <c r="M20" s="110"/>
      <c r="N20" s="110"/>
      <c r="O20" s="110"/>
    </row>
    <row r="21" spans="1:15" s="110" customFormat="1" ht="24.95" customHeight="1" x14ac:dyDescent="0.2">
      <c r="A21" s="201" t="s">
        <v>150</v>
      </c>
      <c r="B21" s="202" t="s">
        <v>151</v>
      </c>
      <c r="C21" s="113">
        <v>5.6312860570786745</v>
      </c>
      <c r="D21" s="115">
        <v>1103</v>
      </c>
      <c r="E21" s="114">
        <v>1143</v>
      </c>
      <c r="F21" s="114">
        <v>1623</v>
      </c>
      <c r="G21" s="114">
        <v>1598</v>
      </c>
      <c r="H21" s="140">
        <v>1097</v>
      </c>
      <c r="I21" s="115">
        <v>6</v>
      </c>
      <c r="J21" s="116">
        <v>0.54694621695533274</v>
      </c>
    </row>
    <row r="22" spans="1:15" s="110" customFormat="1" ht="24.95" customHeight="1" x14ac:dyDescent="0.2">
      <c r="A22" s="201" t="s">
        <v>152</v>
      </c>
      <c r="B22" s="199" t="s">
        <v>153</v>
      </c>
      <c r="C22" s="113" t="s">
        <v>513</v>
      </c>
      <c r="D22" s="115" t="s">
        <v>513</v>
      </c>
      <c r="E22" s="114" t="s">
        <v>513</v>
      </c>
      <c r="F22" s="114" t="s">
        <v>513</v>
      </c>
      <c r="G22" s="114" t="s">
        <v>513</v>
      </c>
      <c r="H22" s="140" t="s">
        <v>513</v>
      </c>
      <c r="I22" s="115" t="s">
        <v>513</v>
      </c>
      <c r="J22" s="116" t="s">
        <v>513</v>
      </c>
    </row>
    <row r="23" spans="1:15" s="110" customFormat="1" ht="24.95" customHeight="1" x14ac:dyDescent="0.2">
      <c r="A23" s="193" t="s">
        <v>154</v>
      </c>
      <c r="B23" s="199" t="s">
        <v>155</v>
      </c>
      <c r="C23" s="113">
        <v>1.5724715372440905</v>
      </c>
      <c r="D23" s="115">
        <v>308</v>
      </c>
      <c r="E23" s="114">
        <v>307</v>
      </c>
      <c r="F23" s="114">
        <v>313</v>
      </c>
      <c r="G23" s="114">
        <v>306</v>
      </c>
      <c r="H23" s="140">
        <v>302</v>
      </c>
      <c r="I23" s="115">
        <v>6</v>
      </c>
      <c r="J23" s="116">
        <v>1.9867549668874172</v>
      </c>
    </row>
    <row r="24" spans="1:15" s="110" customFormat="1" ht="24.95" customHeight="1" x14ac:dyDescent="0.2">
      <c r="A24" s="193" t="s">
        <v>156</v>
      </c>
      <c r="B24" s="199" t="s">
        <v>221</v>
      </c>
      <c r="C24" s="113">
        <v>2.8028794608669014</v>
      </c>
      <c r="D24" s="115">
        <v>549</v>
      </c>
      <c r="E24" s="114">
        <v>547</v>
      </c>
      <c r="F24" s="114">
        <v>550</v>
      </c>
      <c r="G24" s="114">
        <v>537</v>
      </c>
      <c r="H24" s="140">
        <v>536</v>
      </c>
      <c r="I24" s="115">
        <v>13</v>
      </c>
      <c r="J24" s="116">
        <v>2.4253731343283582</v>
      </c>
    </row>
    <row r="25" spans="1:15" s="110" customFormat="1" ht="24.95" customHeight="1" x14ac:dyDescent="0.2">
      <c r="A25" s="193" t="s">
        <v>222</v>
      </c>
      <c r="B25" s="204" t="s">
        <v>159</v>
      </c>
      <c r="C25" s="113">
        <v>8.2401592893245521</v>
      </c>
      <c r="D25" s="115">
        <v>1614</v>
      </c>
      <c r="E25" s="114">
        <v>1424</v>
      </c>
      <c r="F25" s="114">
        <v>1457</v>
      </c>
      <c r="G25" s="114">
        <v>1437</v>
      </c>
      <c r="H25" s="140">
        <v>1426</v>
      </c>
      <c r="I25" s="115">
        <v>188</v>
      </c>
      <c r="J25" s="116">
        <v>13.183730715287517</v>
      </c>
    </row>
    <row r="26" spans="1:15" s="110" customFormat="1" ht="24.95" customHeight="1" x14ac:dyDescent="0.2">
      <c r="A26" s="201">
        <v>782.78300000000002</v>
      </c>
      <c r="B26" s="203" t="s">
        <v>160</v>
      </c>
      <c r="C26" s="113" t="s">
        <v>513</v>
      </c>
      <c r="D26" s="115" t="s">
        <v>513</v>
      </c>
      <c r="E26" s="114" t="s">
        <v>513</v>
      </c>
      <c r="F26" s="114" t="s">
        <v>513</v>
      </c>
      <c r="G26" s="114" t="s">
        <v>513</v>
      </c>
      <c r="H26" s="140" t="s">
        <v>513</v>
      </c>
      <c r="I26" s="115" t="s">
        <v>513</v>
      </c>
      <c r="J26" s="116" t="s">
        <v>513</v>
      </c>
    </row>
    <row r="27" spans="1:15" s="110" customFormat="1" ht="24.95" customHeight="1" x14ac:dyDescent="0.2">
      <c r="A27" s="193" t="s">
        <v>161</v>
      </c>
      <c r="B27" s="199" t="s">
        <v>223</v>
      </c>
      <c r="C27" s="113">
        <v>9.4552509317404407</v>
      </c>
      <c r="D27" s="115">
        <v>1852</v>
      </c>
      <c r="E27" s="114">
        <v>1850</v>
      </c>
      <c r="F27" s="114">
        <v>1847</v>
      </c>
      <c r="G27" s="114">
        <v>1750</v>
      </c>
      <c r="H27" s="140">
        <v>1763</v>
      </c>
      <c r="I27" s="115">
        <v>89</v>
      </c>
      <c r="J27" s="116">
        <v>5.0482132728304023</v>
      </c>
    </row>
    <row r="28" spans="1:15" s="110" customFormat="1" ht="24.95" customHeight="1" x14ac:dyDescent="0.2">
      <c r="A28" s="193" t="s">
        <v>163</v>
      </c>
      <c r="B28" s="199" t="s">
        <v>164</v>
      </c>
      <c r="C28" s="113">
        <v>2.3025476081074183</v>
      </c>
      <c r="D28" s="115">
        <v>451</v>
      </c>
      <c r="E28" s="114">
        <v>450</v>
      </c>
      <c r="F28" s="114">
        <v>450</v>
      </c>
      <c r="G28" s="114">
        <v>444</v>
      </c>
      <c r="H28" s="140">
        <v>455</v>
      </c>
      <c r="I28" s="115">
        <v>-4</v>
      </c>
      <c r="J28" s="116">
        <v>-0.87912087912087911</v>
      </c>
    </row>
    <row r="29" spans="1:15" s="110" customFormat="1" ht="24.95" customHeight="1" x14ac:dyDescent="0.2">
      <c r="A29" s="193">
        <v>86</v>
      </c>
      <c r="B29" s="199" t="s">
        <v>165</v>
      </c>
      <c r="C29" s="113">
        <v>7.8317251238066063</v>
      </c>
      <c r="D29" s="115">
        <v>1534</v>
      </c>
      <c r="E29" s="114">
        <v>1535</v>
      </c>
      <c r="F29" s="114">
        <v>1563</v>
      </c>
      <c r="G29" s="114">
        <v>1544</v>
      </c>
      <c r="H29" s="140">
        <v>1591</v>
      </c>
      <c r="I29" s="115">
        <v>-57</v>
      </c>
      <c r="J29" s="116">
        <v>-3.5826524198617222</v>
      </c>
    </row>
    <row r="30" spans="1:15" s="110" customFormat="1" ht="24.95" customHeight="1" x14ac:dyDescent="0.2">
      <c r="A30" s="193">
        <v>87.88</v>
      </c>
      <c r="B30" s="204" t="s">
        <v>166</v>
      </c>
      <c r="C30" s="113">
        <v>13.988870168989637</v>
      </c>
      <c r="D30" s="115">
        <v>2740</v>
      </c>
      <c r="E30" s="114">
        <v>2745</v>
      </c>
      <c r="F30" s="114">
        <v>2727</v>
      </c>
      <c r="G30" s="114">
        <v>2633</v>
      </c>
      <c r="H30" s="140">
        <v>2700</v>
      </c>
      <c r="I30" s="115">
        <v>40</v>
      </c>
      <c r="J30" s="116">
        <v>1.4814814814814814</v>
      </c>
    </row>
    <row r="31" spans="1:15" s="110" customFormat="1" ht="24.95" customHeight="1" x14ac:dyDescent="0.2">
      <c r="A31" s="193" t="s">
        <v>167</v>
      </c>
      <c r="B31" s="199" t="s">
        <v>168</v>
      </c>
      <c r="C31" s="113">
        <v>1.9706948486240874</v>
      </c>
      <c r="D31" s="115">
        <v>386</v>
      </c>
      <c r="E31" s="114">
        <v>393</v>
      </c>
      <c r="F31" s="114">
        <v>411</v>
      </c>
      <c r="G31" s="114">
        <v>402</v>
      </c>
      <c r="H31" s="140">
        <v>392</v>
      </c>
      <c r="I31" s="115">
        <v>-6</v>
      </c>
      <c r="J31" s="116">
        <v>-1.5306122448979591</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1.6235258079338337</v>
      </c>
      <c r="D34" s="115">
        <v>318</v>
      </c>
      <c r="E34" s="114">
        <v>302</v>
      </c>
      <c r="F34" s="114">
        <v>415</v>
      </c>
      <c r="G34" s="114">
        <v>352</v>
      </c>
      <c r="H34" s="140">
        <v>322</v>
      </c>
      <c r="I34" s="115">
        <v>-4</v>
      </c>
      <c r="J34" s="116">
        <v>-1.2422360248447204</v>
      </c>
    </row>
    <row r="35" spans="1:10" s="110" customFormat="1" ht="24.95" customHeight="1" x14ac:dyDescent="0.2">
      <c r="A35" s="292" t="s">
        <v>171</v>
      </c>
      <c r="B35" s="293" t="s">
        <v>172</v>
      </c>
      <c r="C35" s="113">
        <v>24.383519681421351</v>
      </c>
      <c r="D35" s="115">
        <v>4776</v>
      </c>
      <c r="E35" s="114">
        <v>4759</v>
      </c>
      <c r="F35" s="114">
        <v>4881</v>
      </c>
      <c r="G35" s="114">
        <v>4811</v>
      </c>
      <c r="H35" s="140">
        <v>4786</v>
      </c>
      <c r="I35" s="115">
        <v>-10</v>
      </c>
      <c r="J35" s="116">
        <v>-0.20894274968658588</v>
      </c>
    </row>
    <row r="36" spans="1:10" s="110" customFormat="1" ht="24.95" customHeight="1" x14ac:dyDescent="0.2">
      <c r="A36" s="294" t="s">
        <v>173</v>
      </c>
      <c r="B36" s="295" t="s">
        <v>174</v>
      </c>
      <c r="C36" s="125">
        <v>73.992954510644822</v>
      </c>
      <c r="D36" s="143">
        <v>14493</v>
      </c>
      <c r="E36" s="144">
        <v>14457</v>
      </c>
      <c r="F36" s="144">
        <v>14954</v>
      </c>
      <c r="G36" s="144">
        <v>14563</v>
      </c>
      <c r="H36" s="145">
        <v>14010</v>
      </c>
      <c r="I36" s="143">
        <v>483</v>
      </c>
      <c r="J36" s="146">
        <v>3.4475374732334045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2020-09-25T09:08:50Z</dcterms:created>
  <dcterms:modified xsi:type="dcterms:W3CDTF">2020-09-28T08:08:57Z</dcterms:modified>
</cp:coreProperties>
</file>