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M42" i="24" s="1"/>
  <c r="B42" i="24"/>
  <c r="D42" i="24" s="1"/>
  <c r="M41" i="24"/>
  <c r="K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14" i="24" l="1"/>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F7" i="24"/>
  <c r="D7" i="24"/>
  <c r="J7" i="24"/>
  <c r="H7" i="24"/>
  <c r="K7" i="24"/>
  <c r="K24" i="24"/>
  <c r="J24" i="24"/>
  <c r="H24" i="24"/>
  <c r="F24" i="24"/>
  <c r="D24" i="24"/>
  <c r="F27" i="24"/>
  <c r="D27" i="24"/>
  <c r="J27" i="24"/>
  <c r="H27" i="24"/>
  <c r="K27" i="24"/>
  <c r="M22" i="24"/>
  <c r="E22" i="24"/>
  <c r="L22" i="24"/>
  <c r="I22" i="24"/>
  <c r="G22" i="24"/>
  <c r="G25" i="24"/>
  <c r="L25" i="24"/>
  <c r="I25" i="24"/>
  <c r="E25" i="24"/>
  <c r="M25" i="24"/>
  <c r="C45" i="24"/>
  <c r="C39" i="24"/>
  <c r="K18" i="24"/>
  <c r="J18" i="24"/>
  <c r="H18" i="24"/>
  <c r="F18" i="24"/>
  <c r="D18" i="24"/>
  <c r="F21" i="24"/>
  <c r="D21" i="24"/>
  <c r="J21" i="24"/>
  <c r="H21" i="24"/>
  <c r="K21" i="24"/>
  <c r="K34" i="24"/>
  <c r="J34" i="24"/>
  <c r="H34" i="24"/>
  <c r="F34" i="24"/>
  <c r="D34" i="24"/>
  <c r="D38" i="24"/>
  <c r="K38" i="24"/>
  <c r="J38" i="24"/>
  <c r="H38" i="24"/>
  <c r="F38" i="24"/>
  <c r="M16" i="24"/>
  <c r="E16" i="24"/>
  <c r="L16" i="24"/>
  <c r="I16" i="24"/>
  <c r="G16" i="24"/>
  <c r="G19" i="24"/>
  <c r="L19" i="24"/>
  <c r="I19" i="24"/>
  <c r="M19" i="24"/>
  <c r="E19" i="24"/>
  <c r="M32" i="24"/>
  <c r="E32" i="24"/>
  <c r="L32" i="24"/>
  <c r="I32" i="24"/>
  <c r="G32" i="24"/>
  <c r="G35" i="24"/>
  <c r="M35" i="24"/>
  <c r="L35" i="24"/>
  <c r="I35" i="24"/>
  <c r="E35" i="24"/>
  <c r="F9" i="24"/>
  <c r="D9" i="24"/>
  <c r="J9" i="24"/>
  <c r="H9" i="24"/>
  <c r="K9"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22" i="24"/>
  <c r="J22" i="24"/>
  <c r="H22" i="24"/>
  <c r="F22" i="24"/>
  <c r="D22" i="24"/>
  <c r="F25" i="24"/>
  <c r="D25" i="24"/>
  <c r="J25" i="24"/>
  <c r="H25" i="24"/>
  <c r="K25" i="24"/>
  <c r="B45" i="24"/>
  <c r="B39" i="24"/>
  <c r="M20" i="24"/>
  <c r="E20" i="24"/>
  <c r="L20" i="24"/>
  <c r="I20" i="24"/>
  <c r="G20" i="24"/>
  <c r="G23" i="24"/>
  <c r="L23" i="24"/>
  <c r="I23" i="24"/>
  <c r="M23" i="24"/>
  <c r="E23" i="24"/>
  <c r="I37" i="24"/>
  <c r="G37" i="24"/>
  <c r="L37" i="24"/>
  <c r="M37" i="24"/>
  <c r="E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E17" i="24"/>
  <c r="M17" i="24"/>
  <c r="M30" i="24"/>
  <c r="E30" i="24"/>
  <c r="L30" i="24"/>
  <c r="I30" i="24"/>
  <c r="G30" i="24"/>
  <c r="G33" i="24"/>
  <c r="L33" i="24"/>
  <c r="I33" i="24"/>
  <c r="E33" i="24"/>
  <c r="M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8" i="24"/>
  <c r="J8" i="24"/>
  <c r="H8" i="24"/>
  <c r="F8" i="24"/>
  <c r="D8"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H40" i="24"/>
  <c r="L41" i="24"/>
  <c r="H42" i="24"/>
  <c r="L43" i="24"/>
  <c r="H44" i="24"/>
  <c r="J40" i="24"/>
  <c r="J42" i="24"/>
  <c r="J44" i="24"/>
  <c r="L40" i="24"/>
  <c r="L42" i="24"/>
  <c r="L44" i="24"/>
  <c r="E40" i="24"/>
  <c r="E42" i="24"/>
  <c r="E44" i="24"/>
  <c r="K14" i="24" l="1"/>
  <c r="J14" i="24"/>
  <c r="H14" i="24"/>
  <c r="F14" i="24"/>
  <c r="D14" i="24"/>
  <c r="M6" i="24"/>
  <c r="E6" i="24"/>
  <c r="L6" i="24"/>
  <c r="I6" i="24"/>
  <c r="G6" i="24"/>
  <c r="M14" i="24"/>
  <c r="E14" i="24"/>
  <c r="L14" i="24"/>
  <c r="I14" i="24"/>
  <c r="G14" i="24"/>
  <c r="J79" i="24"/>
  <c r="J78" i="24"/>
  <c r="H39" i="24"/>
  <c r="F39" i="24"/>
  <c r="D39" i="24"/>
  <c r="K39" i="24"/>
  <c r="J39" i="24"/>
  <c r="I77" i="24"/>
  <c r="K77" i="24"/>
  <c r="H45" i="24"/>
  <c r="F45" i="24"/>
  <c r="D45" i="24"/>
  <c r="K45" i="24"/>
  <c r="J45" i="24"/>
  <c r="I39" i="24"/>
  <c r="G39" i="24"/>
  <c r="L39" i="24"/>
  <c r="M39" i="24"/>
  <c r="E39" i="24"/>
  <c r="I45" i="24"/>
  <c r="G45" i="24"/>
  <c r="L45" i="24"/>
  <c r="M45" i="24"/>
  <c r="E45" i="24"/>
  <c r="K6" i="24"/>
  <c r="J6" i="24"/>
  <c r="H6" i="24"/>
  <c r="F6" i="24"/>
  <c r="D6" i="24"/>
  <c r="K79" i="24" l="1"/>
  <c r="K78" i="24"/>
  <c r="I78" i="24"/>
  <c r="I79" i="24"/>
  <c r="I83" i="24" l="1"/>
  <c r="I82" i="24"/>
  <c r="I81" i="24"/>
</calcChain>
</file>

<file path=xl/sharedStrings.xml><?xml version="1.0" encoding="utf-8"?>
<sst xmlns="http://schemas.openxmlformats.org/spreadsheetml/2006/main" count="1665" uniqueCount="520">
  <si>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</si>
  <si>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</si>
  <si>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</si>
  <si>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</si>
  <si>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</si>
  <si>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</si>
  <si>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</si>
  <si>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</si>
  <si>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</si>
  <si>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</si>
  <si>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</si>
  <si>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</si>
  <si>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</si>
  <si>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Mayen-Koblenz (07137)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</si>
  <si>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</si>
  <si>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</si>
  <si>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</si>
  <si>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</si>
  <si>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</si>
  <si>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</si>
  <si>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</si>
  <si>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</si>
  <si>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</si>
  <si>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</si>
  <si>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</si>
  <si>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</si>
  <si>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</si>
  <si>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</si>
  <si>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</si>
  <si>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</si>
  <si>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</si>
  <si>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</si>
  <si>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</si>
  <si>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</si>
  <si>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</si>
  <si>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</si>
  <si>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</si>
  <si>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</si>
  <si>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</si>
  <si>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</si>
  <si>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</si>
  <si>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</si>
  <si>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</si>
  <si>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</si>
  <si>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</si>
  <si>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</si>
  <si>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</si>
  <si>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</si>
  <si>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</si>
  <si>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</si>
  <si>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</si>
  <si>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</si>
  <si>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</si>
  <si>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</si>
  <si>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</si>
  <si>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</si>
  <si>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</si>
  <si>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</si>
  <si>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</si>
  <si>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</si>
  <si>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</si>
  <si>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</si>
  <si>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</si>
  <si>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</si>
  <si>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</si>
  <si>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</si>
  <si>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</si>
  <si>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</si>
  <si>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</si>
  <si>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</si>
  <si>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</si>
  <si>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</si>
  <si>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</si>
  <si>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</si>
  <si>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</si>
  <si>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</si>
  <si>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</si>
  <si>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</si>
  <si>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</si>
  <si>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</si>
  <si>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</si>
  <si>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</si>
  <si>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</si>
  <si>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</si>
  <si>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</si>
  <si>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</si>
  <si>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</si>
  <si>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</si>
  <si>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</si>
  <si>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</si>
  <si>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</si>
  <si>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</si>
  <si>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Mayen-Koblenz (07137);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</si>
  <si>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</si>
  <si>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</si>
  <si>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</si>
  <si>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</si>
  <si>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</si>
  <si>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</si>
  <si>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</si>
  <si>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</si>
  <si>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</si>
  <si>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</si>
  <si>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</si>
  <si>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</si>
  <si>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</si>
  <si>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</si>
  <si>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</si>
  <si>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</si>
  <si>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</si>
  <si>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</si>
  <si>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</si>
  <si>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</si>
  <si>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</si>
  <si>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</si>
  <si>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</si>
  <si>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</si>
  <si>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</si>
  <si>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</si>
  <si>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</si>
  <si>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</si>
  <si>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</si>
  <si>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</si>
  <si>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</si>
  <si>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</si>
  <si>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</si>
  <si>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</si>
  <si>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</si>
  <si>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</si>
  <si>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</si>
  <si>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</si>
  <si>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</si>
  <si>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</si>
  <si>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</si>
  <si>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</si>
  <si>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</si>
  <si>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</si>
  <si>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</si>
  <si>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</si>
  <si>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</si>
  <si>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</si>
  <si>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</si>
  <si>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</si>
  <si>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</si>
  <si>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</si>
  <si>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</si>
  <si>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</si>
  <si>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</si>
  <si>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</si>
  <si>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</si>
  <si>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</si>
  <si>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</si>
  <si>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</si>
  <si>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</si>
  <si>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</si>
  <si>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</si>
  <si>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</si>
  <si>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</si>
  <si>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</si>
  <si>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</si>
  <si>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</si>
  <si>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</si>
  <si>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</si>
  <si>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</si>
  <si>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</si>
  <si>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</si>
  <si>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</si>
  <si>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</si>
  <si>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</si>
  <si>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</si>
  <si>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</si>
  <si>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</si>
  <si>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</si>
  <si>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</si>
  <si>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</si>
  <si>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</si>
  <si>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</si>
  <si>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</si>
  <si>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</si>
  <si>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</si>
  <si>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</si>
  <si>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</si>
  <si>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</si>
  <si>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Mayen-Koblenz (07137)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</si>
  <si>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</si>
  <si>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</si>
  <si>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</si>
  <si>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</si>
  <si>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</si>
  <si>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</si>
  <si>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</si>
  <si>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</si>
  <si>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</si>
  <si>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</si>
  <si>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</si>
  <si>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</si>
  <si>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</si>
  <si>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</si>
  <si>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</si>
  <si>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</si>
  <si>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</si>
  <si>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</si>
  <si>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</si>
  <si>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</si>
  <si>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</si>
  <si>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</si>
  <si>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</si>
  <si>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</si>
  <si>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</si>
  <si>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</si>
  <si>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</si>
  <si>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</si>
  <si>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</si>
  <si>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</si>
  <si>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</si>
  <si>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</si>
  <si>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</si>
  <si>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</si>
  <si>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</si>
  <si>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</si>
  <si>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</si>
  <si>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</si>
  <si>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</si>
  <si>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</si>
  <si>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</si>
  <si>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</si>
  <si>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</si>
  <si>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</si>
  <si>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</si>
  <si>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</si>
  <si>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</si>
  <si>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</si>
  <si>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</si>
  <si>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</si>
  <si>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</si>
  <si>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</si>
  <si>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</si>
  <si>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</si>
  <si>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</si>
  <si>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</si>
  <si>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</si>
  <si>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</si>
  <si>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</si>
  <si>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</si>
  <si>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</si>
  <si>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</si>
  <si>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</si>
  <si>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</si>
  <si>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</si>
  <si>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</si>
  <si>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</si>
  <si>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</si>
  <si>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</si>
  <si>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</si>
  <si>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</si>
  <si>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</si>
  <si>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</si>
  <si>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</si>
  <si>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</si>
  <si>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</si>
  <si>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</si>
  <si>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</si>
  <si>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</si>
  <si>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</si>
  <si>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</si>
  <si>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</si>
  <si>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</si>
  <si>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</si>
  <si>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</si>
  <si>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</si>
  <si>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</si>
  <si>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</si>
  <si>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</si>
  <si>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</si>
  <si>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</si>
  <si>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</si>
  <si>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</si>
  <si>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</si>
  <si>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</si>
  <si>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</si>
  <si>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</si>
  <si>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</si>
  <si>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</si>
  <si>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</si>
  <si>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</si>
  <si>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</si>
  <si>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</si>
  <si>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</si>
  <si>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</si>
  <si>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</si>
  <si>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</si>
  <si>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</si>
  <si>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</si>
  <si>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</si>
  <si>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</si>
  <si>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</si>
  <si>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</si>
  <si>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</si>
  <si>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</si>
  <si>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</si>
  <si>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</si>
  <si>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</si>
  <si>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</si>
  <si>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</si>
  <si>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</si>
  <si>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</si>
  <si>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</si>
  <si>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</si>
  <si>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</si>
  <si>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</si>
  <si>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</si>
  <si>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</si>
  <si>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</si>
  <si>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</si>
  <si>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</si>
  <si>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</si>
  <si>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</si>
  <si>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</si>
  <si>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</si>
  <si>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</si>
  <si>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</si>
  <si>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</si>
  <si>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</si>
  <si>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</si>
  <si>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</si>
  <si>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</si>
  <si>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</si>
  <si>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</si>
  <si>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</si>
  <si>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</si>
  <si>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</si>
  <si>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</si>
  <si>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</si>
  <si>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</si>
  <si>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</si>
  <si>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</si>
  <si>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</si>
  <si>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</si>
  <si>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</si>
  <si>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</si>
  <si>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</si>
  <si>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</si>
  <si>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</si>
  <si>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</si>
  <si>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</si>
  <si>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</si>
  <si>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</si>
  <si>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</si>
  <si>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</si>
  <si>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</si>
  <si>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</si>
  <si>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</si>
  <si>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</si>
  <si>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</si>
  <si>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</si>
  <si>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</si>
  <si>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</si>
  <si>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</si>
  <si>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</si>
  <si>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</si>
  <si>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</si>
  <si>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</si>
  <si>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</si>
  <si>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</si>
  <si>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</si>
  <si>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</si>
  <si>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</si>
  <si>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</si>
  <si>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</si>
  <si>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</si>
  <si>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</si>
  <si>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</si>
  <si>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</si>
  <si>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Mayen-Koblenz (07137);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</si>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</sst>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{58B1A03A-A4E8-4A3D-9C91-07CF85F69B36}</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74C7-4927-BB7A-C94379F1F3C5}"/>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{CFC66DE2-3BA8-4F45-9E73-881DBAE61272}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74C7-4927-BB7A-C94379F1F3C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{34F75545-5733-4FA9-B585-DA707DCC1DD6}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4C7-4927-BB7A-C94379F1F3C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{16EA3F7E-31A8-4978-A0AD-26EED47BEF96}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4C7-4927-BB7A-C94379F1F3C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7.7122318908064369E-2</c:v>
                </c:pt>
                <c:pt idx="1">
                  <c:v>0.73912918896366064</c:v>
                </c:pt>
                <c:pt idx="2">
                  <c:v>1.1186464311118853</c:v>
                </c:pt>
                <c:pt idx="3">
                  <c:v>1.0875687030768</c:v>
                </c:pt>
              </c:numCache>
            </c:numRef>
          </c:val>
          <c:extLst>
            <c:ext xmlns:c16="http://schemas.microsoft.com/office/drawing/2014/chart" uri="{C3380CC4-5D6E-409C-BE32-E72D297353CC}">
              <c16:uniqueId val="{00000004-74C7-4927-BB7A-C94379F1F3C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{891B9344-1CF1-4853-99D1-8DA00210B40D}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4C7-4927-BB7A-C94379F1F3C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{651235C7-BA7D-4C46-A8C2-1E37064C9109}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4C7-4927-BB7A-C94379F1F3C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{A40F4D87-E4C1-4EF9-BB00-DEAC474C040F}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4C7-4927-BB7A-C94379F1F3C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{18661E7D-D185-40A6-AB40-7E8BAED5146A}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4C7-4927-BB7A-C94379F1F3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C7-4927-BB7A-C94379F1F3C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C7-4927-BB7A-C94379F1F3C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{0F49B0D0-1E78-4AC2-9804-F76EAA119602}</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D2A7-4DF8-9E1E-DB8B970F3F91}"/>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{3003256F-0843-427A-A93D-220EE52EA385}</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D2A7-4DF8-9E1E-DB8B970F3F9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{B7C35F3F-959E-4387-A48F-C1880190B920}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2A7-4DF8-9E1E-DB8B970F3F9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{4D40A1DD-0EAD-4E9D-BA1C-ECCB46EC2D72}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2A7-4DF8-9E1E-DB8B970F3F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-4.824323658404376</c:v>
                </c:pt>
                <c:pt idx="1">
                  <c:v>-3.2711552602853353</c:v>
                </c:pt>
                <c:pt idx="2">
                  <c:v>-2.7637010795899166</c:v>
                </c:pt>
                <c:pt idx="3">
                  <c:v>-2.8655893304673015</c:v>
                </c:pt>
              </c:numCache>
            </c:numRef>
          </c:val>
          <c:extLst>
            <c:ext xmlns:c16="http://schemas.microsoft.com/office/drawing/2014/chart" uri="{C3380CC4-5D6E-409C-BE32-E72D297353CC}">
              <c16:uniqueId val="{00000004-D2A7-4DF8-9E1E-DB8B970F3F9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{96D59E52-5D3C-40A3-B31D-50B779075970}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2A7-4DF8-9E1E-DB8B970F3F9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{E322365E-9FFB-4524-8D5C-E04755369F79}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2A7-4DF8-9E1E-DB8B970F3F9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{32C71429-33CD-418B-8CC3-AEF40088B580}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2A7-4DF8-9E1E-DB8B970F3F9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{2C4131AD-856D-4430-9EEA-BB3647F0CCBB}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2A7-4DF8-9E1E-DB8B970F3F9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A7-4DF8-9E1E-DB8B970F3F9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A7-4DF8-9E1E-DB8B970F3F9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{BAC4F13A-1B64-475C-A4D4-B0BBEB2A6E52}</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579F-4D7A-A340-359970DB3DAC}"/>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{D83370D8-77E1-47EA-B243-9F8C8ACFEDD2}</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579F-4D7A-A340-359970DB3DAC}"/>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{01DAC868-B758-4B50-94B8-9809AA458041}</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579F-4D7A-A340-359970DB3DAC}"/>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{6EFC665F-9C5D-45BA-8E77-0549DB72386E}</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579F-4D7A-A340-359970DB3DAC}"/>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{5BF89BF4-C064-4C39-AA5C-D4F8DA15BA57}</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579F-4D7A-A340-359970DB3DAC}"/>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{A561DAE7-CCEA-4043-B9A5-D84D68CFC45C}</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579F-4D7A-A340-359970DB3DAC}"/>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{E8B2DF62-13C7-4310-866A-5873A7CD478E}</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579F-4D7A-A340-359970DB3DAC}"/>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{8711BBC8-19D1-4789-A998-944F715D2337}</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579F-4D7A-A340-359970DB3DAC}"/>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{B04CBDE9-DAC3-4994-91EC-59047ED451D3}</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579F-4D7A-A340-359970DB3DAC}"/>
                </c:ext>
              </c:extLst>
            </c:dLbl>
            <c:dLbl>
              <c:idx val="9"/>
              <c:tx>
                <c:strRef>
                  <c:f>Daten_Diagramme!$D$23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{120ADAFD-72EF-4F82-A4A4-C5E7F7B2015C}</c15:txfldGUID>
                      <c15:f>Daten_Diagramme!$D$23</c15:f>
                      <c15:dlblFieldTableCache>
                        <c:ptCount val="1"/>
                        <c:pt idx="0">
                          <c:v>-2.2</c:v>
                        </c:pt>
                      </c15:dlblFieldTableCache>
                    </c15:dlblFTEntry>
                  </c15:dlblFieldTable>
                  <c15:showDataLabelsRange val="0"/>
                </c:ext>
                <c:ext xmlns:c16="http://schemas.microsoft.com/office/drawing/2014/chart" uri="{C3380CC4-5D6E-409C-BE32-E72D297353CC}">
                  <c16:uniqueId val="{00000009-579F-4D7A-A340-359970DB3DAC}"/>
                </c:ext>
              </c:extLst>
            </c:dLbl>
            <c:dLbl>
              <c:idx val="10"/>
              <c:tx>
                <c:strRef>
                  <c:f>Daten_Diagramme!$D$24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{9BD87F2F-0CD9-4971-BC49-C99A4F054834}</c15:txfldGUID>
                      <c15:f>Daten_Diagramme!$D$24</c15:f>
                      <c15:dlblFieldTableCache>
                        <c:ptCount val="1"/>
                        <c:pt idx="0">
                          <c:v>-4.2</c:v>
                        </c:pt>
                      </c15:dlblFieldTableCache>
                    </c15:dlblFTEntry>
                  </c15:dlblFieldTable>
                  <c15:showDataLabelsRange val="0"/>
                </c:ext>
                <c:ext xmlns:c16="http://schemas.microsoft.com/office/drawing/2014/chart" uri="{C3380CC4-5D6E-409C-BE32-E72D297353CC}">
                  <c16:uniqueId val="{0000000A-579F-4D7A-A340-359970DB3DAC}"/>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{C887A6CA-C8B7-46CA-A238-D6B9AE41A1EE}</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579F-4D7A-A340-359970DB3DAC}"/>
                </c:ext>
              </c:extLst>
            </c:dLbl>
            <c:dLbl>
              <c:idx val="12"/>
              <c:tx>
                <c:strRef>
                  <c:f>Daten_Diagramme!$D$26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{83CD25E5-C39E-4706-B3C8-8FD3C97E2B54}</c15:txfldGUID>
                      <c15:f>Daten_Diagramme!$D$26</c15:f>
                      <c15:dlblFieldTableCache>
                        <c:ptCount val="1"/>
                        <c:pt idx="0">
                          <c:v>4.6</c:v>
                        </c:pt>
                      </c15:dlblFieldTableCache>
                    </c15:dlblFTEntry>
                  </c15:dlblFieldTable>
                  <c15:showDataLabelsRange val="0"/>
                </c:ext>
                <c:ext xmlns:c16="http://schemas.microsoft.com/office/drawing/2014/chart" uri="{C3380CC4-5D6E-409C-BE32-E72D297353CC}">
                  <c16:uniqueId val="{0000000C-579F-4D7A-A340-359970DB3DAC}"/>
                </c:ext>
              </c:extLst>
            </c:dLbl>
            <c:dLbl>
              <c:idx val="13"/>
              <c:tx>
                <c:strRef>
                  <c:f>Daten_Diagramme!$D$27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{762D82F1-7673-4CDD-8FC6-9A710462A991}</c15:txfldGUID>
                      <c15:f>Daten_Diagramme!$D$27</c15:f>
                      <c15:dlblFieldTableCache>
                        <c:ptCount val="1"/>
                        <c:pt idx="0">
                          <c:v>-1.4</c:v>
                        </c:pt>
                      </c15:dlblFieldTableCache>
                    </c15:dlblFTEntry>
                  </c15:dlblFieldTable>
                  <c15:showDataLabelsRange val="0"/>
                </c:ext>
                <c:ext xmlns:c16="http://schemas.microsoft.com/office/drawing/2014/chart" uri="{C3380CC4-5D6E-409C-BE32-E72D297353CC}">
                  <c16:uniqueId val="{0000000D-579F-4D7A-A340-359970DB3DAC}"/>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{A5B8A51C-E776-4D13-92A0-6E0D993DC36C}</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579F-4D7A-A340-359970DB3DAC}"/>
                </c:ext>
              </c:extLst>
            </c:dLbl>
            <c:dLbl>
              <c:idx val="15"/>
              <c:tx>
                <c:strRef>
                  <c:f>Daten_Diagramme!$D$29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{363D34B1-66BC-4177-95A0-9BC6E87B3E3E}</c15:txfldGUID>
                      <c15:f>Daten_Diagramme!$D$29</c15:f>
                      <c15:dlblFieldTableCache>
                        <c:ptCount val="1"/>
                        <c:pt idx="0">
                          <c:v>-11.7</c:v>
                        </c:pt>
                      </c15:dlblFieldTableCache>
                    </c15:dlblFTEntry>
                  </c15:dlblFieldTable>
                  <c15:showDataLabelsRange val="0"/>
                </c:ext>
                <c:ext xmlns:c16="http://schemas.microsoft.com/office/drawing/2014/chart" uri="{C3380CC4-5D6E-409C-BE32-E72D297353CC}">
                  <c16:uniqueId val="{0000000F-579F-4D7A-A340-359970DB3DAC}"/>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{267741CE-2648-46ED-B27E-CB8D81C7E50E}</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579F-4D7A-A340-359970DB3DAC}"/>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{2CBC635D-B402-48C9-B4A6-3AE085F086E7}</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579F-4D7A-A340-359970DB3DAC}"/>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{15088B7D-8286-4F5B-B9C6-661809FBBA57}</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579F-4D7A-A340-359970DB3DAC}"/>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{8706CC76-52EF-4EED-909F-EA068ADBF5B7}</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579F-4D7A-A340-359970DB3DAC}"/>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{4F0D4749-FA9C-4029-BFD1-FED02ADF0140}</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579F-4D7A-A340-359970DB3DA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{D9F7D9F3-17C1-4A60-881A-E19BAE2FC72E}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79F-4D7A-A340-359970DB3DA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{5C951DA4-999D-4458-B903-72D3753E6952}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79F-4D7A-A340-359970DB3DAC}"/>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{E3A42303-0C1D-4CEE-81B0-34373F4818F7}</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579F-4D7A-A340-359970DB3DAC}"/>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{71527368-26EF-4BF2-8249-4A0AAA5A1A2F}</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579F-4D7A-A340-359970DB3DAC}"/>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{1242C6CC-6DF5-4E46-A420-2F6E6A6716D1}</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579F-4D7A-A340-359970DB3DA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{FD091C1E-8126-4040-8A3A-03D352B4E765}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79F-4D7A-A340-359970DB3DA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{9380B678-6FA1-4AA2-A65D-D345A1BEC9AA}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79F-4D7A-A340-359970DB3DA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{02AB969B-E135-4CEF-9887-986FE589B8E2}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79F-4D7A-A340-359970DB3DA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{E450B201-B0ED-4D28-AE35-0671AD5D459F}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79F-4D7A-A340-359970DB3DA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{ED9851C4-CFFF-4F27-AFC3-A47C3B1F3711}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79F-4D7A-A340-359970DB3DAC}"/>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{A5FFDB86-1FFD-4B22-A53B-3DA8006B093F}</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579F-4D7A-A340-359970DB3D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7.7122318908064369E-2</c:v>
                </c:pt>
                <c:pt idx="1">
                  <c:v>-0.6097560975609756</c:v>
                </c:pt>
                <c:pt idx="2">
                  <c:v>-0.42765502494654312</c:v>
                </c:pt>
                <c:pt idx="3">
                  <c:v>-0.12388649637189546</c:v>
                </c:pt>
                <c:pt idx="4">
                  <c:v>3.2762472077438569</c:v>
                </c:pt>
                <c:pt idx="5">
                  <c:v>-0.38407374215849444</c:v>
                </c:pt>
                <c:pt idx="6">
                  <c:v>-2.406574055957738</c:v>
                </c:pt>
                <c:pt idx="7">
                  <c:v>1.1578449905482042</c:v>
                </c:pt>
                <c:pt idx="8">
                  <c:v>1.4724657417652567</c:v>
                </c:pt>
                <c:pt idx="9">
                  <c:v>-2.1855010660980811</c:v>
                </c:pt>
                <c:pt idx="10">
                  <c:v>-4.2122538293216634</c:v>
                </c:pt>
                <c:pt idx="11">
                  <c:v>-4.4764188649080738</c:v>
                </c:pt>
                <c:pt idx="12">
                  <c:v>4.643962848297214</c:v>
                </c:pt>
                <c:pt idx="13">
                  <c:v>-1.4216366158113731</c:v>
                </c:pt>
                <c:pt idx="14">
                  <c:v>3.6053130929791273</c:v>
                </c:pt>
                <c:pt idx="15">
                  <c:v>-11.748013620885358</c:v>
                </c:pt>
                <c:pt idx="16">
                  <c:v>2.5305658231447254</c:v>
                </c:pt>
                <c:pt idx="17">
                  <c:v>-0.93562874251497008</c:v>
                </c:pt>
                <c:pt idx="18">
                  <c:v>2.586945348637999</c:v>
                </c:pt>
                <c:pt idx="19">
                  <c:v>0.36231884057971014</c:v>
                </c:pt>
                <c:pt idx="20">
                  <c:v>-1.0253317249698433</c:v>
                </c:pt>
                <c:pt idx="21">
                  <c:v>0</c:v>
                </c:pt>
                <c:pt idx="23">
                  <c:v>-0.6097560975609756</c:v>
                </c:pt>
                <c:pt idx="24">
                  <c:v>9.7405472416541225E-2</c:v>
                </c:pt>
                <c:pt idx="25">
                  <c:v>7.2039818372336709E-2</c:v>
                </c:pt>
              </c:numCache>
            </c:numRef>
          </c:val>
          <c:extLst>
            <c:ext xmlns:c16="http://schemas.microsoft.com/office/drawing/2014/chart" uri="{C3380CC4-5D6E-409C-BE32-E72D297353CC}">
              <c16:uniqueId val="{00000020-579F-4D7A-A340-359970DB3DA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{357716B7-63E7-4B7E-A572-B8982AE7F1FC}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79F-4D7A-A340-359970DB3DA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{AAE097A0-ACAA-4B47-8C37-3025B31F3191}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79F-4D7A-A340-359970DB3DA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{F6323082-898D-492B-9AC5-DBD3A22B1B3C}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79F-4D7A-A340-359970DB3DA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{157141E6-2125-4A33-8DB0-765172BCF029}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79F-4D7A-A340-359970DB3DA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{9592C9E1-061D-49C5-A588-8E1E98189D60}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79F-4D7A-A340-359970DB3DA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{3B84EE39-F708-42E2-9478-0875E7809766}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79F-4D7A-A340-359970DB3DA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{DA0BCCBE-A288-466E-B355-EA2504CCD600}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79F-4D7A-A340-359970DB3DA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{8CD5A7ED-5642-4437-9A53-E3AA33D69405}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79F-4D7A-A340-359970DB3DA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{9684DE2D-4F00-45AD-9668-D1C912CC74E3}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79F-4D7A-A340-359970DB3DA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{CED88D67-8B8A-4FD4-B117-AD665B1DE32D}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79F-4D7A-A340-359970DB3DA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{3652B982-C6AE-42E2-BDD5-23756E79D75B}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79F-4D7A-A340-359970DB3DA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{9AE78FBF-8840-4850-AFC5-ACF2D5C4771F}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79F-4D7A-A340-359970DB3DA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{CDB16674-1E6E-4103-A914-2A391BAEC8A5}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79F-4D7A-A340-359970DB3DA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{E377F242-563B-4122-A776-DF2A83B5C293}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79F-4D7A-A340-359970DB3DA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{7FBEEFF0-5FC7-4602-8134-31494C1A5386}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79F-4D7A-A340-359970DB3DA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{A6DE4188-98E0-447B-A6B5-3778A6FFB37C}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79F-4D7A-A340-359970DB3DA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{1825563E-6ECC-4308-9976-E2A106227F84}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79F-4D7A-A340-359970DB3DA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{15D8DFB9-D4AF-4703-8D4E-AFA81FC2F59E}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79F-4D7A-A340-359970DB3DA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{F49163AC-FE9B-494D-904B-F1F3F7EC18C8}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79F-4D7A-A340-359970DB3DA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{D34EE263-27A1-4CE4-808F-958EF9ADB471}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79F-4D7A-A340-359970DB3DA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{2C7F30BB-A7A1-4C3E-8203-F1CCC7197370}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79F-4D7A-A340-359970DB3DA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{40A4C64B-1AE2-4D32-B3D7-4B1D28306A8C}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79F-4D7A-A340-359970DB3DA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{542CEFE3-9834-4CD5-9528-54F28C692194}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79F-4D7A-A340-359970DB3DA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{C89DC1B9-1F1A-4AF7-92A8-D22170A1A559}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79F-4D7A-A340-359970DB3DA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{02EA27F3-1017-410D-A4D6-BC423C396EBD}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79F-4D7A-A340-359970DB3DA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{EA37F18C-E7C8-403D-806A-4A0224C3CA60}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79F-4D7A-A340-359970DB3DA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{374BDC8B-3DA2-41EB-A85B-A4F6EF49C762}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79F-4D7A-A340-359970DB3DA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{1353ABF3-05AB-4A7C-AE42-8495E52CCE83}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79F-4D7A-A340-359970DB3DA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{72006A92-4325-4B1B-912D-4563EF040805}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79F-4D7A-A340-359970DB3DA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{0D0E2C99-4C4F-489B-9A77-B52236266188}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79F-4D7A-A340-359970DB3DA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{020FD2AF-6D57-4319-B67C-AFFC4EB8CEF3}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79F-4D7A-A340-359970DB3DA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{98992E0A-8CF0-4EEF-AD8A-8016A80004AA}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79F-4D7A-A340-359970DB3D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79F-4D7A-A340-359970DB3DA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79F-4D7A-A340-359970DB3DA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{C93B617F-AB1A-4DCB-9DB7-FD6BC0E0DB3E}</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60D2-447D-8B46-660C301ECB77}"/>
                </c:ext>
              </c:extLst>
            </c:dLbl>
            <c:dLbl>
              <c:idx val="1"/>
              <c:tx>
                <c:strRef>
                  <c:f>Daten_Diagramme!$E$15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{226CB982-A0AB-4471-AC5E-BFF6BFA606E7}</c15:txfldGUID>
                      <c15:f>Daten_Diagramme!$E$15</c15:f>
                      <c15:dlblFieldTableCache>
                        <c:ptCount val="1"/>
                        <c:pt idx="0">
                          <c:v>-4.7</c:v>
                        </c:pt>
                      </c15:dlblFieldTableCache>
                    </c15:dlblFTEntry>
                  </c15:dlblFieldTable>
                  <c15:showDataLabelsRange val="0"/>
                </c:ext>
                <c:ext xmlns:c16="http://schemas.microsoft.com/office/drawing/2014/chart" uri="{C3380CC4-5D6E-409C-BE32-E72D297353CC}">
                  <c16:uniqueId val="{00000001-60D2-447D-8B46-660C301ECB77}"/>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{A941ED8A-FD10-4110-AB51-9AB729314977}</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60D2-447D-8B46-660C301ECB77}"/>
                </c:ext>
              </c:extLst>
            </c:dLbl>
            <c:dLbl>
              <c:idx val="3"/>
              <c:tx>
                <c:strRef>
                  <c:f>Daten_Diagramme!$E$17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{2D446DEE-F19F-465F-98D9-3BD8C5C56297}</c15:txfldGUID>
                      <c15:f>Daten_Diagramme!$E$17</c15:f>
                      <c15:dlblFieldTableCache>
                        <c:ptCount val="1"/>
                        <c:pt idx="0">
                          <c:v>-3.1</c:v>
                        </c:pt>
                      </c15:dlblFieldTableCache>
                    </c15:dlblFTEntry>
                  </c15:dlblFieldTable>
                  <c15:showDataLabelsRange val="0"/>
                </c:ext>
                <c:ext xmlns:c16="http://schemas.microsoft.com/office/drawing/2014/chart" uri="{C3380CC4-5D6E-409C-BE32-E72D297353CC}">
                  <c16:uniqueId val="{00000003-60D2-447D-8B46-660C301ECB77}"/>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{F8124E4D-E256-405B-A694-8E61B6553E12}</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60D2-447D-8B46-660C301ECB77}"/>
                </c:ext>
              </c:extLst>
            </c:dLbl>
            <c:dLbl>
              <c:idx val="5"/>
              <c:tx>
                <c:strRef>
                  <c:f>Daten_Diagramme!$E$19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{56BD0ED9-23A2-4B29-86E1-E354F1B386DB}</c15:txfldGUID>
                      <c15:f>Daten_Diagramme!$E$19</c15:f>
                      <c15:dlblFieldTableCache>
                        <c:ptCount val="1"/>
                        <c:pt idx="0">
                          <c:v>-1.4</c:v>
                        </c:pt>
                      </c15:dlblFieldTableCache>
                    </c15:dlblFTEntry>
                  </c15:dlblFieldTable>
                  <c15:showDataLabelsRange val="0"/>
                </c:ext>
                <c:ext xmlns:c16="http://schemas.microsoft.com/office/drawing/2014/chart" uri="{C3380CC4-5D6E-409C-BE32-E72D297353CC}">
                  <c16:uniqueId val="{00000005-60D2-447D-8B46-660C301ECB77}"/>
                </c:ext>
              </c:extLst>
            </c:dLbl>
            <c:dLbl>
              <c:idx val="6"/>
              <c:tx>
                <c:strRef>
                  <c:f>Daten_Diagramme!$E$20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{36078A84-E5F7-4C5E-A451-FF0F781E88E5}</c15:txfldGUID>
                      <c15:f>Daten_Diagramme!$E$20</c15:f>
                      <c15:dlblFieldTableCache>
                        <c:ptCount val="1"/>
                        <c:pt idx="0">
                          <c:v>-2.1</c:v>
                        </c:pt>
                      </c15:dlblFieldTableCache>
                    </c15:dlblFTEntry>
                  </c15:dlblFieldTable>
                  <c15:showDataLabelsRange val="0"/>
                </c:ext>
                <c:ext xmlns:c16="http://schemas.microsoft.com/office/drawing/2014/chart" uri="{C3380CC4-5D6E-409C-BE32-E72D297353CC}">
                  <c16:uniqueId val="{00000006-60D2-447D-8B46-660C301ECB77}"/>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{F1298CA9-00C4-452B-A59B-C9DF7A54A6C1}</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60D2-447D-8B46-660C301ECB77}"/>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{62D58E54-8990-4E31-BB48-C80DF8578227}</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60D2-447D-8B46-660C301ECB77}"/>
                </c:ext>
              </c:extLst>
            </c:dLbl>
            <c:dLbl>
              <c:idx val="9"/>
              <c:tx>
                <c:strRef>
                  <c:f>Daten_Diagramme!$E$23</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{BA234FA1-3D1B-446D-9AAA-B8F537C8A5C5}</c15:txfldGUID>
                      <c15:f>Daten_Diagramme!$E$23</c15:f>
                      <c15:dlblFieldTableCache>
                        <c:ptCount val="1"/>
                        <c:pt idx="0">
                          <c:v>-19.4</c:v>
                        </c:pt>
                      </c15:dlblFieldTableCache>
                    </c15:dlblFTEntry>
                  </c15:dlblFieldTable>
                  <c15:showDataLabelsRange val="0"/>
                </c:ext>
                <c:ext xmlns:c16="http://schemas.microsoft.com/office/drawing/2014/chart" uri="{C3380CC4-5D6E-409C-BE32-E72D297353CC}">
                  <c16:uniqueId val="{00000009-60D2-447D-8B46-660C301ECB77}"/>
                </c:ext>
              </c:extLst>
            </c:dLbl>
            <c:dLbl>
              <c:idx val="10"/>
              <c:tx>
                <c:strRef>
                  <c:f>Daten_Diagramme!$E$24</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{234BBAE6-C2F6-4D86-84AC-1496909893AD}</c15:txfldGUID>
                      <c15:f>Daten_Diagramme!$E$24</c15:f>
                      <c15:dlblFieldTableCache>
                        <c:ptCount val="1"/>
                        <c:pt idx="0">
                          <c:v>-13.8</c:v>
                        </c:pt>
                      </c15:dlblFieldTableCache>
                    </c15:dlblFTEntry>
                  </c15:dlblFieldTable>
                  <c15:showDataLabelsRange val="0"/>
                </c:ext>
                <c:ext xmlns:c16="http://schemas.microsoft.com/office/drawing/2014/chart" uri="{C3380CC4-5D6E-409C-BE32-E72D297353CC}">
                  <c16:uniqueId val="{0000000A-60D2-447D-8B46-660C301ECB77}"/>
                </c:ext>
              </c:extLst>
            </c:dLbl>
            <c:dLbl>
              <c:idx val="11"/>
              <c:tx>
                <c:strRef>
                  <c:f>Daten_Diagramme!$E$25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{3ED14CC0-F998-4A5D-8087-5782D0115152}</c15:txfldGUID>
                      <c15:f>Daten_Diagramme!$E$25</c15:f>
                      <c15:dlblFieldTableCache>
                        <c:ptCount val="1"/>
                        <c:pt idx="0">
                          <c:v>2.9</c:v>
                        </c:pt>
                      </c15:dlblFieldTableCache>
                    </c15:dlblFTEntry>
                  </c15:dlblFieldTable>
                  <c15:showDataLabelsRange val="0"/>
                </c:ext>
                <c:ext xmlns:c16="http://schemas.microsoft.com/office/drawing/2014/chart" uri="{C3380CC4-5D6E-409C-BE32-E72D297353CC}">
                  <c16:uniqueId val="{0000000B-60D2-447D-8B46-660C301ECB77}"/>
                </c:ext>
              </c:extLst>
            </c:dLbl>
            <c:dLbl>
              <c:idx val="12"/>
              <c:tx>
                <c:strRef>
                  <c:f>Daten_Diagramme!$E$26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{C455F387-CA2D-412F-81E8-1EAEED5A5310}</c15:txfldGUID>
                      <c15:f>Daten_Diagramme!$E$26</c15:f>
                      <c15:dlblFieldTableCache>
                        <c:ptCount val="1"/>
                        <c:pt idx="0">
                          <c:v>-3.0</c:v>
                        </c:pt>
                      </c15:dlblFieldTableCache>
                    </c15:dlblFTEntry>
                  </c15:dlblFieldTable>
                  <c15:showDataLabelsRange val="0"/>
                </c:ext>
                <c:ext xmlns:c16="http://schemas.microsoft.com/office/drawing/2014/chart" uri="{C3380CC4-5D6E-409C-BE32-E72D297353CC}">
                  <c16:uniqueId val="{0000000C-60D2-447D-8B46-660C301ECB77}"/>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{CFA1D6BE-7DCF-452E-BA24-E16FC15687FF}</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60D2-447D-8B46-660C301ECB77}"/>
                </c:ext>
              </c:extLst>
            </c:dLbl>
            <c:dLbl>
              <c:idx val="14"/>
              <c:tx>
                <c:strRef>
                  <c:f>Daten_Diagramme!$E$28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{F6A44D0D-E888-40EB-8ED8-C862B428358D}</c15:txfldGUID>
                      <c15:f>Daten_Diagramme!$E$28</c15:f>
                      <c15:dlblFieldTableCache>
                        <c:ptCount val="1"/>
                        <c:pt idx="0">
                          <c:v>-9.1</c:v>
                        </c:pt>
                      </c15:dlblFieldTableCache>
                    </c15:dlblFTEntry>
                  </c15:dlblFieldTable>
                  <c15:showDataLabelsRange val="0"/>
                </c:ext>
                <c:ext xmlns:c16="http://schemas.microsoft.com/office/drawing/2014/chart" uri="{C3380CC4-5D6E-409C-BE32-E72D297353CC}">
                  <c16:uniqueId val="{0000000E-60D2-447D-8B46-660C301ECB77}"/>
                </c:ext>
              </c:extLst>
            </c:dLbl>
            <c:dLbl>
              <c:idx val="15"/>
              <c:tx>
                <c:strRef>
                  <c:f>Daten_Diagramme!$E$29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{F5618D19-1CA1-4171-A0E3-6327628BEFF2}</c15:txfldGUID>
                      <c15:f>Daten_Diagramme!$E$29</c15:f>
                      <c15:dlblFieldTableCache>
                        <c:ptCount val="1"/>
                        <c:pt idx="0">
                          <c:v>11.4</c:v>
                        </c:pt>
                      </c15:dlblFieldTableCache>
                    </c15:dlblFTEntry>
                  </c15:dlblFieldTable>
                  <c15:showDataLabelsRange val="0"/>
                </c:ext>
                <c:ext xmlns:c16="http://schemas.microsoft.com/office/drawing/2014/chart" uri="{C3380CC4-5D6E-409C-BE32-E72D297353CC}">
                  <c16:uniqueId val="{0000000F-60D2-447D-8B46-660C301ECB77}"/>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{04F14D2D-68E2-496F-A09E-4D2FE89F9304}</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60D2-447D-8B46-660C301ECB77}"/>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{E3DF7CA3-7E44-4C65-A4F8-4E979AE52792}</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60D2-447D-8B46-660C301ECB77}"/>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{78E9DBA3-AA37-443E-90DE-C9C12D4B2688}</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60D2-447D-8B46-660C301ECB77}"/>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{4A91238D-7EF2-4925-A0B0-332833086B24}</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60D2-447D-8B46-660C301ECB77}"/>
                </c:ext>
              </c:extLst>
            </c:dLbl>
            <c:dLbl>
              <c:idx val="20"/>
              <c:tx>
                <c:strRef>
                  <c:f>Daten_Diagramme!$E$34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{A6243F12-CEAA-4CE7-ACC7-9A86EA4592A9}</c15:txfldGUID>
                      <c15:f>Daten_Diagramme!$E$34</c15:f>
                      <c15:dlblFieldTableCache>
                        <c:ptCount val="1"/>
                        <c:pt idx="0">
                          <c:v>-7.1</c:v>
                        </c:pt>
                      </c15:dlblFieldTableCache>
                    </c15:dlblFTEntry>
                  </c15:dlblFieldTable>
                  <c15:showDataLabelsRange val="0"/>
                </c:ext>
                <c:ext xmlns:c16="http://schemas.microsoft.com/office/drawing/2014/chart" uri="{C3380CC4-5D6E-409C-BE32-E72D297353CC}">
                  <c16:uniqueId val="{00000014-60D2-447D-8B46-660C301ECB7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{EF87CE35-FC1B-4261-B7F3-D1136743221A}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0D2-447D-8B46-660C301ECB7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{98707011-DFC9-4B70-AA06-274D2CF4D577}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0D2-447D-8B46-660C301ECB77}"/>
                </c:ext>
              </c:extLst>
            </c:dLbl>
            <c:dLbl>
              <c:idx val="23"/>
              <c:tx>
                <c:strRef>
                  <c:f>Daten_Diagramme!$E$37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{5F25007E-BCE7-41CA-9F66-BAAFABBD31E2}</c15:txfldGUID>
                      <c15:f>Daten_Diagramme!$E$37</c15:f>
                      <c15:dlblFieldTableCache>
                        <c:ptCount val="1"/>
                        <c:pt idx="0">
                          <c:v>-4.7</c:v>
                        </c:pt>
                      </c15:dlblFieldTableCache>
                    </c15:dlblFTEntry>
                  </c15:dlblFieldTable>
                  <c15:showDataLabelsRange val="0"/>
                </c:ext>
                <c:ext xmlns:c16="http://schemas.microsoft.com/office/drawing/2014/chart" uri="{C3380CC4-5D6E-409C-BE32-E72D297353CC}">
                  <c16:uniqueId val="{00000017-60D2-447D-8B46-660C301ECB77}"/>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{B8735C0E-3C69-47EE-A867-AE324039918C}</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60D2-447D-8B46-660C301ECB77}"/>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{23383DCF-5006-4AD5-8EB6-F58F13067F79}</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60D2-447D-8B46-660C301ECB7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{874C4DC7-DC0A-498D-B0D5-48CD8D0C3E8A}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0D2-447D-8B46-660C301ECB7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{D5488CCF-F993-4302-814A-927183D888A8}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0D2-447D-8B46-660C301ECB7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{D7E9B1B5-5C56-4B9A-85BB-D9DAFB911870}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0D2-447D-8B46-660C301ECB7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{E2B78279-CA84-44E9-B8AA-0215FE48A2C2}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0D2-447D-8B46-660C301ECB7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{BFD73858-F334-4DEE-B7A1-E553AC52EC58}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0D2-447D-8B46-660C301ECB77}"/>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{969C3AC6-C018-4201-8C3C-49DEDAF0EBF9}</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60D2-447D-8B46-660C301ECB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-4.824323658404376</c:v>
                </c:pt>
                <c:pt idx="1">
                  <c:v>-4.6875</c:v>
                </c:pt>
                <c:pt idx="2">
                  <c:v>0.76335877862595425</c:v>
                </c:pt>
                <c:pt idx="3">
                  <c:v>-3.1397174254317113</c:v>
                </c:pt>
                <c:pt idx="4">
                  <c:v>-5.3735255570117957</c:v>
                </c:pt>
                <c:pt idx="5">
                  <c:v>-1.3717421124828533</c:v>
                </c:pt>
                <c:pt idx="6">
                  <c:v>-2.1479713603818618</c:v>
                </c:pt>
                <c:pt idx="7">
                  <c:v>-0.60362173038229372</c:v>
                </c:pt>
                <c:pt idx="8">
                  <c:v>1.664816870144284</c:v>
                </c:pt>
                <c:pt idx="9">
                  <c:v>-19.35704514363885</c:v>
                </c:pt>
                <c:pt idx="10">
                  <c:v>-13.755102040816327</c:v>
                </c:pt>
                <c:pt idx="11">
                  <c:v>2.8720626631853787</c:v>
                </c:pt>
                <c:pt idx="12">
                  <c:v>-2.9940119760479043</c:v>
                </c:pt>
                <c:pt idx="13">
                  <c:v>-0.4784688995215311</c:v>
                </c:pt>
                <c:pt idx="14">
                  <c:v>-9.1301665638494764</c:v>
                </c:pt>
                <c:pt idx="15">
                  <c:v>11.39240506329114</c:v>
                </c:pt>
                <c:pt idx="16">
                  <c:v>-1.3333333333333333</c:v>
                </c:pt>
                <c:pt idx="17">
                  <c:v>-2.3554603854389722</c:v>
                </c:pt>
                <c:pt idx="18">
                  <c:v>-2.0353982300884956</c:v>
                </c:pt>
                <c:pt idx="19">
                  <c:v>-0.36057692307692307</c:v>
                </c:pt>
                <c:pt idx="20">
                  <c:v>-7.1186440677966099</c:v>
                </c:pt>
                <c:pt idx="21">
                  <c:v>0</c:v>
                </c:pt>
                <c:pt idx="23">
                  <c:v>-4.6875</c:v>
                </c:pt>
                <c:pt idx="24">
                  <c:v>-2.1409749670619234</c:v>
                </c:pt>
                <c:pt idx="25">
                  <c:v>-5.3055702605729076</c:v>
                </c:pt>
              </c:numCache>
            </c:numRef>
          </c:val>
          <c:extLst>
            <c:ext xmlns:c16="http://schemas.microsoft.com/office/drawing/2014/chart" uri="{C3380CC4-5D6E-409C-BE32-E72D297353CC}">
              <c16:uniqueId val="{00000020-60D2-447D-8B46-660C301ECB7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{F91D65A3-F4AD-404B-AA69-39A6B62C9969}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0D2-447D-8B46-660C301ECB7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{8556F1EB-4C6B-4C77-A662-9CE7A3AD7CEF}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0D2-447D-8B46-660C301ECB7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{C045EA37-D0C3-43C6-93B7-BEC1EF5A54E4}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0D2-447D-8B46-660C301ECB7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{26035983-E7C2-416A-A035-6FD189B3B071}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0D2-447D-8B46-660C301ECB7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{7391384E-E628-4B9F-95C0-3986BD3591CB}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0D2-447D-8B46-660C301ECB7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{EAC2FDA2-35A6-47A6-A805-25483C138D19}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0D2-447D-8B46-660C301ECB7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{E93FBF20-32A8-4A3E-9AED-07458B6E197F}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0D2-447D-8B46-660C301ECB7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{DF635DC0-1A65-4963-9157-BD3C340C959A}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0D2-447D-8B46-660C301ECB7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{879860FE-4E99-4AEF-8912-067BC621D8A9}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0D2-447D-8B46-660C301ECB7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{6433D5C3-BF3E-45B3-A525-314FE0374556}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0D2-447D-8B46-660C301ECB7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{4A1D7191-032F-4560-B73C-9563A66BE5DE}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0D2-447D-8B46-660C301ECB7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{A9E2F423-77EE-4AF1-A5D6-8B9231E04AB1}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0D2-447D-8B46-660C301ECB7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{E6A12C15-97A6-4C00-938E-AB8DB4B778A0}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0D2-447D-8B46-660C301ECB7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{95E228C4-FE39-4462-892C-A8D9BA17AE17}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0D2-447D-8B46-660C301ECB7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{6DE7E8C5-3BF6-44BA-AFE3-1EE9241FC3BC}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0D2-447D-8B46-660C301ECB7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{DFB5A0DD-D3FE-4610-A19F-5F2220EBEDE3}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0D2-447D-8B46-660C301ECB7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{02607A32-8C9C-4AB9-908B-865BD5AC9ED4}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0D2-447D-8B46-660C301ECB7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{CDA0FCC9-C158-48BB-B14E-D2C6FCED6C4B}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0D2-447D-8B46-660C301ECB7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{0CDFB6BA-1F30-4725-B1E2-BFD12768635E}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0D2-447D-8B46-660C301ECB7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{755C720A-29AC-4FDF-B765-8F9773C4595D}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0D2-447D-8B46-660C301ECB7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{38D501D7-8A10-40FA-BD97-F47BDEBD83AD}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0D2-447D-8B46-660C301ECB7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{197A5DA0-4910-4EBE-B0AC-76C4619094FA}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0D2-447D-8B46-660C301ECB7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{E29138EF-5F7C-42DE-94BE-9D01816375A7}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0D2-447D-8B46-660C301ECB7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{83A719B0-2684-4BFA-B55F-FF97478D0920}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0D2-447D-8B46-660C301ECB7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{D2FA79C3-2DB7-4873-A71B-433F163A48E3}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0D2-447D-8B46-660C301ECB7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{0FF1DE99-E532-4F56-B019-25A40C7E7D43}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0D2-447D-8B46-660C301ECB7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{FB528EAC-FC5F-4D3E-BEBF-F7C85A0CD0C0}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0D2-447D-8B46-660C301ECB7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{94C5F8D0-99CB-40C2-81D4-469911FC938E}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0D2-447D-8B46-660C301ECB7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{17858EC3-8D0B-481C-A512-1FA1F0DA5DE2}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0D2-447D-8B46-660C301ECB7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{F50057C7-4A0F-4262-ADCF-79E11A90E5FB}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0D2-447D-8B46-660C301ECB7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{5906A8D3-AF0F-4DF5-83AE-782E1CD59338}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0D2-447D-8B46-660C301ECB7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{559A43EE-C1C7-498D-813B-67473BEB7817}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0D2-447D-8B46-660C301ECB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0D2-447D-8B46-660C301ECB7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0D2-447D-8B46-660C301ECB7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{E69AC38F-1E15-4AEA-AA0F-7ACEB0539C6F}</c15:txfldGUID>
                      <c15:f>Diagramm!$I$46</c15:f>
                      <c15:dlblFieldTableCache>
                        <c:ptCount val="1"/>
                      </c15:dlblFieldTableCache>
                    </c15:dlblFTEntry>
                  </c15:dlblFieldTable>
                  <c15:showDataLabelsRange val="0"/>
                </c:ext>
                <c:ext xmlns:c16="http://schemas.microsoft.com/office/drawing/2014/chart" uri="{C3380CC4-5D6E-409C-BE32-E72D297353CC}">
                  <c16:uniqueId val="{00000000-16B6-4A72-8EA9-4B93621D805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{883D557D-5F85-45E1-9D67-C077C70493FA}</c15:txfldGUID>
                      <c15:f>Diagramm!$I$47</c15:f>
                      <c15:dlblFieldTableCache>
                        <c:ptCount val="1"/>
                      </c15:dlblFieldTableCache>
                    </c15:dlblFTEntry>
                  </c15:dlblFieldTable>
                  <c15:showDataLabelsRange val="0"/>
                </c:ext>
                <c:ext xmlns:c16="http://schemas.microsoft.com/office/drawing/2014/chart" uri="{C3380CC4-5D6E-409C-BE32-E72D297353CC}">
                  <c16:uniqueId val="{00000001-16B6-4A72-8EA9-4B93621D805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{E5E5F3DA-B2ED-403E-A3C5-4E50955D872A}</c15:txfldGUID>
                      <c15:f>Diagramm!$I$48</c15:f>
                      <c15:dlblFieldTableCache>
                        <c:ptCount val="1"/>
                      </c15:dlblFieldTableCache>
                    </c15:dlblFTEntry>
                  </c15:dlblFieldTable>
                  <c15:showDataLabelsRange val="0"/>
                </c:ext>
                <c:ext xmlns:c16="http://schemas.microsoft.com/office/drawing/2014/chart" uri="{C3380CC4-5D6E-409C-BE32-E72D297353CC}">
                  <c16:uniqueId val="{00000002-16B6-4A72-8EA9-4B93621D805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{E7DB2C23-F7BD-43A2-80B3-4A7A90815395}</c15:txfldGUID>
                      <c15:f>Diagramm!$I$49</c15:f>
                      <c15:dlblFieldTableCache>
                        <c:ptCount val="1"/>
                      </c15:dlblFieldTableCache>
                    </c15:dlblFTEntry>
                  </c15:dlblFieldTable>
                  <c15:showDataLabelsRange val="0"/>
                </c:ext>
                <c:ext xmlns:c16="http://schemas.microsoft.com/office/drawing/2014/chart" uri="{C3380CC4-5D6E-409C-BE32-E72D297353CC}">
                  <c16:uniqueId val="{00000003-16B6-4A72-8EA9-4B93621D805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{1104CB2A-66B3-4E48-AFC5-37D609285586}</c15:txfldGUID>
                      <c15:f>Diagramm!$I$50</c15:f>
                      <c15:dlblFieldTableCache>
                        <c:ptCount val="1"/>
                      </c15:dlblFieldTableCache>
                    </c15:dlblFTEntry>
                  </c15:dlblFieldTable>
                  <c15:showDataLabelsRange val="0"/>
                </c:ext>
                <c:ext xmlns:c16="http://schemas.microsoft.com/office/drawing/2014/chart" uri="{C3380CC4-5D6E-409C-BE32-E72D297353CC}">
                  <c16:uniqueId val="{00000004-16B6-4A72-8EA9-4B93621D805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{FC4987C5-7F6D-4184-9CBF-0546605C1ADD}</c15:txfldGUID>
                      <c15:f>Diagramm!$I$51</c15:f>
                      <c15:dlblFieldTableCache>
                        <c:ptCount val="1"/>
                      </c15:dlblFieldTableCache>
                    </c15:dlblFTEntry>
                  </c15:dlblFieldTable>
                  <c15:showDataLabelsRange val="0"/>
                </c:ext>
                <c:ext xmlns:c16="http://schemas.microsoft.com/office/drawing/2014/chart" uri="{C3380CC4-5D6E-409C-BE32-E72D297353CC}">
                  <c16:uniqueId val="{00000005-16B6-4A72-8EA9-4B93621D805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{C5689A20-D06D-4EE9-A303-6BD21B748D25}</c15:txfldGUID>
                      <c15:f>Diagramm!$I$52</c15:f>
                      <c15:dlblFieldTableCache>
                        <c:ptCount val="1"/>
                      </c15:dlblFieldTableCache>
                    </c15:dlblFTEntry>
                  </c15:dlblFieldTable>
                  <c15:showDataLabelsRange val="0"/>
                </c:ext>
                <c:ext xmlns:c16="http://schemas.microsoft.com/office/drawing/2014/chart" uri="{C3380CC4-5D6E-409C-BE32-E72D297353CC}">
                  <c16:uniqueId val="{00000006-16B6-4A72-8EA9-4B93621D805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{25547EEC-20E6-4DBF-A8F7-1C903C0D6865}</c15:txfldGUID>
                      <c15:f>Diagramm!$I$53</c15:f>
                      <c15:dlblFieldTableCache>
                        <c:ptCount val="1"/>
                      </c15:dlblFieldTableCache>
                    </c15:dlblFTEntry>
                  </c15:dlblFieldTable>
                  <c15:showDataLabelsRange val="0"/>
                </c:ext>
                <c:ext xmlns:c16="http://schemas.microsoft.com/office/drawing/2014/chart" uri="{C3380CC4-5D6E-409C-BE32-E72D297353CC}">
                  <c16:uniqueId val="{00000007-16B6-4A72-8EA9-4B93621D805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{B668D7DC-3500-4E8C-9423-38E6B6F32F42}</c15:txfldGUID>
                      <c15:f>Diagramm!$I$54</c15:f>
                      <c15:dlblFieldTableCache>
                        <c:ptCount val="1"/>
                      </c15:dlblFieldTableCache>
                    </c15:dlblFTEntry>
                  </c15:dlblFieldTable>
                  <c15:showDataLabelsRange val="0"/>
                </c:ext>
                <c:ext xmlns:c16="http://schemas.microsoft.com/office/drawing/2014/chart" uri="{C3380CC4-5D6E-409C-BE32-E72D297353CC}">
                  <c16:uniqueId val="{00000008-16B6-4A72-8EA9-4B93621D805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{04E98498-82C7-43CE-83F2-062615928401}</c15:txfldGUID>
                      <c15:f>Diagramm!$I$55</c15:f>
                      <c15:dlblFieldTableCache>
                        <c:ptCount val="1"/>
                      </c15:dlblFieldTableCache>
                    </c15:dlblFTEntry>
                  </c15:dlblFieldTable>
                  <c15:showDataLabelsRange val="0"/>
                </c:ext>
                <c:ext xmlns:c16="http://schemas.microsoft.com/office/drawing/2014/chart" uri="{C3380CC4-5D6E-409C-BE32-E72D297353CC}">
                  <c16:uniqueId val="{00000009-16B6-4A72-8EA9-4B93621D805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{90E7E0AE-DCBD-45F6-BFB4-7B24E378E8FC}</c15:txfldGUID>
                      <c15:f>Diagramm!$I$56</c15:f>
                      <c15:dlblFieldTableCache>
                        <c:ptCount val="1"/>
                      </c15:dlblFieldTableCache>
                    </c15:dlblFTEntry>
                  </c15:dlblFieldTable>
                  <c15:showDataLabelsRange val="0"/>
                </c:ext>
                <c:ext xmlns:c16="http://schemas.microsoft.com/office/drawing/2014/chart" uri="{C3380CC4-5D6E-409C-BE32-E72D297353CC}">
                  <c16:uniqueId val="{0000000A-16B6-4A72-8EA9-4B93621D805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{F7BF68F8-C0D3-4E2F-B2B5-0F196D0BC882}</c15:txfldGUID>
                      <c15:f>Diagramm!$I$57</c15:f>
                      <c15:dlblFieldTableCache>
                        <c:ptCount val="1"/>
                      </c15:dlblFieldTableCache>
                    </c15:dlblFTEntry>
                  </c15:dlblFieldTable>
                  <c15:showDataLabelsRange val="0"/>
                </c:ext>
                <c:ext xmlns:c16="http://schemas.microsoft.com/office/drawing/2014/chart" uri="{C3380CC4-5D6E-409C-BE32-E72D297353CC}">
                  <c16:uniqueId val="{0000000B-16B6-4A72-8EA9-4B93621D805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{BD379816-9B16-4485-99F2-8A03AC121EEB}</c15:txfldGUID>
                      <c15:f>Diagramm!$I$58</c15:f>
                      <c15:dlblFieldTableCache>
                        <c:ptCount val="1"/>
                      </c15:dlblFieldTableCache>
                    </c15:dlblFTEntry>
                  </c15:dlblFieldTable>
                  <c15:showDataLabelsRange val="0"/>
                </c:ext>
                <c:ext xmlns:c16="http://schemas.microsoft.com/office/drawing/2014/chart" uri="{C3380CC4-5D6E-409C-BE32-E72D297353CC}">
                  <c16:uniqueId val="{0000000C-16B6-4A72-8EA9-4B93621D805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{D17F2E12-7FA2-4881-A7C2-9537A58DBEA7}</c15:txfldGUID>
                      <c15:f>Diagramm!$I$59</c15:f>
                      <c15:dlblFieldTableCache>
                        <c:ptCount val="1"/>
                      </c15:dlblFieldTableCache>
                    </c15:dlblFTEntry>
                  </c15:dlblFieldTable>
                  <c15:showDataLabelsRange val="0"/>
                </c:ext>
                <c:ext xmlns:c16="http://schemas.microsoft.com/office/drawing/2014/chart" uri="{C3380CC4-5D6E-409C-BE32-E72D297353CC}">
                  <c16:uniqueId val="{0000000D-16B6-4A72-8EA9-4B93621D805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{4DDE72FC-044D-458C-A6A4-5A323891F019}</c15:txfldGUID>
                      <c15:f>Diagramm!$I$60</c15:f>
                      <c15:dlblFieldTableCache>
                        <c:ptCount val="1"/>
                      </c15:dlblFieldTableCache>
                    </c15:dlblFTEntry>
                  </c15:dlblFieldTable>
                  <c15:showDataLabelsRange val="0"/>
                </c:ext>
                <c:ext xmlns:c16="http://schemas.microsoft.com/office/drawing/2014/chart" uri="{C3380CC4-5D6E-409C-BE32-E72D297353CC}">
                  <c16:uniqueId val="{0000000E-16B6-4A72-8EA9-4B93621D805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{047A6267-EB91-4431-A106-072FE9B031D7}</c15:txfldGUID>
                      <c15:f>Diagramm!$I$61</c15:f>
                      <c15:dlblFieldTableCache>
                        <c:ptCount val="1"/>
                      </c15:dlblFieldTableCache>
                    </c15:dlblFTEntry>
                  </c15:dlblFieldTable>
                  <c15:showDataLabelsRange val="0"/>
                </c:ext>
                <c:ext xmlns:c16="http://schemas.microsoft.com/office/drawing/2014/chart" uri="{C3380CC4-5D6E-409C-BE32-E72D297353CC}">
                  <c16:uniqueId val="{0000000F-16B6-4A72-8EA9-4B93621D805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{532DD8DA-ACF6-4D6D-BB81-8BB29DBC02E3}</c15:txfldGUID>
                      <c15:f>Diagramm!$I$62</c15:f>
                      <c15:dlblFieldTableCache>
                        <c:ptCount val="1"/>
                      </c15:dlblFieldTableCache>
                    </c15:dlblFTEntry>
                  </c15:dlblFieldTable>
                  <c15:showDataLabelsRange val="0"/>
                </c:ext>
                <c:ext xmlns:c16="http://schemas.microsoft.com/office/drawing/2014/chart" uri="{C3380CC4-5D6E-409C-BE32-E72D297353CC}">
                  <c16:uniqueId val="{00000010-16B6-4A72-8EA9-4B93621D805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{049CBB54-9CDA-4A47-A37C-17D54C637C04}</c15:txfldGUID>
                      <c15:f>Diagramm!$I$63</c15:f>
                      <c15:dlblFieldTableCache>
                        <c:ptCount val="1"/>
                      </c15:dlblFieldTableCache>
                    </c15:dlblFTEntry>
                  </c15:dlblFieldTable>
                  <c15:showDataLabelsRange val="0"/>
                </c:ext>
                <c:ext xmlns:c16="http://schemas.microsoft.com/office/drawing/2014/chart" uri="{C3380CC4-5D6E-409C-BE32-E72D297353CC}">
                  <c16:uniqueId val="{00000011-16B6-4A72-8EA9-4B93621D805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{62F486C0-BE4E-4B08-BB82-3BC5C783288F}</c15:txfldGUID>
                      <c15:f>Diagramm!$I$64</c15:f>
                      <c15:dlblFieldTableCache>
                        <c:ptCount val="1"/>
                      </c15:dlblFieldTableCache>
                    </c15:dlblFTEntry>
                  </c15:dlblFieldTable>
                  <c15:showDataLabelsRange val="0"/>
                </c:ext>
                <c:ext xmlns:c16="http://schemas.microsoft.com/office/drawing/2014/chart" uri="{C3380CC4-5D6E-409C-BE32-E72D297353CC}">
                  <c16:uniqueId val="{00000012-16B6-4A72-8EA9-4B93621D805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{9D6D65C6-CB66-4096-A07D-ED77D3B14C44}</c15:txfldGUID>
                      <c15:f>Diagramm!$I$65</c15:f>
                      <c15:dlblFieldTableCache>
                        <c:ptCount val="1"/>
                      </c15:dlblFieldTableCache>
                    </c15:dlblFTEntry>
                  </c15:dlblFieldTable>
                  <c15:showDataLabelsRange val="0"/>
                </c:ext>
                <c:ext xmlns:c16="http://schemas.microsoft.com/office/drawing/2014/chart" uri="{C3380CC4-5D6E-409C-BE32-E72D297353CC}">
                  <c16:uniqueId val="{00000013-16B6-4A72-8EA9-4B93621D805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{4E1003B2-8336-46E5-BE8E-0ACFECE8D6C1}</c15:txfldGUID>
                      <c15:f>Diagramm!$I$66</c15:f>
                      <c15:dlblFieldTableCache>
                        <c:ptCount val="1"/>
                      </c15:dlblFieldTableCache>
                    </c15:dlblFTEntry>
                  </c15:dlblFieldTable>
                  <c15:showDataLabelsRange val="0"/>
                </c:ext>
                <c:ext xmlns:c16="http://schemas.microsoft.com/office/drawing/2014/chart" uri="{C3380CC4-5D6E-409C-BE32-E72D297353CC}">
                  <c16:uniqueId val="{00000014-16B6-4A72-8EA9-4B93621D805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{235D0ECC-76AC-4F4A-B6F2-7AAF3C764536}</c15:txfldGUID>
                      <c15:f>Diagramm!$I$67</c15:f>
                      <c15:dlblFieldTableCache>
                        <c:ptCount val="1"/>
                      </c15:dlblFieldTableCache>
                    </c15:dlblFTEntry>
                  </c15:dlblFieldTable>
                  <c15:showDataLabelsRange val="0"/>
                </c:ext>
                <c:ext xmlns:c16="http://schemas.microsoft.com/office/drawing/2014/chart" uri="{C3380CC4-5D6E-409C-BE32-E72D297353CC}">
                  <c16:uniqueId val="{00000015-16B6-4A72-8EA9-4B93621D80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6B6-4A72-8EA9-4B93621D805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{C12B44F5-BAB9-4097-A4C2-53AFF6402A06}</c15:txfldGUID>
                      <c15:f>Diagramm!$K$46</c15:f>
                      <c15:dlblFieldTableCache>
                        <c:ptCount val="1"/>
                      </c15:dlblFieldTableCache>
                    </c15:dlblFTEntry>
                  </c15:dlblFieldTable>
                  <c15:showDataLabelsRange val="0"/>
                </c:ext>
                <c:ext xmlns:c16="http://schemas.microsoft.com/office/drawing/2014/chart" uri="{C3380CC4-5D6E-409C-BE32-E72D297353CC}">
                  <c16:uniqueId val="{00000017-16B6-4A72-8EA9-4B93621D805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{70D517E9-74F8-4960-9240-3BF6C31DC80A}</c15:txfldGUID>
                      <c15:f>Diagramm!$K$47</c15:f>
                      <c15:dlblFieldTableCache>
                        <c:ptCount val="1"/>
                      </c15:dlblFieldTableCache>
                    </c15:dlblFTEntry>
                  </c15:dlblFieldTable>
                  <c15:showDataLabelsRange val="0"/>
                </c:ext>
                <c:ext xmlns:c16="http://schemas.microsoft.com/office/drawing/2014/chart" uri="{C3380CC4-5D6E-409C-BE32-E72D297353CC}">
                  <c16:uniqueId val="{00000018-16B6-4A72-8EA9-4B93621D805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{381A2638-6E01-46CC-9668-575BCAE0C014}</c15:txfldGUID>
                      <c15:f>Diagramm!$K$48</c15:f>
                      <c15:dlblFieldTableCache>
                        <c:ptCount val="1"/>
                      </c15:dlblFieldTableCache>
                    </c15:dlblFTEntry>
                  </c15:dlblFieldTable>
                  <c15:showDataLabelsRange val="0"/>
                </c:ext>
                <c:ext xmlns:c16="http://schemas.microsoft.com/office/drawing/2014/chart" uri="{C3380CC4-5D6E-409C-BE32-E72D297353CC}">
                  <c16:uniqueId val="{00000019-16B6-4A72-8EA9-4B93621D805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{04B94242-F72E-4F17-9FD7-FDC50C59282A}</c15:txfldGUID>
                      <c15:f>Diagramm!$K$49</c15:f>
                      <c15:dlblFieldTableCache>
                        <c:ptCount val="1"/>
                      </c15:dlblFieldTableCache>
                    </c15:dlblFTEntry>
                  </c15:dlblFieldTable>
                  <c15:showDataLabelsRange val="0"/>
                </c:ext>
                <c:ext xmlns:c16="http://schemas.microsoft.com/office/drawing/2014/chart" uri="{C3380CC4-5D6E-409C-BE32-E72D297353CC}">
                  <c16:uniqueId val="{0000001A-16B6-4A72-8EA9-4B93621D805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{AB0135DC-7538-4FFE-AC69-31D44C9C92D7}</c15:txfldGUID>
                      <c15:f>Diagramm!$K$50</c15:f>
                      <c15:dlblFieldTableCache>
                        <c:ptCount val="1"/>
                      </c15:dlblFieldTableCache>
                    </c15:dlblFTEntry>
                  </c15:dlblFieldTable>
                  <c15:showDataLabelsRange val="0"/>
                </c:ext>
                <c:ext xmlns:c16="http://schemas.microsoft.com/office/drawing/2014/chart" uri="{C3380CC4-5D6E-409C-BE32-E72D297353CC}">
                  <c16:uniqueId val="{0000001B-16B6-4A72-8EA9-4B93621D805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{59635E73-910A-4755-954E-7E29ACA64B5E}</c15:txfldGUID>
                      <c15:f>Diagramm!$K$51</c15:f>
                      <c15:dlblFieldTableCache>
                        <c:ptCount val="1"/>
                      </c15:dlblFieldTableCache>
                    </c15:dlblFTEntry>
                  </c15:dlblFieldTable>
                  <c15:showDataLabelsRange val="0"/>
                </c:ext>
                <c:ext xmlns:c16="http://schemas.microsoft.com/office/drawing/2014/chart" uri="{C3380CC4-5D6E-409C-BE32-E72D297353CC}">
                  <c16:uniqueId val="{0000001C-16B6-4A72-8EA9-4B93621D805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{54C47149-67EA-41D6-B953-4A50180B3577}</c15:txfldGUID>
                      <c15:f>Diagramm!$K$52</c15:f>
                      <c15:dlblFieldTableCache>
                        <c:ptCount val="1"/>
                      </c15:dlblFieldTableCache>
                    </c15:dlblFTEntry>
                  </c15:dlblFieldTable>
                  <c15:showDataLabelsRange val="0"/>
                </c:ext>
                <c:ext xmlns:c16="http://schemas.microsoft.com/office/drawing/2014/chart" uri="{C3380CC4-5D6E-409C-BE32-E72D297353CC}">
                  <c16:uniqueId val="{0000001D-16B6-4A72-8EA9-4B93621D805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{2D6FBA18-994B-4322-897F-EDB5F52C9797}</c15:txfldGUID>
                      <c15:f>Diagramm!$K$53</c15:f>
                      <c15:dlblFieldTableCache>
                        <c:ptCount val="1"/>
                      </c15:dlblFieldTableCache>
                    </c15:dlblFTEntry>
                  </c15:dlblFieldTable>
                  <c15:showDataLabelsRange val="0"/>
                </c:ext>
                <c:ext xmlns:c16="http://schemas.microsoft.com/office/drawing/2014/chart" uri="{C3380CC4-5D6E-409C-BE32-E72D297353CC}">
                  <c16:uniqueId val="{0000001E-16B6-4A72-8EA9-4B93621D805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{82EA11F4-99E1-4B66-90AA-8CC02ACA33A4}</c15:txfldGUID>
                      <c15:f>Diagramm!$K$54</c15:f>
                      <c15:dlblFieldTableCache>
                        <c:ptCount val="1"/>
                      </c15:dlblFieldTableCache>
                    </c15:dlblFTEntry>
                  </c15:dlblFieldTable>
                  <c15:showDataLabelsRange val="0"/>
                </c:ext>
                <c:ext xmlns:c16="http://schemas.microsoft.com/office/drawing/2014/chart" uri="{C3380CC4-5D6E-409C-BE32-E72D297353CC}">
                  <c16:uniqueId val="{0000001F-16B6-4A72-8EA9-4B93621D805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{7C5D7631-DD37-45E9-AAFA-910DEAE549D9}</c15:txfldGUID>
                      <c15:f>Diagramm!$K$55</c15:f>
                      <c15:dlblFieldTableCache>
                        <c:ptCount val="1"/>
                      </c15:dlblFieldTableCache>
                    </c15:dlblFTEntry>
                  </c15:dlblFieldTable>
                  <c15:showDataLabelsRange val="0"/>
                </c:ext>
                <c:ext xmlns:c16="http://schemas.microsoft.com/office/drawing/2014/chart" uri="{C3380CC4-5D6E-409C-BE32-E72D297353CC}">
                  <c16:uniqueId val="{00000020-16B6-4A72-8EA9-4B93621D805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{02B3B0F6-33B1-47DA-8ADD-0A6A89C6EA42}</c15:txfldGUID>
                      <c15:f>Diagramm!$K$56</c15:f>
                      <c15:dlblFieldTableCache>
                        <c:ptCount val="1"/>
                      </c15:dlblFieldTableCache>
                    </c15:dlblFTEntry>
                  </c15:dlblFieldTable>
                  <c15:showDataLabelsRange val="0"/>
                </c:ext>
                <c:ext xmlns:c16="http://schemas.microsoft.com/office/drawing/2014/chart" uri="{C3380CC4-5D6E-409C-BE32-E72D297353CC}">
                  <c16:uniqueId val="{00000021-16B6-4A72-8EA9-4B93621D805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{3FD3A1FC-42ED-4E0C-A277-32B359F2C5B2}</c15:txfldGUID>
                      <c15:f>Diagramm!$K$57</c15:f>
                      <c15:dlblFieldTableCache>
                        <c:ptCount val="1"/>
                      </c15:dlblFieldTableCache>
                    </c15:dlblFTEntry>
                  </c15:dlblFieldTable>
                  <c15:showDataLabelsRange val="0"/>
                </c:ext>
                <c:ext xmlns:c16="http://schemas.microsoft.com/office/drawing/2014/chart" uri="{C3380CC4-5D6E-409C-BE32-E72D297353CC}">
                  <c16:uniqueId val="{00000022-16B6-4A72-8EA9-4B93621D805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{67D3A03C-8B5B-4689-849E-8333E3355DE7}</c15:txfldGUID>
                      <c15:f>Diagramm!$K$58</c15:f>
                      <c15:dlblFieldTableCache>
                        <c:ptCount val="1"/>
                      </c15:dlblFieldTableCache>
                    </c15:dlblFTEntry>
                  </c15:dlblFieldTable>
                  <c15:showDataLabelsRange val="0"/>
                </c:ext>
                <c:ext xmlns:c16="http://schemas.microsoft.com/office/drawing/2014/chart" uri="{C3380CC4-5D6E-409C-BE32-E72D297353CC}">
                  <c16:uniqueId val="{00000023-16B6-4A72-8EA9-4B93621D805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{95CA9076-8D18-4090-9018-F4AD57AD7E64}</c15:txfldGUID>
                      <c15:f>Diagramm!$K$59</c15:f>
                      <c15:dlblFieldTableCache>
                        <c:ptCount val="1"/>
                      </c15:dlblFieldTableCache>
                    </c15:dlblFTEntry>
                  </c15:dlblFieldTable>
                  <c15:showDataLabelsRange val="0"/>
                </c:ext>
                <c:ext xmlns:c16="http://schemas.microsoft.com/office/drawing/2014/chart" uri="{C3380CC4-5D6E-409C-BE32-E72D297353CC}">
                  <c16:uniqueId val="{00000024-16B6-4A72-8EA9-4B93621D805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{55611D79-D8E3-4A3C-BA0B-13AA8FFD6639}</c15:txfldGUID>
                      <c15:f>Diagramm!$K$60</c15:f>
                      <c15:dlblFieldTableCache>
                        <c:ptCount val="1"/>
                      </c15:dlblFieldTableCache>
                    </c15:dlblFTEntry>
                  </c15:dlblFieldTable>
                  <c15:showDataLabelsRange val="0"/>
                </c:ext>
                <c:ext xmlns:c16="http://schemas.microsoft.com/office/drawing/2014/chart" uri="{C3380CC4-5D6E-409C-BE32-E72D297353CC}">
                  <c16:uniqueId val="{00000025-16B6-4A72-8EA9-4B93621D805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{4ADD803B-1B6B-4532-B90A-5E3155E112A8}</c15:txfldGUID>
                      <c15:f>Diagramm!$K$61</c15:f>
                      <c15:dlblFieldTableCache>
                        <c:ptCount val="1"/>
                      </c15:dlblFieldTableCache>
                    </c15:dlblFTEntry>
                  </c15:dlblFieldTable>
                  <c15:showDataLabelsRange val="0"/>
                </c:ext>
                <c:ext xmlns:c16="http://schemas.microsoft.com/office/drawing/2014/chart" uri="{C3380CC4-5D6E-409C-BE32-E72D297353CC}">
                  <c16:uniqueId val="{00000026-16B6-4A72-8EA9-4B93621D805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{7CD800B4-231B-4CC8-9170-E2F8AECBC851}</c15:txfldGUID>
                      <c15:f>Diagramm!$K$62</c15:f>
                      <c15:dlblFieldTableCache>
                        <c:ptCount val="1"/>
                      </c15:dlblFieldTableCache>
                    </c15:dlblFTEntry>
                  </c15:dlblFieldTable>
                  <c15:showDataLabelsRange val="0"/>
                </c:ext>
                <c:ext xmlns:c16="http://schemas.microsoft.com/office/drawing/2014/chart" uri="{C3380CC4-5D6E-409C-BE32-E72D297353CC}">
                  <c16:uniqueId val="{00000027-16B6-4A72-8EA9-4B93621D805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{85BDD317-C99F-4299-AFBB-932B30FBDDF9}</c15:txfldGUID>
                      <c15:f>Diagramm!$K$63</c15:f>
                      <c15:dlblFieldTableCache>
                        <c:ptCount val="1"/>
                      </c15:dlblFieldTableCache>
                    </c15:dlblFTEntry>
                  </c15:dlblFieldTable>
                  <c15:showDataLabelsRange val="0"/>
                </c:ext>
                <c:ext xmlns:c16="http://schemas.microsoft.com/office/drawing/2014/chart" uri="{C3380CC4-5D6E-409C-BE32-E72D297353CC}">
                  <c16:uniqueId val="{00000028-16B6-4A72-8EA9-4B93621D805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{3B11F5DE-6410-4A8E-871F-6CE74F32D91D}</c15:txfldGUID>
                      <c15:f>Diagramm!$K$64</c15:f>
                      <c15:dlblFieldTableCache>
                        <c:ptCount val="1"/>
                      </c15:dlblFieldTableCache>
                    </c15:dlblFTEntry>
                  </c15:dlblFieldTable>
                  <c15:showDataLabelsRange val="0"/>
                </c:ext>
                <c:ext xmlns:c16="http://schemas.microsoft.com/office/drawing/2014/chart" uri="{C3380CC4-5D6E-409C-BE32-E72D297353CC}">
                  <c16:uniqueId val="{00000029-16B6-4A72-8EA9-4B93621D805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{A9955659-575A-46C6-8F63-E23F750F29E5}</c15:txfldGUID>
                      <c15:f>Diagramm!$K$65</c15:f>
                      <c15:dlblFieldTableCache>
                        <c:ptCount val="1"/>
                      </c15:dlblFieldTableCache>
                    </c15:dlblFTEntry>
                  </c15:dlblFieldTable>
                  <c15:showDataLabelsRange val="0"/>
                </c:ext>
                <c:ext xmlns:c16="http://schemas.microsoft.com/office/drawing/2014/chart" uri="{C3380CC4-5D6E-409C-BE32-E72D297353CC}">
                  <c16:uniqueId val="{0000002A-16B6-4A72-8EA9-4B93621D805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{8DEB722D-39AB-4865-8DD3-3DAB65D1C100}</c15:txfldGUID>
                      <c15:f>Diagramm!$K$66</c15:f>
                      <c15:dlblFieldTableCache>
                        <c:ptCount val="1"/>
                      </c15:dlblFieldTableCache>
                    </c15:dlblFTEntry>
                  </c15:dlblFieldTable>
                  <c15:showDataLabelsRange val="0"/>
                </c:ext>
                <c:ext xmlns:c16="http://schemas.microsoft.com/office/drawing/2014/chart" uri="{C3380CC4-5D6E-409C-BE32-E72D297353CC}">
                  <c16:uniqueId val="{0000002B-16B6-4A72-8EA9-4B93621D805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{EA698647-1B76-4B05-A59F-6896A729836D}</c15:txfldGUID>
                      <c15:f>Diagramm!$K$67</c15:f>
                      <c15:dlblFieldTableCache>
                        <c:ptCount val="1"/>
                      </c15:dlblFieldTableCache>
                    </c15:dlblFTEntry>
                  </c15:dlblFieldTable>
                  <c15:showDataLabelsRange val="0"/>
                </c:ext>
                <c:ext xmlns:c16="http://schemas.microsoft.com/office/drawing/2014/chart" uri="{C3380CC4-5D6E-409C-BE32-E72D297353CC}">
                  <c16:uniqueId val="{0000002C-16B6-4A72-8EA9-4B93621D80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6B6-4A72-8EA9-4B93621D805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{714D7194-676D-4C42-8A41-DB1C0F89DD1A}</c15:txfldGUID>
                      <c15:f>Diagramm!$J$46</c15:f>
                      <c15:dlblFieldTableCache>
                        <c:ptCount val="1"/>
                      </c15:dlblFieldTableCache>
                    </c15:dlblFTEntry>
                  </c15:dlblFieldTable>
                  <c15:showDataLabelsRange val="0"/>
                </c:ext>
                <c:ext xmlns:c16="http://schemas.microsoft.com/office/drawing/2014/chart" uri="{C3380CC4-5D6E-409C-BE32-E72D297353CC}">
                  <c16:uniqueId val="{0000002E-16B6-4A72-8EA9-4B93621D805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{DA4FAAF9-6AB9-4F28-B81A-0383D0FCC1FC}</c15:txfldGUID>
                      <c15:f>Diagramm!$J$47</c15:f>
                      <c15:dlblFieldTableCache>
                        <c:ptCount val="1"/>
                      </c15:dlblFieldTableCache>
                    </c15:dlblFTEntry>
                  </c15:dlblFieldTable>
                  <c15:showDataLabelsRange val="0"/>
                </c:ext>
                <c:ext xmlns:c16="http://schemas.microsoft.com/office/drawing/2014/chart" uri="{C3380CC4-5D6E-409C-BE32-E72D297353CC}">
                  <c16:uniqueId val="{0000002F-16B6-4A72-8EA9-4B93621D805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{83FA0B25-956D-4DBD-9C13-10AD30045F8B}</c15:txfldGUID>
                      <c15:f>Diagramm!$J$48</c15:f>
                      <c15:dlblFieldTableCache>
                        <c:ptCount val="1"/>
                      </c15:dlblFieldTableCache>
                    </c15:dlblFTEntry>
                  </c15:dlblFieldTable>
                  <c15:showDataLabelsRange val="0"/>
                </c:ext>
                <c:ext xmlns:c16="http://schemas.microsoft.com/office/drawing/2014/chart" uri="{C3380CC4-5D6E-409C-BE32-E72D297353CC}">
                  <c16:uniqueId val="{00000030-16B6-4A72-8EA9-4B93621D805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{104A1924-6121-4B85-B81E-FE8424619195}</c15:txfldGUID>
                      <c15:f>Diagramm!$J$49</c15:f>
                      <c15:dlblFieldTableCache>
                        <c:ptCount val="1"/>
                      </c15:dlblFieldTableCache>
                    </c15:dlblFTEntry>
                  </c15:dlblFieldTable>
                  <c15:showDataLabelsRange val="0"/>
                </c:ext>
                <c:ext xmlns:c16="http://schemas.microsoft.com/office/drawing/2014/chart" uri="{C3380CC4-5D6E-409C-BE32-E72D297353CC}">
                  <c16:uniqueId val="{00000031-16B6-4A72-8EA9-4B93621D805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{E3C08576-C1A4-44AF-BB5D-7851D0A3DB27}</c15:txfldGUID>
                      <c15:f>Diagramm!$J$50</c15:f>
                      <c15:dlblFieldTableCache>
                        <c:ptCount val="1"/>
                      </c15:dlblFieldTableCache>
                    </c15:dlblFTEntry>
                  </c15:dlblFieldTable>
                  <c15:showDataLabelsRange val="0"/>
                </c:ext>
                <c:ext xmlns:c16="http://schemas.microsoft.com/office/drawing/2014/chart" uri="{C3380CC4-5D6E-409C-BE32-E72D297353CC}">
                  <c16:uniqueId val="{00000032-16B6-4A72-8EA9-4B93621D805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{64CB6A78-EFD7-4695-BD36-BF31E160A234}</c15:txfldGUID>
                      <c15:f>Diagramm!$J$51</c15:f>
                      <c15:dlblFieldTableCache>
                        <c:ptCount val="1"/>
                      </c15:dlblFieldTableCache>
                    </c15:dlblFTEntry>
                  </c15:dlblFieldTable>
                  <c15:showDataLabelsRange val="0"/>
                </c:ext>
                <c:ext xmlns:c16="http://schemas.microsoft.com/office/drawing/2014/chart" uri="{C3380CC4-5D6E-409C-BE32-E72D297353CC}">
                  <c16:uniqueId val="{00000033-16B6-4A72-8EA9-4B93621D805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{D7FA5740-69C3-4062-8C65-5F5523BC5DC9}</c15:txfldGUID>
                      <c15:f>Diagramm!$J$52</c15:f>
                      <c15:dlblFieldTableCache>
                        <c:ptCount val="1"/>
                      </c15:dlblFieldTableCache>
                    </c15:dlblFTEntry>
                  </c15:dlblFieldTable>
                  <c15:showDataLabelsRange val="0"/>
                </c:ext>
                <c:ext xmlns:c16="http://schemas.microsoft.com/office/drawing/2014/chart" uri="{C3380CC4-5D6E-409C-BE32-E72D297353CC}">
                  <c16:uniqueId val="{00000034-16B6-4A72-8EA9-4B93621D805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{F8F9B941-F91A-4038-A8A8-B10155F4A5C2}</c15:txfldGUID>
                      <c15:f>Diagramm!$J$53</c15:f>
                      <c15:dlblFieldTableCache>
                        <c:ptCount val="1"/>
                      </c15:dlblFieldTableCache>
                    </c15:dlblFTEntry>
                  </c15:dlblFieldTable>
                  <c15:showDataLabelsRange val="0"/>
                </c:ext>
                <c:ext xmlns:c16="http://schemas.microsoft.com/office/drawing/2014/chart" uri="{C3380CC4-5D6E-409C-BE32-E72D297353CC}">
                  <c16:uniqueId val="{00000035-16B6-4A72-8EA9-4B93621D805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{7C59ADA8-ABFD-4469-852E-ADC34D985389}</c15:txfldGUID>
                      <c15:f>Diagramm!$J$54</c15:f>
                      <c15:dlblFieldTableCache>
                        <c:ptCount val="1"/>
                      </c15:dlblFieldTableCache>
                    </c15:dlblFTEntry>
                  </c15:dlblFieldTable>
                  <c15:showDataLabelsRange val="0"/>
                </c:ext>
                <c:ext xmlns:c16="http://schemas.microsoft.com/office/drawing/2014/chart" uri="{C3380CC4-5D6E-409C-BE32-E72D297353CC}">
                  <c16:uniqueId val="{00000036-16B6-4A72-8EA9-4B93621D805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{D54B5EC3-0F16-47E9-A60B-1A38BE8006F2}</c15:txfldGUID>
                      <c15:f>Diagramm!$J$55</c15:f>
                      <c15:dlblFieldTableCache>
                        <c:ptCount val="1"/>
                      </c15:dlblFieldTableCache>
                    </c15:dlblFTEntry>
                  </c15:dlblFieldTable>
                  <c15:showDataLabelsRange val="0"/>
                </c:ext>
                <c:ext xmlns:c16="http://schemas.microsoft.com/office/drawing/2014/chart" uri="{C3380CC4-5D6E-409C-BE32-E72D297353CC}">
                  <c16:uniqueId val="{00000037-16B6-4A72-8EA9-4B93621D805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{3B54AA6D-7A24-4988-8D08-07E44E37BC68}</c15:txfldGUID>
                      <c15:f>Diagramm!$J$56</c15:f>
                      <c15:dlblFieldTableCache>
                        <c:ptCount val="1"/>
                      </c15:dlblFieldTableCache>
                    </c15:dlblFTEntry>
                  </c15:dlblFieldTable>
                  <c15:showDataLabelsRange val="0"/>
                </c:ext>
                <c:ext xmlns:c16="http://schemas.microsoft.com/office/drawing/2014/chart" uri="{C3380CC4-5D6E-409C-BE32-E72D297353CC}">
                  <c16:uniqueId val="{00000038-16B6-4A72-8EA9-4B93621D805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{4185582F-7AD7-457F-9D79-0C7D4F4E6360}</c15:txfldGUID>
                      <c15:f>Diagramm!$J$57</c15:f>
                      <c15:dlblFieldTableCache>
                        <c:ptCount val="1"/>
                      </c15:dlblFieldTableCache>
                    </c15:dlblFTEntry>
                  </c15:dlblFieldTable>
                  <c15:showDataLabelsRange val="0"/>
                </c:ext>
                <c:ext xmlns:c16="http://schemas.microsoft.com/office/drawing/2014/chart" uri="{C3380CC4-5D6E-409C-BE32-E72D297353CC}">
                  <c16:uniqueId val="{00000039-16B6-4A72-8EA9-4B93621D805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{66AD8734-C2CC-45EE-A64D-B1BF42EE0F61}</c15:txfldGUID>
                      <c15:f>Diagramm!$J$58</c15:f>
                      <c15:dlblFieldTableCache>
                        <c:ptCount val="1"/>
                      </c15:dlblFieldTableCache>
                    </c15:dlblFTEntry>
                  </c15:dlblFieldTable>
                  <c15:showDataLabelsRange val="0"/>
                </c:ext>
                <c:ext xmlns:c16="http://schemas.microsoft.com/office/drawing/2014/chart" uri="{C3380CC4-5D6E-409C-BE32-E72D297353CC}">
                  <c16:uniqueId val="{0000003A-16B6-4A72-8EA9-4B93621D805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{7F4A99A1-BC57-4C1F-9C5B-3FAFFBD402C4}</c15:txfldGUID>
                      <c15:f>Diagramm!$J$59</c15:f>
                      <c15:dlblFieldTableCache>
                        <c:ptCount val="1"/>
                      </c15:dlblFieldTableCache>
                    </c15:dlblFTEntry>
                  </c15:dlblFieldTable>
                  <c15:showDataLabelsRange val="0"/>
                </c:ext>
                <c:ext xmlns:c16="http://schemas.microsoft.com/office/drawing/2014/chart" uri="{C3380CC4-5D6E-409C-BE32-E72D297353CC}">
                  <c16:uniqueId val="{0000003B-16B6-4A72-8EA9-4B93621D805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{6B4AB909-C851-416B-BDC4-9B14892EE04A}</c15:txfldGUID>
                      <c15:f>Diagramm!$J$60</c15:f>
                      <c15:dlblFieldTableCache>
                        <c:ptCount val="1"/>
                      </c15:dlblFieldTableCache>
                    </c15:dlblFTEntry>
                  </c15:dlblFieldTable>
                  <c15:showDataLabelsRange val="0"/>
                </c:ext>
                <c:ext xmlns:c16="http://schemas.microsoft.com/office/drawing/2014/chart" uri="{C3380CC4-5D6E-409C-BE32-E72D297353CC}">
                  <c16:uniqueId val="{0000003C-16B6-4A72-8EA9-4B93621D805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{9B47D9D1-4BAD-4795-9FC1-91E1459189BC}</c15:txfldGUID>
                      <c15:f>Diagramm!$J$61</c15:f>
                      <c15:dlblFieldTableCache>
                        <c:ptCount val="1"/>
                      </c15:dlblFieldTableCache>
                    </c15:dlblFTEntry>
                  </c15:dlblFieldTable>
                  <c15:showDataLabelsRange val="0"/>
                </c:ext>
                <c:ext xmlns:c16="http://schemas.microsoft.com/office/drawing/2014/chart" uri="{C3380CC4-5D6E-409C-BE32-E72D297353CC}">
                  <c16:uniqueId val="{0000003D-16B6-4A72-8EA9-4B93621D805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{95D7DFC1-1E36-449E-9453-454081FDC6CF}</c15:txfldGUID>
                      <c15:f>Diagramm!$J$62</c15:f>
                      <c15:dlblFieldTableCache>
                        <c:ptCount val="1"/>
                      </c15:dlblFieldTableCache>
                    </c15:dlblFTEntry>
                  </c15:dlblFieldTable>
                  <c15:showDataLabelsRange val="0"/>
                </c:ext>
                <c:ext xmlns:c16="http://schemas.microsoft.com/office/drawing/2014/chart" uri="{C3380CC4-5D6E-409C-BE32-E72D297353CC}">
                  <c16:uniqueId val="{0000003E-16B6-4A72-8EA9-4B93621D805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{2FE9A5B4-C3B1-4075-B3BF-0135843718CF}</c15:txfldGUID>
                      <c15:f>Diagramm!$J$63</c15:f>
                      <c15:dlblFieldTableCache>
                        <c:ptCount val="1"/>
                      </c15:dlblFieldTableCache>
                    </c15:dlblFTEntry>
                  </c15:dlblFieldTable>
                  <c15:showDataLabelsRange val="0"/>
                </c:ext>
                <c:ext xmlns:c16="http://schemas.microsoft.com/office/drawing/2014/chart" uri="{C3380CC4-5D6E-409C-BE32-E72D297353CC}">
                  <c16:uniqueId val="{0000003F-16B6-4A72-8EA9-4B93621D805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{8F330034-FE31-4A82-B5B2-EDD0E43A0AEF}</c15:txfldGUID>
                      <c15:f>Diagramm!$J$64</c15:f>
                      <c15:dlblFieldTableCache>
                        <c:ptCount val="1"/>
                      </c15:dlblFieldTableCache>
                    </c15:dlblFTEntry>
                  </c15:dlblFieldTable>
                  <c15:showDataLabelsRange val="0"/>
                </c:ext>
                <c:ext xmlns:c16="http://schemas.microsoft.com/office/drawing/2014/chart" uri="{C3380CC4-5D6E-409C-BE32-E72D297353CC}">
                  <c16:uniqueId val="{00000040-16B6-4A72-8EA9-4B93621D805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{9FD51AAC-A601-4E1A-B2DF-55F130E34DC5}</c15:txfldGUID>
                      <c15:f>Diagramm!$J$65</c15:f>
                      <c15:dlblFieldTableCache>
                        <c:ptCount val="1"/>
                      </c15:dlblFieldTableCache>
                    </c15:dlblFTEntry>
                  </c15:dlblFieldTable>
                  <c15:showDataLabelsRange val="0"/>
                </c:ext>
                <c:ext xmlns:c16="http://schemas.microsoft.com/office/drawing/2014/chart" uri="{C3380CC4-5D6E-409C-BE32-E72D297353CC}">
                  <c16:uniqueId val="{00000041-16B6-4A72-8EA9-4B93621D805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{A9AAAFE8-1E72-4651-88A8-EB6557DB3B45}</c15:txfldGUID>
                      <c15:f>Diagramm!$J$66</c15:f>
                      <c15:dlblFieldTableCache>
                        <c:ptCount val="1"/>
                      </c15:dlblFieldTableCache>
                    </c15:dlblFTEntry>
                  </c15:dlblFieldTable>
                  <c15:showDataLabelsRange val="0"/>
                </c:ext>
                <c:ext xmlns:c16="http://schemas.microsoft.com/office/drawing/2014/chart" uri="{C3380CC4-5D6E-409C-BE32-E72D297353CC}">
                  <c16:uniqueId val="{00000042-16B6-4A72-8EA9-4B93621D805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{F63B4769-E1A1-43A6-B446-C7D737AAD57F}</c15:txfldGUID>
                      <c15:f>Diagramm!$J$67</c15:f>
                      <c15:dlblFieldTableCache>
                        <c:ptCount val="1"/>
                      </c15:dlblFieldTableCache>
                    </c15:dlblFTEntry>
                  </c15:dlblFieldTable>
                  <c15:showDataLabelsRange val="0"/>
                </c:ext>
                <c:ext xmlns:c16="http://schemas.microsoft.com/office/drawing/2014/chart" uri="{C3380CC4-5D6E-409C-BE32-E72D297353CC}">
                  <c16:uniqueId val="{00000043-16B6-4A72-8EA9-4B93621D80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6B6-4A72-8EA9-4B93621D805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FD-4124-992D-8F88E7A54A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FD-4124-992D-8F88E7A54A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FD-4124-992D-8F88E7A54A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FD-4124-992D-8F88E7A54A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FD-4124-992D-8F88E7A54A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FD-4124-992D-8F88E7A54A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FD-4124-992D-8F88E7A54A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FD-4124-992D-8F88E7A54A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FD-4124-992D-8F88E7A54A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FD-4124-992D-8F88E7A54A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FD-4124-992D-8F88E7A54A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FD-4124-992D-8F88E7A54A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FD-4124-992D-8F88E7A54A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FD-4124-992D-8F88E7A54A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FD-4124-992D-8F88E7A54A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FD-4124-992D-8F88E7A54A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FD-4124-992D-8F88E7A54A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FD-4124-992D-8F88E7A54A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FD-4124-992D-8F88E7A54A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FD-4124-992D-8F88E7A54A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FD-4124-992D-8F88E7A54A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FD-4124-992D-8F88E7A54A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FD-4124-992D-8F88E7A54AB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FD-4124-992D-8F88E7A54A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FD-4124-992D-8F88E7A54A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FD-4124-992D-8F88E7A54A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FD-4124-992D-8F88E7A54A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FD-4124-992D-8F88E7A54A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FD-4124-992D-8F88E7A54A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FD-4124-992D-8F88E7A54A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FD-4124-992D-8F88E7A54A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FD-4124-992D-8F88E7A54A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FD-4124-992D-8F88E7A54A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FD-4124-992D-8F88E7A54A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FD-4124-992D-8F88E7A54A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FD-4124-992D-8F88E7A54A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FD-4124-992D-8F88E7A54A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FD-4124-992D-8F88E7A54A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FD-4124-992D-8F88E7A54A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FD-4124-992D-8F88E7A54A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FD-4124-992D-8F88E7A54A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FD-4124-992D-8F88E7A54A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FD-4124-992D-8F88E7A54A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FD-4124-992D-8F88E7A54A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FD-4124-992D-8F88E7A54AB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FD-4124-992D-8F88E7A54AB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FD-4124-992D-8F88E7A54A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FD-4124-992D-8F88E7A54A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FD-4124-992D-8F88E7A54A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FD-4124-992D-8F88E7A54A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FD-4124-992D-8F88E7A54A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FD-4124-992D-8F88E7A54A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FD-4124-992D-8F88E7A54A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FD-4124-992D-8F88E7A54A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FD-4124-992D-8F88E7A54A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FD-4124-992D-8F88E7A54A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FD-4124-992D-8F88E7A54A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FD-4124-992D-8F88E7A54A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FD-4124-992D-8F88E7A54A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FD-4124-992D-8F88E7A54A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FD-4124-992D-8F88E7A54A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FD-4124-992D-8F88E7A54A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FD-4124-992D-8F88E7A54A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FD-4124-992D-8F88E7A54A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FD-4124-992D-8F88E7A54A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FD-4124-992D-8F88E7A54A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FD-4124-992D-8F88E7A54A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FD-4124-992D-8F88E7A54A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FD-4124-992D-8F88E7A54AB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101.14734011234702</c:v>
                </c:pt>
                <c:pt idx="2">
                  <c:v>102.98212950144014</c:v>
                </c:pt>
                <c:pt idx="3">
                  <c:v>102.56838688117631</c:v>
                </c:pt>
                <c:pt idx="4">
                  <c:v>101.5690393214621</c:v>
                </c:pt>
                <c:pt idx="5">
                  <c:v>102.88505911745516</c:v>
                </c:pt>
                <c:pt idx="6">
                  <c:v>104.76440540411515</c:v>
                </c:pt>
                <c:pt idx="7">
                  <c:v>104.66256106681944</c:v>
                </c:pt>
                <c:pt idx="8">
                  <c:v>104.18834837128625</c:v>
                </c:pt>
                <c:pt idx="9">
                  <c:v>105.62371700004773</c:v>
                </c:pt>
                <c:pt idx="10">
                  <c:v>107.04635508664725</c:v>
                </c:pt>
                <c:pt idx="11">
                  <c:v>107.42190608042519</c:v>
                </c:pt>
                <c:pt idx="12">
                  <c:v>106.37959294091436</c:v>
                </c:pt>
                <c:pt idx="13">
                  <c:v>107.44577584697888</c:v>
                </c:pt>
                <c:pt idx="14">
                  <c:v>109.01640648621122</c:v>
                </c:pt>
                <c:pt idx="15">
                  <c:v>108.9352492799287</c:v>
                </c:pt>
                <c:pt idx="16">
                  <c:v>108.12845117041422</c:v>
                </c:pt>
                <c:pt idx="17">
                  <c:v>108.85886602695692</c:v>
                </c:pt>
                <c:pt idx="18">
                  <c:v>111.18378128928566</c:v>
                </c:pt>
                <c:pt idx="19">
                  <c:v>110.46609697490493</c:v>
                </c:pt>
                <c:pt idx="20">
                  <c:v>109.35853980681402</c:v>
                </c:pt>
                <c:pt idx="21">
                  <c:v>109.90436180200824</c:v>
                </c:pt>
                <c:pt idx="22">
                  <c:v>111.81553444407312</c:v>
                </c:pt>
                <c:pt idx="23">
                  <c:v>111.05965850320652</c:v>
                </c:pt>
                <c:pt idx="24">
                  <c:v>109.44287964863703</c:v>
                </c:pt>
              </c:numCache>
            </c:numRef>
          </c:val>
          <c:smooth val="0"/>
          <c:extLst>
            <c:ext xmlns:c16="http://schemas.microsoft.com/office/drawing/2014/chart" uri="{C3380CC4-5D6E-409C-BE32-E72D297353CC}">
              <c16:uniqueId val="{00000000-173A-4348-86AB-69369D2B00E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103.78342021187153</c:v>
                </c:pt>
                <c:pt idx="2">
                  <c:v>107.53321002185976</c:v>
                </c:pt>
                <c:pt idx="3">
                  <c:v>105.21271229191188</c:v>
                </c:pt>
                <c:pt idx="4">
                  <c:v>102.69043215066421</c:v>
                </c:pt>
                <c:pt idx="5">
                  <c:v>107.18009080208508</c:v>
                </c:pt>
                <c:pt idx="6">
                  <c:v>109.5174037329746</c:v>
                </c:pt>
                <c:pt idx="7">
                  <c:v>108.37397006894231</c:v>
                </c:pt>
                <c:pt idx="8">
                  <c:v>108.07129645199261</c:v>
                </c:pt>
                <c:pt idx="9">
                  <c:v>113.09904153354633</c:v>
                </c:pt>
                <c:pt idx="10">
                  <c:v>120.07734992433159</c:v>
                </c:pt>
                <c:pt idx="11">
                  <c:v>116.24348410963512</c:v>
                </c:pt>
                <c:pt idx="12">
                  <c:v>112.30872708928872</c:v>
                </c:pt>
                <c:pt idx="13">
                  <c:v>117.79048259626703</c:v>
                </c:pt>
                <c:pt idx="14">
                  <c:v>124.46611737010258</c:v>
                </c:pt>
                <c:pt idx="15">
                  <c:v>122.34740205145451</c:v>
                </c:pt>
                <c:pt idx="16">
                  <c:v>121.22078358836387</c:v>
                </c:pt>
                <c:pt idx="17">
                  <c:v>125.52547502942659</c:v>
                </c:pt>
                <c:pt idx="18">
                  <c:v>130.57003531192197</c:v>
                </c:pt>
                <c:pt idx="19">
                  <c:v>127.15654952076679</c:v>
                </c:pt>
                <c:pt idx="20">
                  <c:v>126.45031108121742</c:v>
                </c:pt>
                <c:pt idx="21">
                  <c:v>130.88952412981337</c:v>
                </c:pt>
                <c:pt idx="22">
                  <c:v>135.32873717840928</c:v>
                </c:pt>
                <c:pt idx="23">
                  <c:v>132.0834033966706</c:v>
                </c:pt>
                <c:pt idx="24">
                  <c:v>125.99630065579284</c:v>
                </c:pt>
              </c:numCache>
            </c:numRef>
          </c:val>
          <c:smooth val="0"/>
          <c:extLst>
            <c:ext xmlns:c16="http://schemas.microsoft.com/office/drawing/2014/chart" uri="{C3380CC4-5D6E-409C-BE32-E72D297353CC}">
              <c16:uniqueId val="{00000001-173A-4348-86AB-69369D2B00E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102.60192118599198</c:v>
                </c:pt>
                <c:pt idx="2">
                  <c:v>102.61704863474775</c:v>
                </c:pt>
                <c:pt idx="3">
                  <c:v>101.61107329248922</c:v>
                </c:pt>
                <c:pt idx="4">
                  <c:v>100.25716662884805</c:v>
                </c:pt>
                <c:pt idx="5">
                  <c:v>103.00279857801982</c:v>
                </c:pt>
                <c:pt idx="6">
                  <c:v>103.6608425988957</c:v>
                </c:pt>
                <c:pt idx="7">
                  <c:v>106.03585205355117</c:v>
                </c:pt>
                <c:pt idx="8">
                  <c:v>109.73451327433628</c:v>
                </c:pt>
                <c:pt idx="9">
                  <c:v>113.97019892595115</c:v>
                </c:pt>
                <c:pt idx="10">
                  <c:v>111.84479237576583</c:v>
                </c:pt>
                <c:pt idx="11">
                  <c:v>105.46100900083202</c:v>
                </c:pt>
                <c:pt idx="12">
                  <c:v>102.11784282580743</c:v>
                </c:pt>
                <c:pt idx="13">
                  <c:v>103.86506315709856</c:v>
                </c:pt>
                <c:pt idx="14">
                  <c:v>101.90605854322668</c:v>
                </c:pt>
                <c:pt idx="15">
                  <c:v>100.19665683382497</c:v>
                </c:pt>
                <c:pt idx="16">
                  <c:v>99.311701081612597</c:v>
                </c:pt>
                <c:pt idx="17">
                  <c:v>99.727705922396197</c:v>
                </c:pt>
                <c:pt idx="18">
                  <c:v>97.912412071704097</c:v>
                </c:pt>
                <c:pt idx="19">
                  <c:v>96.422358369261019</c:v>
                </c:pt>
                <c:pt idx="20">
                  <c:v>96.611451478708119</c:v>
                </c:pt>
                <c:pt idx="21">
                  <c:v>97.057711217003245</c:v>
                </c:pt>
                <c:pt idx="22">
                  <c:v>95.507147719537102</c:v>
                </c:pt>
                <c:pt idx="23">
                  <c:v>93.442250964374864</c:v>
                </c:pt>
                <c:pt idx="24">
                  <c:v>89.410785870962854</c:v>
                </c:pt>
              </c:numCache>
            </c:numRef>
          </c:val>
          <c:smooth val="0"/>
          <c:extLst>
            <c:ext xmlns:c16="http://schemas.microsoft.com/office/drawing/2014/chart" uri="{C3380CC4-5D6E-409C-BE32-E72D297353CC}">
              <c16:uniqueId val="{00000002-173A-4348-86AB-69369D2B00E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73A-4348-86AB-69369D2B00E7}"/>
                </c:ext>
              </c:extLst>
            </c:dLbl>
            <c:dLbl>
              <c:idx val="1"/>
              <c:delete val="1"/>
              <c:extLst>
                <c:ext xmlns:c15="http://schemas.microsoft.com/office/drawing/2012/chart" uri="{CE6537A1-D6FC-4f65-9D91-7224C49458BB}"/>
                <c:ext xmlns:c16="http://schemas.microsoft.com/office/drawing/2014/chart" uri="{C3380CC4-5D6E-409C-BE32-E72D297353CC}">
                  <c16:uniqueId val="{00000004-173A-4348-86AB-69369D2B00E7}"/>
                </c:ext>
              </c:extLst>
            </c:dLbl>
            <c:dLbl>
              <c:idx val="2"/>
              <c:delete val="1"/>
              <c:extLst>
                <c:ext xmlns:c15="http://schemas.microsoft.com/office/drawing/2012/chart" uri="{CE6537A1-D6FC-4f65-9D91-7224C49458BB}"/>
                <c:ext xmlns:c16="http://schemas.microsoft.com/office/drawing/2014/chart" uri="{C3380CC4-5D6E-409C-BE32-E72D297353CC}">
                  <c16:uniqueId val="{00000005-173A-4348-86AB-69369D2B00E7}"/>
                </c:ext>
              </c:extLst>
            </c:dLbl>
            <c:dLbl>
              <c:idx val="3"/>
              <c:delete val="1"/>
              <c:extLst>
                <c:ext xmlns:c15="http://schemas.microsoft.com/office/drawing/2012/chart" uri="{CE6537A1-D6FC-4f65-9D91-7224C49458BB}"/>
                <c:ext xmlns:c16="http://schemas.microsoft.com/office/drawing/2014/chart" uri="{C3380CC4-5D6E-409C-BE32-E72D297353CC}">
                  <c16:uniqueId val="{00000006-173A-4348-86AB-69369D2B00E7}"/>
                </c:ext>
              </c:extLst>
            </c:dLbl>
            <c:dLbl>
              <c:idx val="4"/>
              <c:delete val="1"/>
              <c:extLst>
                <c:ext xmlns:c15="http://schemas.microsoft.com/office/drawing/2012/chart" uri="{CE6537A1-D6FC-4f65-9D91-7224C49458BB}"/>
                <c:ext xmlns:c16="http://schemas.microsoft.com/office/drawing/2014/chart" uri="{C3380CC4-5D6E-409C-BE32-E72D297353CC}">
                  <c16:uniqueId val="{00000007-173A-4348-86AB-69369D2B00E7}"/>
                </c:ext>
              </c:extLst>
            </c:dLbl>
            <c:dLbl>
              <c:idx val="5"/>
              <c:delete val="1"/>
              <c:extLst>
                <c:ext xmlns:c15="http://schemas.microsoft.com/office/drawing/2012/chart" uri="{CE6537A1-D6FC-4f65-9D91-7224C49458BB}"/>
                <c:ext xmlns:c16="http://schemas.microsoft.com/office/drawing/2014/chart" uri="{C3380CC4-5D6E-409C-BE32-E72D297353CC}">
                  <c16:uniqueId val="{00000008-173A-4348-86AB-69369D2B00E7}"/>
                </c:ext>
              </c:extLst>
            </c:dLbl>
            <c:dLbl>
              <c:idx val="6"/>
              <c:delete val="1"/>
              <c:extLst>
                <c:ext xmlns:c15="http://schemas.microsoft.com/office/drawing/2012/chart" uri="{CE6537A1-D6FC-4f65-9D91-7224C49458BB}"/>
                <c:ext xmlns:c16="http://schemas.microsoft.com/office/drawing/2014/chart" uri="{C3380CC4-5D6E-409C-BE32-E72D297353CC}">
                  <c16:uniqueId val="{00000009-173A-4348-86AB-69369D2B00E7}"/>
                </c:ext>
              </c:extLst>
            </c:dLbl>
            <c:dLbl>
              <c:idx val="7"/>
              <c:delete val="1"/>
              <c:extLst>
                <c:ext xmlns:c15="http://schemas.microsoft.com/office/drawing/2012/chart" uri="{CE6537A1-D6FC-4f65-9D91-7224C49458BB}"/>
                <c:ext xmlns:c16="http://schemas.microsoft.com/office/drawing/2014/chart" uri="{C3380CC4-5D6E-409C-BE32-E72D297353CC}">
                  <c16:uniqueId val="{0000000A-173A-4348-86AB-69369D2B00E7}"/>
                </c:ext>
              </c:extLst>
            </c:dLbl>
            <c:dLbl>
              <c:idx val="8"/>
              <c:delete val="1"/>
              <c:extLst>
                <c:ext xmlns:c15="http://schemas.microsoft.com/office/drawing/2012/chart" uri="{CE6537A1-D6FC-4f65-9D91-7224C49458BB}"/>
                <c:ext xmlns:c16="http://schemas.microsoft.com/office/drawing/2014/chart" uri="{C3380CC4-5D6E-409C-BE32-E72D297353CC}">
                  <c16:uniqueId val="{0000000B-173A-4348-86AB-69369D2B00E7}"/>
                </c:ext>
              </c:extLst>
            </c:dLbl>
            <c:dLbl>
              <c:idx val="9"/>
              <c:delete val="1"/>
              <c:extLst>
                <c:ext xmlns:c15="http://schemas.microsoft.com/office/drawing/2012/chart" uri="{CE6537A1-D6FC-4f65-9D91-7224C49458BB}"/>
                <c:ext xmlns:c16="http://schemas.microsoft.com/office/drawing/2014/chart" uri="{C3380CC4-5D6E-409C-BE32-E72D297353CC}">
                  <c16:uniqueId val="{0000000C-173A-4348-86AB-69369D2B00E7}"/>
                </c:ext>
              </c:extLst>
            </c:dLbl>
            <c:dLbl>
              <c:idx val="10"/>
              <c:delete val="1"/>
              <c:extLst>
                <c:ext xmlns:c15="http://schemas.microsoft.com/office/drawing/2012/chart" uri="{CE6537A1-D6FC-4f65-9D91-7224C49458BB}"/>
                <c:ext xmlns:c16="http://schemas.microsoft.com/office/drawing/2014/chart" uri="{C3380CC4-5D6E-409C-BE32-E72D297353CC}">
                  <c16:uniqueId val="{0000000D-173A-4348-86AB-69369D2B00E7}"/>
                </c:ext>
              </c:extLst>
            </c:dLbl>
            <c:dLbl>
              <c:idx val="11"/>
              <c:delete val="1"/>
              <c:extLst>
                <c:ext xmlns:c15="http://schemas.microsoft.com/office/drawing/2012/chart" uri="{CE6537A1-D6FC-4f65-9D91-7224C49458BB}"/>
                <c:ext xmlns:c16="http://schemas.microsoft.com/office/drawing/2014/chart" uri="{C3380CC4-5D6E-409C-BE32-E72D297353CC}">
                  <c16:uniqueId val="{0000000E-173A-4348-86AB-69369D2B00E7}"/>
                </c:ext>
              </c:extLst>
            </c:dLbl>
            <c:dLbl>
              <c:idx val="12"/>
              <c:delete val="1"/>
              <c:extLst>
                <c:ext xmlns:c15="http://schemas.microsoft.com/office/drawing/2012/chart" uri="{CE6537A1-D6FC-4f65-9D91-7224C49458BB}"/>
                <c:ext xmlns:c16="http://schemas.microsoft.com/office/drawing/2014/chart" uri="{C3380CC4-5D6E-409C-BE32-E72D297353CC}">
                  <c16:uniqueId val="{0000000F-173A-4348-86AB-69369D2B00E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73A-4348-86AB-69369D2B00E7}"/>
                </c:ext>
              </c:extLst>
            </c:dLbl>
            <c:dLbl>
              <c:idx val="14"/>
              <c:delete val="1"/>
              <c:extLst>
                <c:ext xmlns:c15="http://schemas.microsoft.com/office/drawing/2012/chart" uri="{CE6537A1-D6FC-4f65-9D91-7224C49458BB}"/>
                <c:ext xmlns:c16="http://schemas.microsoft.com/office/drawing/2014/chart" uri="{C3380CC4-5D6E-409C-BE32-E72D297353CC}">
                  <c16:uniqueId val="{00000011-173A-4348-86AB-69369D2B00E7}"/>
                </c:ext>
              </c:extLst>
            </c:dLbl>
            <c:dLbl>
              <c:idx val="15"/>
              <c:delete val="1"/>
              <c:extLst>
                <c:ext xmlns:c15="http://schemas.microsoft.com/office/drawing/2012/chart" uri="{CE6537A1-D6FC-4f65-9D91-7224C49458BB}"/>
                <c:ext xmlns:c16="http://schemas.microsoft.com/office/drawing/2014/chart" uri="{C3380CC4-5D6E-409C-BE32-E72D297353CC}">
                  <c16:uniqueId val="{00000012-173A-4348-86AB-69369D2B00E7}"/>
                </c:ext>
              </c:extLst>
            </c:dLbl>
            <c:dLbl>
              <c:idx val="16"/>
              <c:delete val="1"/>
              <c:extLst>
                <c:ext xmlns:c15="http://schemas.microsoft.com/office/drawing/2012/chart" uri="{CE6537A1-D6FC-4f65-9D91-7224C49458BB}"/>
                <c:ext xmlns:c16="http://schemas.microsoft.com/office/drawing/2014/chart" uri="{C3380CC4-5D6E-409C-BE32-E72D297353CC}">
                  <c16:uniqueId val="{00000013-173A-4348-86AB-69369D2B00E7}"/>
                </c:ext>
              </c:extLst>
            </c:dLbl>
            <c:dLbl>
              <c:idx val="17"/>
              <c:delete val="1"/>
              <c:extLst>
                <c:ext xmlns:c15="http://schemas.microsoft.com/office/drawing/2012/chart" uri="{CE6537A1-D6FC-4f65-9D91-7224C49458BB}"/>
                <c:ext xmlns:c16="http://schemas.microsoft.com/office/drawing/2014/chart" uri="{C3380CC4-5D6E-409C-BE32-E72D297353CC}">
                  <c16:uniqueId val="{00000014-173A-4348-86AB-69369D2B00E7}"/>
                </c:ext>
              </c:extLst>
            </c:dLbl>
            <c:dLbl>
              <c:idx val="18"/>
              <c:delete val="1"/>
              <c:extLst>
                <c:ext xmlns:c15="http://schemas.microsoft.com/office/drawing/2012/chart" uri="{CE6537A1-D6FC-4f65-9D91-7224C49458BB}"/>
                <c:ext xmlns:c16="http://schemas.microsoft.com/office/drawing/2014/chart" uri="{C3380CC4-5D6E-409C-BE32-E72D297353CC}">
                  <c16:uniqueId val="{00000015-173A-4348-86AB-69369D2B00E7}"/>
                </c:ext>
              </c:extLst>
            </c:dLbl>
            <c:dLbl>
              <c:idx val="19"/>
              <c:delete val="1"/>
              <c:extLst>
                <c:ext xmlns:c15="http://schemas.microsoft.com/office/drawing/2012/chart" uri="{CE6537A1-D6FC-4f65-9D91-7224C49458BB}"/>
                <c:ext xmlns:c16="http://schemas.microsoft.com/office/drawing/2014/chart" uri="{C3380CC4-5D6E-409C-BE32-E72D297353CC}">
                  <c16:uniqueId val="{00000016-173A-4348-86AB-69369D2B00E7}"/>
                </c:ext>
              </c:extLst>
            </c:dLbl>
            <c:dLbl>
              <c:idx val="20"/>
              <c:delete val="1"/>
              <c:extLst>
                <c:ext xmlns:c15="http://schemas.microsoft.com/office/drawing/2012/chart" uri="{CE6537A1-D6FC-4f65-9D91-7224C49458BB}"/>
                <c:ext xmlns:c16="http://schemas.microsoft.com/office/drawing/2014/chart" uri="{C3380CC4-5D6E-409C-BE32-E72D297353CC}">
                  <c16:uniqueId val="{00000017-173A-4348-86AB-69369D2B00E7}"/>
                </c:ext>
              </c:extLst>
            </c:dLbl>
            <c:dLbl>
              <c:idx val="21"/>
              <c:delete val="1"/>
              <c:extLst>
                <c:ext xmlns:c15="http://schemas.microsoft.com/office/drawing/2012/chart" uri="{CE6537A1-D6FC-4f65-9D91-7224C49458BB}"/>
                <c:ext xmlns:c16="http://schemas.microsoft.com/office/drawing/2014/chart" uri="{C3380CC4-5D6E-409C-BE32-E72D297353CC}">
                  <c16:uniqueId val="{00000018-173A-4348-86AB-69369D2B00E7}"/>
                </c:ext>
              </c:extLst>
            </c:dLbl>
            <c:dLbl>
              <c:idx val="22"/>
              <c:delete val="1"/>
              <c:extLst>
                <c:ext xmlns:c15="http://schemas.microsoft.com/office/drawing/2012/chart" uri="{CE6537A1-D6FC-4f65-9D91-7224C49458BB}"/>
                <c:ext xmlns:c16="http://schemas.microsoft.com/office/drawing/2014/chart" uri="{C3380CC4-5D6E-409C-BE32-E72D297353CC}">
                  <c16:uniqueId val="{00000019-173A-4348-86AB-69369D2B00E7}"/>
                </c:ext>
              </c:extLst>
            </c:dLbl>
            <c:dLbl>
              <c:idx val="23"/>
              <c:delete val="1"/>
              <c:extLst>
                <c:ext xmlns:c15="http://schemas.microsoft.com/office/drawing/2012/chart" uri="{CE6537A1-D6FC-4f65-9D91-7224C49458BB}"/>
                <c:ext xmlns:c16="http://schemas.microsoft.com/office/drawing/2014/chart" uri="{C3380CC4-5D6E-409C-BE32-E72D297353CC}">
                  <c16:uniqueId val="{0000001A-173A-4348-86AB-69369D2B00E7}"/>
                </c:ext>
              </c:extLst>
            </c:dLbl>
            <c:dLbl>
              <c:idx val="24"/>
              <c:delete val="1"/>
              <c:extLst>
                <c:ext xmlns:c15="http://schemas.microsoft.com/office/drawing/2012/chart" uri="{CE6537A1-D6FC-4f65-9D91-7224C49458BB}"/>
                <c:ext xmlns:c16="http://schemas.microsoft.com/office/drawing/2014/chart" uri="{C3380CC4-5D6E-409C-BE32-E72D297353CC}">
                  <c16:uniqueId val="{0000001B-173A-4348-86AB-69369D2B00E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73A-4348-86AB-69369D2B00E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Mayen-Koblenz (07137)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68775</v>
      </c>
      <c r="F11" s="238">
        <v>69791</v>
      </c>
      <c r="G11" s="238">
        <v>70266</v>
      </c>
      <c r="H11" s="238">
        <v>69065</v>
      </c>
      <c r="I11" s="265">
        <v>68722</v>
      </c>
      <c r="J11" s="263">
        <v>53</v>
      </c>
      <c r="K11" s="266">
        <v>7.7122318908064369E-2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18.333696837513632</v>
      </c>
      <c r="E13" s="115">
        <v>12609</v>
      </c>
      <c r="F13" s="114">
        <v>13529</v>
      </c>
      <c r="G13" s="114">
        <v>13465</v>
      </c>
      <c r="H13" s="114">
        <v>13297</v>
      </c>
      <c r="I13" s="140">
        <v>12900</v>
      </c>
      <c r="J13" s="115">
        <v>-291</v>
      </c>
      <c r="K13" s="116">
        <v>-2.2558139534883721</v>
      </c>
    </row>
    <row r="14" spans="1:255" ht="14.1" customHeight="1" x14ac:dyDescent="0.2">
      <c r="A14" s="306" t="s">
        <v>230</v>
      </c>
      <c r="B14" s="307"/>
      <c r="C14" s="308"/>
      <c r="D14" s="113">
        <v>62.147582697201017</v>
      </c>
      <c r="E14" s="115">
        <v>42742</v>
      </c>
      <c r="F14" s="114">
        <v>42846</v>
      </c>
      <c r="G14" s="114">
        <v>43355</v>
      </c>
      <c r="H14" s="114">
        <v>42449</v>
      </c>
      <c r="I14" s="140">
        <v>42518</v>
      </c>
      <c r="J14" s="115">
        <v>224</v>
      </c>
      <c r="K14" s="116">
        <v>0.52683569311820877</v>
      </c>
    </row>
    <row r="15" spans="1:255" ht="14.1" customHeight="1" x14ac:dyDescent="0.2">
      <c r="A15" s="306" t="s">
        <v>231</v>
      </c>
      <c r="B15" s="307"/>
      <c r="C15" s="308"/>
      <c r="D15" s="113">
        <v>9.295528898582333</v>
      </c>
      <c r="E15" s="115">
        <v>6393</v>
      </c>
      <c r="F15" s="114">
        <v>6374</v>
      </c>
      <c r="G15" s="114">
        <v>6396</v>
      </c>
      <c r="H15" s="114">
        <v>6313</v>
      </c>
      <c r="I15" s="140">
        <v>6299</v>
      </c>
      <c r="J15" s="115">
        <v>94</v>
      </c>
      <c r="K15" s="116">
        <v>1.4923003651373234</v>
      </c>
    </row>
    <row r="16" spans="1:255" ht="14.1" customHeight="1" x14ac:dyDescent="0.2">
      <c r="A16" s="306" t="s">
        <v>232</v>
      </c>
      <c r="B16" s="307"/>
      <c r="C16" s="308"/>
      <c r="D16" s="113">
        <v>8.3620501635768818</v>
      </c>
      <c r="E16" s="115">
        <v>5751</v>
      </c>
      <c r="F16" s="114">
        <v>5748</v>
      </c>
      <c r="G16" s="114">
        <v>5745</v>
      </c>
      <c r="H16" s="114">
        <v>5715</v>
      </c>
      <c r="I16" s="140">
        <v>5703</v>
      </c>
      <c r="J16" s="115">
        <v>48</v>
      </c>
      <c r="K16" s="116">
        <v>0.84166228300894264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0.42166484914576519</v>
      </c>
      <c r="E18" s="115">
        <v>290</v>
      </c>
      <c r="F18" s="114">
        <v>277</v>
      </c>
      <c r="G18" s="114">
        <v>328</v>
      </c>
      <c r="H18" s="114">
        <v>358</v>
      </c>
      <c r="I18" s="140">
        <v>307</v>
      </c>
      <c r="J18" s="115">
        <v>-17</v>
      </c>
      <c r="K18" s="116">
        <v>-5.5374592833876219</v>
      </c>
    </row>
    <row r="19" spans="1:255" ht="14.1" customHeight="1" x14ac:dyDescent="0.2">
      <c r="A19" s="306" t="s">
        <v>235</v>
      </c>
      <c r="B19" s="307" t="s">
        <v>236</v>
      </c>
      <c r="C19" s="308"/>
      <c r="D19" s="113">
        <v>0.23118865866957469</v>
      </c>
      <c r="E19" s="115">
        <v>159</v>
      </c>
      <c r="F19" s="114">
        <v>144</v>
      </c>
      <c r="G19" s="114">
        <v>199</v>
      </c>
      <c r="H19" s="114">
        <v>229</v>
      </c>
      <c r="I19" s="140">
        <v>183</v>
      </c>
      <c r="J19" s="115">
        <v>-24</v>
      </c>
      <c r="K19" s="116">
        <v>-13.114754098360656</v>
      </c>
    </row>
    <row r="20" spans="1:255" ht="14.1" customHeight="1" x14ac:dyDescent="0.2">
      <c r="A20" s="306">
        <v>12</v>
      </c>
      <c r="B20" s="307" t="s">
        <v>237</v>
      </c>
      <c r="C20" s="308"/>
      <c r="D20" s="113">
        <v>0.71537622682660851</v>
      </c>
      <c r="E20" s="115">
        <v>492</v>
      </c>
      <c r="F20" s="114">
        <v>472</v>
      </c>
      <c r="G20" s="114">
        <v>508</v>
      </c>
      <c r="H20" s="114">
        <v>498</v>
      </c>
      <c r="I20" s="140">
        <v>489</v>
      </c>
      <c r="J20" s="115">
        <v>3</v>
      </c>
      <c r="K20" s="116">
        <v>0.61349693251533743</v>
      </c>
    </row>
    <row r="21" spans="1:255" ht="14.1" customHeight="1" x14ac:dyDescent="0.2">
      <c r="A21" s="306">
        <v>21</v>
      </c>
      <c r="B21" s="307" t="s">
        <v>238</v>
      </c>
      <c r="C21" s="308"/>
      <c r="D21" s="113">
        <v>1.2591784805525263</v>
      </c>
      <c r="E21" s="115">
        <v>866</v>
      </c>
      <c r="F21" s="114">
        <v>825</v>
      </c>
      <c r="G21" s="114">
        <v>933</v>
      </c>
      <c r="H21" s="114">
        <v>952</v>
      </c>
      <c r="I21" s="140">
        <v>932</v>
      </c>
      <c r="J21" s="115">
        <v>-66</v>
      </c>
      <c r="K21" s="116">
        <v>-7.0815450643776821</v>
      </c>
    </row>
    <row r="22" spans="1:255" ht="14.1" customHeight="1" x14ac:dyDescent="0.2">
      <c r="A22" s="306">
        <v>22</v>
      </c>
      <c r="B22" s="307" t="s">
        <v>239</v>
      </c>
      <c r="C22" s="308"/>
      <c r="D22" s="113">
        <v>1.3740458015267176</v>
      </c>
      <c r="E22" s="115">
        <v>945</v>
      </c>
      <c r="F22" s="114">
        <v>941</v>
      </c>
      <c r="G22" s="114">
        <v>951</v>
      </c>
      <c r="H22" s="114">
        <v>923</v>
      </c>
      <c r="I22" s="140">
        <v>950</v>
      </c>
      <c r="J22" s="115">
        <v>-5</v>
      </c>
      <c r="K22" s="116">
        <v>-0.52631578947368418</v>
      </c>
    </row>
    <row r="23" spans="1:255" ht="14.1" customHeight="1" x14ac:dyDescent="0.2">
      <c r="A23" s="306">
        <v>23</v>
      </c>
      <c r="B23" s="307" t="s">
        <v>240</v>
      </c>
      <c r="C23" s="308"/>
      <c r="D23" s="113">
        <v>1.0178117048346056</v>
      </c>
      <c r="E23" s="115">
        <v>700</v>
      </c>
      <c r="F23" s="114">
        <v>708</v>
      </c>
      <c r="G23" s="114">
        <v>737</v>
      </c>
      <c r="H23" s="114">
        <v>702</v>
      </c>
      <c r="I23" s="140">
        <v>708</v>
      </c>
      <c r="J23" s="115">
        <v>-8</v>
      </c>
      <c r="K23" s="116">
        <v>-1.1299435028248588</v>
      </c>
    </row>
    <row r="24" spans="1:255" ht="14.1" customHeight="1" x14ac:dyDescent="0.2">
      <c r="A24" s="306">
        <v>24</v>
      </c>
      <c r="B24" s="307" t="s">
        <v>241</v>
      </c>
      <c r="C24" s="308"/>
      <c r="D24" s="113">
        <v>3.7746274082151943</v>
      </c>
      <c r="E24" s="115">
        <v>2596</v>
      </c>
      <c r="F24" s="114">
        <v>2666</v>
      </c>
      <c r="G24" s="114">
        <v>2763</v>
      </c>
      <c r="H24" s="114">
        <v>2779</v>
      </c>
      <c r="I24" s="140">
        <v>2719</v>
      </c>
      <c r="J24" s="115">
        <v>-123</v>
      </c>
      <c r="K24" s="116">
        <v>-4.5237219566016922</v>
      </c>
    </row>
    <row r="25" spans="1:255" ht="14.1" customHeight="1" x14ac:dyDescent="0.2">
      <c r="A25" s="306">
        <v>25</v>
      </c>
      <c r="B25" s="307" t="s">
        <v>242</v>
      </c>
      <c r="C25" s="308"/>
      <c r="D25" s="113">
        <v>7.8473282442748094</v>
      </c>
      <c r="E25" s="115">
        <v>5397</v>
      </c>
      <c r="F25" s="114">
        <v>5372</v>
      </c>
      <c r="G25" s="114">
        <v>5380</v>
      </c>
      <c r="H25" s="114">
        <v>5293</v>
      </c>
      <c r="I25" s="140">
        <v>5310</v>
      </c>
      <c r="J25" s="115">
        <v>87</v>
      </c>
      <c r="K25" s="116">
        <v>1.6384180790960452</v>
      </c>
    </row>
    <row r="26" spans="1:255" ht="14.1" customHeight="1" x14ac:dyDescent="0.2">
      <c r="A26" s="306">
        <v>26</v>
      </c>
      <c r="B26" s="307" t="s">
        <v>243</v>
      </c>
      <c r="C26" s="308"/>
      <c r="D26" s="113">
        <v>2.7757179207560885</v>
      </c>
      <c r="E26" s="115">
        <v>1909</v>
      </c>
      <c r="F26" s="114">
        <v>1943</v>
      </c>
      <c r="G26" s="114">
        <v>1957</v>
      </c>
      <c r="H26" s="114">
        <v>1875</v>
      </c>
      <c r="I26" s="140">
        <v>1903</v>
      </c>
      <c r="J26" s="115">
        <v>6</v>
      </c>
      <c r="K26" s="116">
        <v>0.31529164477141358</v>
      </c>
    </row>
    <row r="27" spans="1:255" ht="14.1" customHeight="1" x14ac:dyDescent="0.2">
      <c r="A27" s="306">
        <v>27</v>
      </c>
      <c r="B27" s="307" t="s">
        <v>244</v>
      </c>
      <c r="C27" s="308"/>
      <c r="D27" s="113">
        <v>2.2726281352235551</v>
      </c>
      <c r="E27" s="115">
        <v>1563</v>
      </c>
      <c r="F27" s="114">
        <v>1567</v>
      </c>
      <c r="G27" s="114">
        <v>1571</v>
      </c>
      <c r="H27" s="114">
        <v>1544</v>
      </c>
      <c r="I27" s="140">
        <v>1542</v>
      </c>
      <c r="J27" s="115">
        <v>21</v>
      </c>
      <c r="K27" s="116">
        <v>1.3618677042801557</v>
      </c>
    </row>
    <row r="28" spans="1:255" ht="14.1" customHeight="1" x14ac:dyDescent="0.2">
      <c r="A28" s="306">
        <v>28</v>
      </c>
      <c r="B28" s="307" t="s">
        <v>245</v>
      </c>
      <c r="C28" s="308"/>
      <c r="D28" s="113">
        <v>0.13376953834969102</v>
      </c>
      <c r="E28" s="115">
        <v>92</v>
      </c>
      <c r="F28" s="114">
        <v>91</v>
      </c>
      <c r="G28" s="114">
        <v>99</v>
      </c>
      <c r="H28" s="114">
        <v>101</v>
      </c>
      <c r="I28" s="140">
        <v>95</v>
      </c>
      <c r="J28" s="115">
        <v>-3</v>
      </c>
      <c r="K28" s="116">
        <v>-3.1578947368421053</v>
      </c>
    </row>
    <row r="29" spans="1:255" ht="14.1" customHeight="1" x14ac:dyDescent="0.2">
      <c r="A29" s="306">
        <v>29</v>
      </c>
      <c r="B29" s="307" t="s">
        <v>246</v>
      </c>
      <c r="C29" s="308"/>
      <c r="D29" s="113">
        <v>2.8949472918938568</v>
      </c>
      <c r="E29" s="115">
        <v>1991</v>
      </c>
      <c r="F29" s="114">
        <v>2040</v>
      </c>
      <c r="G29" s="114">
        <v>2119</v>
      </c>
      <c r="H29" s="114">
        <v>2057</v>
      </c>
      <c r="I29" s="140">
        <v>1997</v>
      </c>
      <c r="J29" s="115">
        <v>-6</v>
      </c>
      <c r="K29" s="116">
        <v>-0.30045067601402103</v>
      </c>
    </row>
    <row r="30" spans="1:255" ht="14.1" customHeight="1" x14ac:dyDescent="0.2">
      <c r="A30" s="306" t="s">
        <v>247</v>
      </c>
      <c r="B30" s="307" t="s">
        <v>248</v>
      </c>
      <c r="C30" s="308"/>
      <c r="D30" s="113">
        <v>1.1864776444929117</v>
      </c>
      <c r="E30" s="115">
        <v>816</v>
      </c>
      <c r="F30" s="114">
        <v>802</v>
      </c>
      <c r="G30" s="114">
        <v>841</v>
      </c>
      <c r="H30" s="114">
        <v>798</v>
      </c>
      <c r="I30" s="140">
        <v>777</v>
      </c>
      <c r="J30" s="115">
        <v>39</v>
      </c>
      <c r="K30" s="116">
        <v>5.019305019305019</v>
      </c>
    </row>
    <row r="31" spans="1:255" ht="14.1" customHeight="1" x14ac:dyDescent="0.2">
      <c r="A31" s="306" t="s">
        <v>249</v>
      </c>
      <c r="B31" s="307" t="s">
        <v>250</v>
      </c>
      <c r="C31" s="308"/>
      <c r="D31" s="113">
        <v>1.688113413304253</v>
      </c>
      <c r="E31" s="115">
        <v>1161</v>
      </c>
      <c r="F31" s="114">
        <v>1223</v>
      </c>
      <c r="G31" s="114">
        <v>1261</v>
      </c>
      <c r="H31" s="114">
        <v>1244</v>
      </c>
      <c r="I31" s="140">
        <v>1208</v>
      </c>
      <c r="J31" s="115">
        <v>-47</v>
      </c>
      <c r="K31" s="116">
        <v>-3.8907284768211921</v>
      </c>
    </row>
    <row r="32" spans="1:255" ht="14.1" customHeight="1" x14ac:dyDescent="0.2">
      <c r="A32" s="306">
        <v>31</v>
      </c>
      <c r="B32" s="307" t="s">
        <v>251</v>
      </c>
      <c r="C32" s="308"/>
      <c r="D32" s="113">
        <v>0.61359505634314793</v>
      </c>
      <c r="E32" s="115">
        <v>422</v>
      </c>
      <c r="F32" s="114">
        <v>423</v>
      </c>
      <c r="G32" s="114">
        <v>427</v>
      </c>
      <c r="H32" s="114">
        <v>425</v>
      </c>
      <c r="I32" s="140">
        <v>419</v>
      </c>
      <c r="J32" s="115">
        <v>3</v>
      </c>
      <c r="K32" s="116">
        <v>0.71599045346062051</v>
      </c>
    </row>
    <row r="33" spans="1:11" ht="14.1" customHeight="1" x14ac:dyDescent="0.2">
      <c r="A33" s="306">
        <v>32</v>
      </c>
      <c r="B33" s="307" t="s">
        <v>252</v>
      </c>
      <c r="C33" s="308"/>
      <c r="D33" s="113">
        <v>2.6419483824063978</v>
      </c>
      <c r="E33" s="115">
        <v>1817</v>
      </c>
      <c r="F33" s="114">
        <v>1782</v>
      </c>
      <c r="G33" s="114">
        <v>1880</v>
      </c>
      <c r="H33" s="114">
        <v>1867</v>
      </c>
      <c r="I33" s="140">
        <v>1828</v>
      </c>
      <c r="J33" s="115">
        <v>-11</v>
      </c>
      <c r="K33" s="116">
        <v>-0.60175054704595188</v>
      </c>
    </row>
    <row r="34" spans="1:11" ht="14.1" customHeight="1" x14ac:dyDescent="0.2">
      <c r="A34" s="306">
        <v>33</v>
      </c>
      <c r="B34" s="307" t="s">
        <v>253</v>
      </c>
      <c r="C34" s="308"/>
      <c r="D34" s="113">
        <v>1.0352599054889131</v>
      </c>
      <c r="E34" s="115">
        <v>712</v>
      </c>
      <c r="F34" s="114">
        <v>689</v>
      </c>
      <c r="G34" s="114">
        <v>719</v>
      </c>
      <c r="H34" s="114">
        <v>721</v>
      </c>
      <c r="I34" s="140">
        <v>708</v>
      </c>
      <c r="J34" s="115">
        <v>4</v>
      </c>
      <c r="K34" s="116">
        <v>0.56497175141242939</v>
      </c>
    </row>
    <row r="35" spans="1:11" ht="14.1" customHeight="1" x14ac:dyDescent="0.2">
      <c r="A35" s="306">
        <v>34</v>
      </c>
      <c r="B35" s="307" t="s">
        <v>254</v>
      </c>
      <c r="C35" s="308"/>
      <c r="D35" s="113">
        <v>1.9963649581970193</v>
      </c>
      <c r="E35" s="115">
        <v>1373</v>
      </c>
      <c r="F35" s="114">
        <v>1374</v>
      </c>
      <c r="G35" s="114">
        <v>1383</v>
      </c>
      <c r="H35" s="114">
        <v>1379</v>
      </c>
      <c r="I35" s="140">
        <v>1359</v>
      </c>
      <c r="J35" s="115">
        <v>14</v>
      </c>
      <c r="K35" s="116">
        <v>1.0301692420897719</v>
      </c>
    </row>
    <row r="36" spans="1:11" ht="14.1" customHeight="1" x14ac:dyDescent="0.2">
      <c r="A36" s="306">
        <v>41</v>
      </c>
      <c r="B36" s="307" t="s">
        <v>255</v>
      </c>
      <c r="C36" s="308"/>
      <c r="D36" s="113">
        <v>0.99890948745910579</v>
      </c>
      <c r="E36" s="115">
        <v>687</v>
      </c>
      <c r="F36" s="114">
        <v>683</v>
      </c>
      <c r="G36" s="114">
        <v>685</v>
      </c>
      <c r="H36" s="114">
        <v>668</v>
      </c>
      <c r="I36" s="140">
        <v>662</v>
      </c>
      <c r="J36" s="115">
        <v>25</v>
      </c>
      <c r="K36" s="116">
        <v>3.7764350453172204</v>
      </c>
    </row>
    <row r="37" spans="1:11" ht="14.1" customHeight="1" x14ac:dyDescent="0.2">
      <c r="A37" s="306">
        <v>42</v>
      </c>
      <c r="B37" s="307" t="s">
        <v>256</v>
      </c>
      <c r="C37" s="308"/>
      <c r="D37" s="113">
        <v>8.8695019992729912E-2</v>
      </c>
      <c r="E37" s="115">
        <v>61</v>
      </c>
      <c r="F37" s="114">
        <v>59</v>
      </c>
      <c r="G37" s="114">
        <v>64</v>
      </c>
      <c r="H37" s="114" t="s">
        <v>513</v>
      </c>
      <c r="I37" s="140" t="s">
        <v>513</v>
      </c>
      <c r="J37" s="115" t="s">
        <v>513</v>
      </c>
      <c r="K37" s="116" t="s">
        <v>513</v>
      </c>
    </row>
    <row r="38" spans="1:11" ht="14.1" customHeight="1" x14ac:dyDescent="0.2">
      <c r="A38" s="306">
        <v>43</v>
      </c>
      <c r="B38" s="307" t="s">
        <v>257</v>
      </c>
      <c r="C38" s="308"/>
      <c r="D38" s="113">
        <v>1.5412577244638312</v>
      </c>
      <c r="E38" s="115">
        <v>1060</v>
      </c>
      <c r="F38" s="114">
        <v>1087</v>
      </c>
      <c r="G38" s="114">
        <v>1083</v>
      </c>
      <c r="H38" s="114">
        <v>1063</v>
      </c>
      <c r="I38" s="140">
        <v>1070</v>
      </c>
      <c r="J38" s="115">
        <v>-10</v>
      </c>
      <c r="K38" s="116">
        <v>-0.93457943925233644</v>
      </c>
    </row>
    <row r="39" spans="1:11" ht="14.1" customHeight="1" x14ac:dyDescent="0.2">
      <c r="A39" s="306">
        <v>51</v>
      </c>
      <c r="B39" s="307" t="s">
        <v>258</v>
      </c>
      <c r="C39" s="308"/>
      <c r="D39" s="113">
        <v>7.4213013449654675</v>
      </c>
      <c r="E39" s="115">
        <v>5104</v>
      </c>
      <c r="F39" s="114">
        <v>6034</v>
      </c>
      <c r="G39" s="114">
        <v>5592</v>
      </c>
      <c r="H39" s="114">
        <v>5342</v>
      </c>
      <c r="I39" s="140">
        <v>5267</v>
      </c>
      <c r="J39" s="115">
        <v>-163</v>
      </c>
      <c r="K39" s="116">
        <v>-3.0947408391873932</v>
      </c>
    </row>
    <row r="40" spans="1:11" ht="14.1" customHeight="1" x14ac:dyDescent="0.2">
      <c r="A40" s="306" t="s">
        <v>259</v>
      </c>
      <c r="B40" s="307" t="s">
        <v>260</v>
      </c>
      <c r="C40" s="308"/>
      <c r="D40" s="113">
        <v>6.656488549618321</v>
      </c>
      <c r="E40" s="115">
        <v>4578</v>
      </c>
      <c r="F40" s="114">
        <v>5514</v>
      </c>
      <c r="G40" s="114">
        <v>5067</v>
      </c>
      <c r="H40" s="114">
        <v>4829</v>
      </c>
      <c r="I40" s="140">
        <v>4748</v>
      </c>
      <c r="J40" s="115">
        <v>-170</v>
      </c>
      <c r="K40" s="116">
        <v>-3.5804549283909015</v>
      </c>
    </row>
    <row r="41" spans="1:11" ht="14.1" customHeight="1" x14ac:dyDescent="0.2">
      <c r="A41" s="306"/>
      <c r="B41" s="307" t="s">
        <v>261</v>
      </c>
      <c r="C41" s="308"/>
      <c r="D41" s="113">
        <v>6.0109051254089421</v>
      </c>
      <c r="E41" s="115">
        <v>4134</v>
      </c>
      <c r="F41" s="114">
        <v>5063</v>
      </c>
      <c r="G41" s="114">
        <v>4600</v>
      </c>
      <c r="H41" s="114">
        <v>4361</v>
      </c>
      <c r="I41" s="140">
        <v>4285</v>
      </c>
      <c r="J41" s="115">
        <v>-151</v>
      </c>
      <c r="K41" s="116">
        <v>-3.5239206534422403</v>
      </c>
    </row>
    <row r="42" spans="1:11" ht="14.1" customHeight="1" x14ac:dyDescent="0.2">
      <c r="A42" s="306">
        <v>52</v>
      </c>
      <c r="B42" s="307" t="s">
        <v>262</v>
      </c>
      <c r="C42" s="308"/>
      <c r="D42" s="113">
        <v>5.4176663031624868</v>
      </c>
      <c r="E42" s="115">
        <v>3726</v>
      </c>
      <c r="F42" s="114">
        <v>3702</v>
      </c>
      <c r="G42" s="114">
        <v>3782</v>
      </c>
      <c r="H42" s="114">
        <v>3751</v>
      </c>
      <c r="I42" s="140">
        <v>3725</v>
      </c>
      <c r="J42" s="115">
        <v>1</v>
      </c>
      <c r="K42" s="116">
        <v>2.6845637583892617E-2</v>
      </c>
    </row>
    <row r="43" spans="1:11" ht="14.1" customHeight="1" x14ac:dyDescent="0.2">
      <c r="A43" s="306" t="s">
        <v>263</v>
      </c>
      <c r="B43" s="307" t="s">
        <v>264</v>
      </c>
      <c r="C43" s="308"/>
      <c r="D43" s="113">
        <v>4.3344238458742277</v>
      </c>
      <c r="E43" s="115">
        <v>2981</v>
      </c>
      <c r="F43" s="114">
        <v>2976</v>
      </c>
      <c r="G43" s="114">
        <v>3027</v>
      </c>
      <c r="H43" s="114">
        <v>2984</v>
      </c>
      <c r="I43" s="140">
        <v>2971</v>
      </c>
      <c r="J43" s="115">
        <v>10</v>
      </c>
      <c r="K43" s="116">
        <v>0.33658700774150119</v>
      </c>
    </row>
    <row r="44" spans="1:11" ht="14.1" customHeight="1" x14ac:dyDescent="0.2">
      <c r="A44" s="306">
        <v>53</v>
      </c>
      <c r="B44" s="307" t="s">
        <v>265</v>
      </c>
      <c r="C44" s="308"/>
      <c r="D44" s="113">
        <v>0.71683024354780078</v>
      </c>
      <c r="E44" s="115">
        <v>493</v>
      </c>
      <c r="F44" s="114">
        <v>491</v>
      </c>
      <c r="G44" s="114">
        <v>484</v>
      </c>
      <c r="H44" s="114">
        <v>468</v>
      </c>
      <c r="I44" s="140">
        <v>453</v>
      </c>
      <c r="J44" s="115">
        <v>40</v>
      </c>
      <c r="K44" s="116">
        <v>8.8300220750551883</v>
      </c>
    </row>
    <row r="45" spans="1:11" ht="14.1" customHeight="1" x14ac:dyDescent="0.2">
      <c r="A45" s="306" t="s">
        <v>266</v>
      </c>
      <c r="B45" s="307" t="s">
        <v>267</v>
      </c>
      <c r="C45" s="308"/>
      <c r="D45" s="113">
        <v>0.66884769174845515</v>
      </c>
      <c r="E45" s="115">
        <v>460</v>
      </c>
      <c r="F45" s="114">
        <v>457</v>
      </c>
      <c r="G45" s="114">
        <v>454</v>
      </c>
      <c r="H45" s="114">
        <v>439</v>
      </c>
      <c r="I45" s="140">
        <v>425</v>
      </c>
      <c r="J45" s="115">
        <v>35</v>
      </c>
      <c r="K45" s="116">
        <v>8.235294117647058</v>
      </c>
    </row>
    <row r="46" spans="1:11" ht="14.1" customHeight="1" x14ac:dyDescent="0.2">
      <c r="A46" s="306">
        <v>54</v>
      </c>
      <c r="B46" s="307" t="s">
        <v>268</v>
      </c>
      <c r="C46" s="308"/>
      <c r="D46" s="113">
        <v>2.3177026535805161</v>
      </c>
      <c r="E46" s="115">
        <v>1594</v>
      </c>
      <c r="F46" s="114">
        <v>1584</v>
      </c>
      <c r="G46" s="114">
        <v>1635</v>
      </c>
      <c r="H46" s="114">
        <v>1590</v>
      </c>
      <c r="I46" s="140">
        <v>1576</v>
      </c>
      <c r="J46" s="115">
        <v>18</v>
      </c>
      <c r="K46" s="116">
        <v>1.1421319796954315</v>
      </c>
    </row>
    <row r="47" spans="1:11" ht="14.1" customHeight="1" x14ac:dyDescent="0.2">
      <c r="A47" s="306">
        <v>61</v>
      </c>
      <c r="B47" s="307" t="s">
        <v>269</v>
      </c>
      <c r="C47" s="308"/>
      <c r="D47" s="113">
        <v>2.6782988004362052</v>
      </c>
      <c r="E47" s="115">
        <v>1842</v>
      </c>
      <c r="F47" s="114">
        <v>1859</v>
      </c>
      <c r="G47" s="114">
        <v>1878</v>
      </c>
      <c r="H47" s="114">
        <v>1846</v>
      </c>
      <c r="I47" s="140">
        <v>1859</v>
      </c>
      <c r="J47" s="115">
        <v>-17</v>
      </c>
      <c r="K47" s="116">
        <v>-0.91447014523937598</v>
      </c>
    </row>
    <row r="48" spans="1:11" ht="14.1" customHeight="1" x14ac:dyDescent="0.2">
      <c r="A48" s="306">
        <v>62</v>
      </c>
      <c r="B48" s="307" t="s">
        <v>270</v>
      </c>
      <c r="C48" s="308"/>
      <c r="D48" s="113">
        <v>7.2206470374409308</v>
      </c>
      <c r="E48" s="115">
        <v>4966</v>
      </c>
      <c r="F48" s="114">
        <v>4934</v>
      </c>
      <c r="G48" s="114">
        <v>4963</v>
      </c>
      <c r="H48" s="114">
        <v>4857</v>
      </c>
      <c r="I48" s="140">
        <v>4872</v>
      </c>
      <c r="J48" s="115">
        <v>94</v>
      </c>
      <c r="K48" s="116">
        <v>1.9293924466338259</v>
      </c>
    </row>
    <row r="49" spans="1:11" ht="14.1" customHeight="1" x14ac:dyDescent="0.2">
      <c r="A49" s="306">
        <v>63</v>
      </c>
      <c r="B49" s="307" t="s">
        <v>271</v>
      </c>
      <c r="C49" s="308"/>
      <c r="D49" s="113">
        <v>1.7360959651035988</v>
      </c>
      <c r="E49" s="115">
        <v>1194</v>
      </c>
      <c r="F49" s="114">
        <v>1244</v>
      </c>
      <c r="G49" s="114">
        <v>1366</v>
      </c>
      <c r="H49" s="114">
        <v>1364</v>
      </c>
      <c r="I49" s="140">
        <v>1216</v>
      </c>
      <c r="J49" s="115">
        <v>-22</v>
      </c>
      <c r="K49" s="116">
        <v>-1.8092105263157894</v>
      </c>
    </row>
    <row r="50" spans="1:11" ht="14.1" customHeight="1" x14ac:dyDescent="0.2">
      <c r="A50" s="306" t="s">
        <v>272</v>
      </c>
      <c r="B50" s="307" t="s">
        <v>273</v>
      </c>
      <c r="C50" s="308"/>
      <c r="D50" s="113">
        <v>0.32860777898945837</v>
      </c>
      <c r="E50" s="115">
        <v>226</v>
      </c>
      <c r="F50" s="114">
        <v>253</v>
      </c>
      <c r="G50" s="114">
        <v>280</v>
      </c>
      <c r="H50" s="114">
        <v>292</v>
      </c>
      <c r="I50" s="140">
        <v>227</v>
      </c>
      <c r="J50" s="115">
        <v>-1</v>
      </c>
      <c r="K50" s="116">
        <v>-0.44052863436123346</v>
      </c>
    </row>
    <row r="51" spans="1:11" ht="14.1" customHeight="1" x14ac:dyDescent="0.2">
      <c r="A51" s="306" t="s">
        <v>274</v>
      </c>
      <c r="B51" s="307" t="s">
        <v>275</v>
      </c>
      <c r="C51" s="308"/>
      <c r="D51" s="113">
        <v>1.0832424572882589</v>
      </c>
      <c r="E51" s="115">
        <v>745</v>
      </c>
      <c r="F51" s="114">
        <v>769</v>
      </c>
      <c r="G51" s="114">
        <v>848</v>
      </c>
      <c r="H51" s="114">
        <v>833</v>
      </c>
      <c r="I51" s="140">
        <v>759</v>
      </c>
      <c r="J51" s="115">
        <v>-14</v>
      </c>
      <c r="K51" s="116">
        <v>-1.8445322793148879</v>
      </c>
    </row>
    <row r="52" spans="1:11" ht="14.1" customHeight="1" x14ac:dyDescent="0.2">
      <c r="A52" s="306">
        <v>71</v>
      </c>
      <c r="B52" s="307" t="s">
        <v>276</v>
      </c>
      <c r="C52" s="308"/>
      <c r="D52" s="113">
        <v>10.819338422391857</v>
      </c>
      <c r="E52" s="115">
        <v>7441</v>
      </c>
      <c r="F52" s="114">
        <v>7472</v>
      </c>
      <c r="G52" s="114">
        <v>7554</v>
      </c>
      <c r="H52" s="114">
        <v>7418</v>
      </c>
      <c r="I52" s="140">
        <v>7456</v>
      </c>
      <c r="J52" s="115">
        <v>-15</v>
      </c>
      <c r="K52" s="116">
        <v>-0.20118025751072963</v>
      </c>
    </row>
    <row r="53" spans="1:11" ht="14.1" customHeight="1" x14ac:dyDescent="0.2">
      <c r="A53" s="306" t="s">
        <v>277</v>
      </c>
      <c r="B53" s="307" t="s">
        <v>278</v>
      </c>
      <c r="C53" s="308"/>
      <c r="D53" s="113">
        <v>3.6553980370774264</v>
      </c>
      <c r="E53" s="115">
        <v>2514</v>
      </c>
      <c r="F53" s="114">
        <v>2531</v>
      </c>
      <c r="G53" s="114">
        <v>2557</v>
      </c>
      <c r="H53" s="114">
        <v>2490</v>
      </c>
      <c r="I53" s="140">
        <v>2518</v>
      </c>
      <c r="J53" s="115">
        <v>-4</v>
      </c>
      <c r="K53" s="116">
        <v>-0.15885623510722796</v>
      </c>
    </row>
    <row r="54" spans="1:11" ht="14.1" customHeight="1" x14ac:dyDescent="0.2">
      <c r="A54" s="306" t="s">
        <v>279</v>
      </c>
      <c r="B54" s="307" t="s">
        <v>280</v>
      </c>
      <c r="C54" s="308"/>
      <c r="D54" s="113">
        <v>6.1097782624500185</v>
      </c>
      <c r="E54" s="115">
        <v>4202</v>
      </c>
      <c r="F54" s="114">
        <v>4217</v>
      </c>
      <c r="G54" s="114">
        <v>4258</v>
      </c>
      <c r="H54" s="114">
        <v>4196</v>
      </c>
      <c r="I54" s="140">
        <v>4206</v>
      </c>
      <c r="J54" s="115">
        <v>-4</v>
      </c>
      <c r="K54" s="116">
        <v>-9.5102234902520205E-2</v>
      </c>
    </row>
    <row r="55" spans="1:11" ht="14.1" customHeight="1" x14ac:dyDescent="0.2">
      <c r="A55" s="306">
        <v>72</v>
      </c>
      <c r="B55" s="307" t="s">
        <v>281</v>
      </c>
      <c r="C55" s="308"/>
      <c r="D55" s="113">
        <v>2.7320974191203198</v>
      </c>
      <c r="E55" s="115">
        <v>1879</v>
      </c>
      <c r="F55" s="114">
        <v>1865</v>
      </c>
      <c r="G55" s="114">
        <v>1878</v>
      </c>
      <c r="H55" s="114">
        <v>1861</v>
      </c>
      <c r="I55" s="140">
        <v>1878</v>
      </c>
      <c r="J55" s="115">
        <v>1</v>
      </c>
      <c r="K55" s="116">
        <v>5.3248136315228969E-2</v>
      </c>
    </row>
    <row r="56" spans="1:11" ht="14.1" customHeight="1" x14ac:dyDescent="0.2">
      <c r="A56" s="306" t="s">
        <v>282</v>
      </c>
      <c r="B56" s="307" t="s">
        <v>283</v>
      </c>
      <c r="C56" s="308"/>
      <c r="D56" s="113">
        <v>1.1399491094147582</v>
      </c>
      <c r="E56" s="115">
        <v>784</v>
      </c>
      <c r="F56" s="114">
        <v>774</v>
      </c>
      <c r="G56" s="114">
        <v>795</v>
      </c>
      <c r="H56" s="114">
        <v>787</v>
      </c>
      <c r="I56" s="140">
        <v>808</v>
      </c>
      <c r="J56" s="115">
        <v>-24</v>
      </c>
      <c r="K56" s="116">
        <v>-2.9702970297029703</v>
      </c>
    </row>
    <row r="57" spans="1:11" ht="14.1" customHeight="1" x14ac:dyDescent="0.2">
      <c r="A57" s="306" t="s">
        <v>284</v>
      </c>
      <c r="B57" s="307" t="s">
        <v>285</v>
      </c>
      <c r="C57" s="308"/>
      <c r="D57" s="113">
        <v>1.0163576881134133</v>
      </c>
      <c r="E57" s="115">
        <v>699</v>
      </c>
      <c r="F57" s="114">
        <v>693</v>
      </c>
      <c r="G57" s="114">
        <v>689</v>
      </c>
      <c r="H57" s="114">
        <v>681</v>
      </c>
      <c r="I57" s="140">
        <v>675</v>
      </c>
      <c r="J57" s="115">
        <v>24</v>
      </c>
      <c r="K57" s="116">
        <v>3.5555555555555554</v>
      </c>
    </row>
    <row r="58" spans="1:11" ht="14.1" customHeight="1" x14ac:dyDescent="0.2">
      <c r="A58" s="306">
        <v>73</v>
      </c>
      <c r="B58" s="307" t="s">
        <v>286</v>
      </c>
      <c r="C58" s="308"/>
      <c r="D58" s="113">
        <v>2.6448564158487824</v>
      </c>
      <c r="E58" s="115">
        <v>1819</v>
      </c>
      <c r="F58" s="114">
        <v>1814</v>
      </c>
      <c r="G58" s="114">
        <v>1813</v>
      </c>
      <c r="H58" s="114">
        <v>1767</v>
      </c>
      <c r="I58" s="140">
        <v>1775</v>
      </c>
      <c r="J58" s="115">
        <v>44</v>
      </c>
      <c r="K58" s="116">
        <v>2.4788732394366195</v>
      </c>
    </row>
    <row r="59" spans="1:11" ht="14.1" customHeight="1" x14ac:dyDescent="0.2">
      <c r="A59" s="306" t="s">
        <v>287</v>
      </c>
      <c r="B59" s="307" t="s">
        <v>288</v>
      </c>
      <c r="C59" s="308"/>
      <c r="D59" s="113">
        <v>2.3075245365321702</v>
      </c>
      <c r="E59" s="115">
        <v>1587</v>
      </c>
      <c r="F59" s="114">
        <v>1573</v>
      </c>
      <c r="G59" s="114">
        <v>1566</v>
      </c>
      <c r="H59" s="114">
        <v>1523</v>
      </c>
      <c r="I59" s="140">
        <v>1531</v>
      </c>
      <c r="J59" s="115">
        <v>56</v>
      </c>
      <c r="K59" s="116">
        <v>3.6577400391900721</v>
      </c>
    </row>
    <row r="60" spans="1:11" ht="14.1" customHeight="1" x14ac:dyDescent="0.2">
      <c r="A60" s="306">
        <v>81</v>
      </c>
      <c r="B60" s="307" t="s">
        <v>289</v>
      </c>
      <c r="C60" s="308"/>
      <c r="D60" s="113">
        <v>8.4129407488186114</v>
      </c>
      <c r="E60" s="115">
        <v>5786</v>
      </c>
      <c r="F60" s="114">
        <v>5796</v>
      </c>
      <c r="G60" s="114">
        <v>5769</v>
      </c>
      <c r="H60" s="114">
        <v>5671</v>
      </c>
      <c r="I60" s="140">
        <v>5681</v>
      </c>
      <c r="J60" s="115">
        <v>105</v>
      </c>
      <c r="K60" s="116">
        <v>1.8482661503256468</v>
      </c>
    </row>
    <row r="61" spans="1:11" ht="14.1" customHeight="1" x14ac:dyDescent="0.2">
      <c r="A61" s="306" t="s">
        <v>290</v>
      </c>
      <c r="B61" s="307" t="s">
        <v>291</v>
      </c>
      <c r="C61" s="308"/>
      <c r="D61" s="113">
        <v>2.1010541621228644</v>
      </c>
      <c r="E61" s="115">
        <v>1445</v>
      </c>
      <c r="F61" s="114">
        <v>1452</v>
      </c>
      <c r="G61" s="114">
        <v>1458</v>
      </c>
      <c r="H61" s="114">
        <v>1426</v>
      </c>
      <c r="I61" s="140">
        <v>1435</v>
      </c>
      <c r="J61" s="115">
        <v>10</v>
      </c>
      <c r="K61" s="116">
        <v>0.69686411149825789</v>
      </c>
    </row>
    <row r="62" spans="1:11" ht="14.1" customHeight="1" x14ac:dyDescent="0.2">
      <c r="A62" s="306" t="s">
        <v>292</v>
      </c>
      <c r="B62" s="307" t="s">
        <v>293</v>
      </c>
      <c r="C62" s="308"/>
      <c r="D62" s="113">
        <v>4.0058160668847691</v>
      </c>
      <c r="E62" s="115">
        <v>2755</v>
      </c>
      <c r="F62" s="114">
        <v>2772</v>
      </c>
      <c r="G62" s="114">
        <v>2738</v>
      </c>
      <c r="H62" s="114">
        <v>2691</v>
      </c>
      <c r="I62" s="140">
        <v>2710</v>
      </c>
      <c r="J62" s="115">
        <v>45</v>
      </c>
      <c r="K62" s="116">
        <v>1.6605166051660516</v>
      </c>
    </row>
    <row r="63" spans="1:11" ht="14.1" customHeight="1" x14ac:dyDescent="0.2">
      <c r="A63" s="306"/>
      <c r="B63" s="307" t="s">
        <v>294</v>
      </c>
      <c r="C63" s="308"/>
      <c r="D63" s="113">
        <v>3.7978916757542711</v>
      </c>
      <c r="E63" s="115">
        <v>2612</v>
      </c>
      <c r="F63" s="114">
        <v>2632</v>
      </c>
      <c r="G63" s="114">
        <v>2605</v>
      </c>
      <c r="H63" s="114">
        <v>2566</v>
      </c>
      <c r="I63" s="140">
        <v>2583</v>
      </c>
      <c r="J63" s="115">
        <v>29</v>
      </c>
      <c r="K63" s="116">
        <v>1.1227255129694154</v>
      </c>
    </row>
    <row r="64" spans="1:11" ht="14.1" customHeight="1" x14ac:dyDescent="0.2">
      <c r="A64" s="306" t="s">
        <v>295</v>
      </c>
      <c r="B64" s="307" t="s">
        <v>296</v>
      </c>
      <c r="C64" s="308"/>
      <c r="D64" s="113">
        <v>0.62522719011268635</v>
      </c>
      <c r="E64" s="115">
        <v>430</v>
      </c>
      <c r="F64" s="114">
        <v>422</v>
      </c>
      <c r="G64" s="114">
        <v>428</v>
      </c>
      <c r="H64" s="114">
        <v>413</v>
      </c>
      <c r="I64" s="140">
        <v>411</v>
      </c>
      <c r="J64" s="115">
        <v>19</v>
      </c>
      <c r="K64" s="116">
        <v>4.6228710462287106</v>
      </c>
    </row>
    <row r="65" spans="1:11" ht="14.1" customHeight="1" x14ac:dyDescent="0.2">
      <c r="A65" s="306" t="s">
        <v>297</v>
      </c>
      <c r="B65" s="307" t="s">
        <v>298</v>
      </c>
      <c r="C65" s="308"/>
      <c r="D65" s="113">
        <v>0.90585241730279897</v>
      </c>
      <c r="E65" s="115">
        <v>623</v>
      </c>
      <c r="F65" s="114">
        <v>617</v>
      </c>
      <c r="G65" s="114">
        <v>600</v>
      </c>
      <c r="H65" s="114">
        <v>607</v>
      </c>
      <c r="I65" s="140">
        <v>603</v>
      </c>
      <c r="J65" s="115">
        <v>20</v>
      </c>
      <c r="K65" s="116">
        <v>3.3167495854063018</v>
      </c>
    </row>
    <row r="66" spans="1:11" ht="14.1" customHeight="1" x14ac:dyDescent="0.2">
      <c r="A66" s="306">
        <v>82</v>
      </c>
      <c r="B66" s="307" t="s">
        <v>299</v>
      </c>
      <c r="C66" s="308"/>
      <c r="D66" s="113">
        <v>3.2700836059614686</v>
      </c>
      <c r="E66" s="115">
        <v>2249</v>
      </c>
      <c r="F66" s="114">
        <v>2264</v>
      </c>
      <c r="G66" s="114">
        <v>2266</v>
      </c>
      <c r="H66" s="114">
        <v>2234</v>
      </c>
      <c r="I66" s="140">
        <v>2241</v>
      </c>
      <c r="J66" s="115">
        <v>8</v>
      </c>
      <c r="K66" s="116">
        <v>0.35698348951360998</v>
      </c>
    </row>
    <row r="67" spans="1:11" ht="14.1" customHeight="1" x14ac:dyDescent="0.2">
      <c r="A67" s="306" t="s">
        <v>300</v>
      </c>
      <c r="B67" s="307" t="s">
        <v>301</v>
      </c>
      <c r="C67" s="308"/>
      <c r="D67" s="113">
        <v>2.0443475099963648</v>
      </c>
      <c r="E67" s="115">
        <v>1406</v>
      </c>
      <c r="F67" s="114">
        <v>1402</v>
      </c>
      <c r="G67" s="114">
        <v>1392</v>
      </c>
      <c r="H67" s="114">
        <v>1391</v>
      </c>
      <c r="I67" s="140">
        <v>1376</v>
      </c>
      <c r="J67" s="115">
        <v>30</v>
      </c>
      <c r="K67" s="116">
        <v>2.1802325581395348</v>
      </c>
    </row>
    <row r="68" spans="1:11" ht="14.1" customHeight="1" x14ac:dyDescent="0.2">
      <c r="A68" s="306" t="s">
        <v>302</v>
      </c>
      <c r="B68" s="307" t="s">
        <v>303</v>
      </c>
      <c r="C68" s="308"/>
      <c r="D68" s="113">
        <v>0.61941112322791714</v>
      </c>
      <c r="E68" s="115">
        <v>426</v>
      </c>
      <c r="F68" s="114">
        <v>442</v>
      </c>
      <c r="G68" s="114">
        <v>458</v>
      </c>
      <c r="H68" s="114">
        <v>447</v>
      </c>
      <c r="I68" s="140">
        <v>460</v>
      </c>
      <c r="J68" s="115">
        <v>-34</v>
      </c>
      <c r="K68" s="116">
        <v>-7.3913043478260869</v>
      </c>
    </row>
    <row r="69" spans="1:11" ht="14.1" customHeight="1" x14ac:dyDescent="0.2">
      <c r="A69" s="306">
        <v>83</v>
      </c>
      <c r="B69" s="307" t="s">
        <v>304</v>
      </c>
      <c r="C69" s="308"/>
      <c r="D69" s="113">
        <v>7.0418029807342783</v>
      </c>
      <c r="E69" s="115">
        <v>4843</v>
      </c>
      <c r="F69" s="114">
        <v>4848</v>
      </c>
      <c r="G69" s="114">
        <v>4803</v>
      </c>
      <c r="H69" s="114">
        <v>4700</v>
      </c>
      <c r="I69" s="140">
        <v>4728</v>
      </c>
      <c r="J69" s="115">
        <v>115</v>
      </c>
      <c r="K69" s="116">
        <v>2.4323181049069373</v>
      </c>
    </row>
    <row r="70" spans="1:11" ht="14.1" customHeight="1" x14ac:dyDescent="0.2">
      <c r="A70" s="306" t="s">
        <v>305</v>
      </c>
      <c r="B70" s="307" t="s">
        <v>306</v>
      </c>
      <c r="C70" s="308"/>
      <c r="D70" s="113">
        <v>5.7041075972373685</v>
      </c>
      <c r="E70" s="115">
        <v>3923</v>
      </c>
      <c r="F70" s="114">
        <v>3934</v>
      </c>
      <c r="G70" s="114">
        <v>3898</v>
      </c>
      <c r="H70" s="114">
        <v>3802</v>
      </c>
      <c r="I70" s="140">
        <v>3823</v>
      </c>
      <c r="J70" s="115">
        <v>100</v>
      </c>
      <c r="K70" s="116">
        <v>2.6157467957101752</v>
      </c>
    </row>
    <row r="71" spans="1:11" ht="14.1" customHeight="1" x14ac:dyDescent="0.2">
      <c r="A71" s="306"/>
      <c r="B71" s="307" t="s">
        <v>307</v>
      </c>
      <c r="C71" s="308"/>
      <c r="D71" s="113">
        <v>3.61323155216285</v>
      </c>
      <c r="E71" s="115">
        <v>2485</v>
      </c>
      <c r="F71" s="114">
        <v>2485</v>
      </c>
      <c r="G71" s="114">
        <v>2467</v>
      </c>
      <c r="H71" s="114">
        <v>2385</v>
      </c>
      <c r="I71" s="140">
        <v>2406</v>
      </c>
      <c r="J71" s="115">
        <v>79</v>
      </c>
      <c r="K71" s="116">
        <v>3.2834580216126352</v>
      </c>
    </row>
    <row r="72" spans="1:11" ht="14.1" customHeight="1" x14ac:dyDescent="0.2">
      <c r="A72" s="306">
        <v>84</v>
      </c>
      <c r="B72" s="307" t="s">
        <v>308</v>
      </c>
      <c r="C72" s="308"/>
      <c r="D72" s="113">
        <v>1.1777535441657578</v>
      </c>
      <c r="E72" s="115">
        <v>810</v>
      </c>
      <c r="F72" s="114">
        <v>814</v>
      </c>
      <c r="G72" s="114">
        <v>803</v>
      </c>
      <c r="H72" s="114">
        <v>831</v>
      </c>
      <c r="I72" s="140">
        <v>849</v>
      </c>
      <c r="J72" s="115">
        <v>-39</v>
      </c>
      <c r="K72" s="116">
        <v>-4.5936395759717312</v>
      </c>
    </row>
    <row r="73" spans="1:11" ht="14.1" customHeight="1" x14ac:dyDescent="0.2">
      <c r="A73" s="306" t="s">
        <v>309</v>
      </c>
      <c r="B73" s="307" t="s">
        <v>310</v>
      </c>
      <c r="C73" s="308"/>
      <c r="D73" s="113">
        <v>0.44638313340603419</v>
      </c>
      <c r="E73" s="115">
        <v>307</v>
      </c>
      <c r="F73" s="114">
        <v>315</v>
      </c>
      <c r="G73" s="114">
        <v>303</v>
      </c>
      <c r="H73" s="114">
        <v>313</v>
      </c>
      <c r="I73" s="140">
        <v>328</v>
      </c>
      <c r="J73" s="115">
        <v>-21</v>
      </c>
      <c r="K73" s="116">
        <v>-6.4024390243902438</v>
      </c>
    </row>
    <row r="74" spans="1:11" ht="14.1" customHeight="1" x14ac:dyDescent="0.2">
      <c r="A74" s="306" t="s">
        <v>311</v>
      </c>
      <c r="B74" s="307" t="s">
        <v>312</v>
      </c>
      <c r="C74" s="308"/>
      <c r="D74" s="113">
        <v>0.1817520901490367</v>
      </c>
      <c r="E74" s="115">
        <v>125</v>
      </c>
      <c r="F74" s="114">
        <v>123</v>
      </c>
      <c r="G74" s="114">
        <v>123</v>
      </c>
      <c r="H74" s="114">
        <v>124</v>
      </c>
      <c r="I74" s="140">
        <v>124</v>
      </c>
      <c r="J74" s="115">
        <v>1</v>
      </c>
      <c r="K74" s="116">
        <v>0.80645161290322576</v>
      </c>
    </row>
    <row r="75" spans="1:11" ht="14.1" customHeight="1" x14ac:dyDescent="0.2">
      <c r="A75" s="306" t="s">
        <v>313</v>
      </c>
      <c r="B75" s="307" t="s">
        <v>314</v>
      </c>
      <c r="C75" s="308"/>
      <c r="D75" s="113">
        <v>0.26317702653580516</v>
      </c>
      <c r="E75" s="115">
        <v>181</v>
      </c>
      <c r="F75" s="114">
        <v>176</v>
      </c>
      <c r="G75" s="114">
        <v>170</v>
      </c>
      <c r="H75" s="114">
        <v>184</v>
      </c>
      <c r="I75" s="140">
        <v>187</v>
      </c>
      <c r="J75" s="115">
        <v>-6</v>
      </c>
      <c r="K75" s="116">
        <v>-3.2085561497326203</v>
      </c>
    </row>
    <row r="76" spans="1:11" ht="14.1" customHeight="1" x14ac:dyDescent="0.2">
      <c r="A76" s="306">
        <v>91</v>
      </c>
      <c r="B76" s="307" t="s">
        <v>315</v>
      </c>
      <c r="C76" s="308"/>
      <c r="D76" s="113">
        <v>0.31697564521992005</v>
      </c>
      <c r="E76" s="115">
        <v>218</v>
      </c>
      <c r="F76" s="114">
        <v>215</v>
      </c>
      <c r="G76" s="114">
        <v>211</v>
      </c>
      <c r="H76" s="114">
        <v>196</v>
      </c>
      <c r="I76" s="140">
        <v>196</v>
      </c>
      <c r="J76" s="115">
        <v>22</v>
      </c>
      <c r="K76" s="116">
        <v>11.224489795918368</v>
      </c>
    </row>
    <row r="77" spans="1:11" ht="14.1" customHeight="1" x14ac:dyDescent="0.2">
      <c r="A77" s="306">
        <v>92</v>
      </c>
      <c r="B77" s="307" t="s">
        <v>316</v>
      </c>
      <c r="C77" s="308"/>
      <c r="D77" s="113">
        <v>0.59323882224645585</v>
      </c>
      <c r="E77" s="115">
        <v>408</v>
      </c>
      <c r="F77" s="114">
        <v>412</v>
      </c>
      <c r="G77" s="114">
        <v>415</v>
      </c>
      <c r="H77" s="114">
        <v>429</v>
      </c>
      <c r="I77" s="140">
        <v>427</v>
      </c>
      <c r="J77" s="115">
        <v>-19</v>
      </c>
      <c r="K77" s="116">
        <v>-4.4496487119437935</v>
      </c>
    </row>
    <row r="78" spans="1:11" ht="14.1" customHeight="1" x14ac:dyDescent="0.2">
      <c r="A78" s="306">
        <v>93</v>
      </c>
      <c r="B78" s="307" t="s">
        <v>317</v>
      </c>
      <c r="C78" s="308"/>
      <c r="D78" s="113">
        <v>8.4332969829153032E-2</v>
      </c>
      <c r="E78" s="115">
        <v>58</v>
      </c>
      <c r="F78" s="114" t="s">
        <v>513</v>
      </c>
      <c r="G78" s="114" t="s">
        <v>513</v>
      </c>
      <c r="H78" s="114">
        <v>64</v>
      </c>
      <c r="I78" s="140">
        <v>64</v>
      </c>
      <c r="J78" s="115">
        <v>-6</v>
      </c>
      <c r="K78" s="116">
        <v>-9.375</v>
      </c>
    </row>
    <row r="79" spans="1:11" ht="14.1" customHeight="1" x14ac:dyDescent="0.2">
      <c r="A79" s="306">
        <v>94</v>
      </c>
      <c r="B79" s="307" t="s">
        <v>318</v>
      </c>
      <c r="C79" s="308"/>
      <c r="D79" s="113">
        <v>0.12940748818611414</v>
      </c>
      <c r="E79" s="115">
        <v>89</v>
      </c>
      <c r="F79" s="114">
        <v>93</v>
      </c>
      <c r="G79" s="114">
        <v>100</v>
      </c>
      <c r="H79" s="114">
        <v>119</v>
      </c>
      <c r="I79" s="140">
        <v>99</v>
      </c>
      <c r="J79" s="115">
        <v>-10</v>
      </c>
      <c r="K79" s="116">
        <v>-10.1010101010101</v>
      </c>
    </row>
    <row r="80" spans="1:11" ht="14.1" customHeight="1" x14ac:dyDescent="0.2">
      <c r="A80" s="306" t="s">
        <v>319</v>
      </c>
      <c r="B80" s="307" t="s">
        <v>320</v>
      </c>
      <c r="C80" s="308"/>
      <c r="D80" s="113">
        <v>4.3620501635768813E-3</v>
      </c>
      <c r="E80" s="115">
        <v>3</v>
      </c>
      <c r="F80" s="114" t="s">
        <v>513</v>
      </c>
      <c r="G80" s="114" t="s">
        <v>513</v>
      </c>
      <c r="H80" s="114" t="s">
        <v>513</v>
      </c>
      <c r="I80" s="140" t="s">
        <v>513</v>
      </c>
      <c r="J80" s="115" t="s">
        <v>513</v>
      </c>
      <c r="K80" s="116" t="s">
        <v>513</v>
      </c>
    </row>
    <row r="81" spans="1:11" ht="14.1" customHeight="1" x14ac:dyDescent="0.2">
      <c r="A81" s="310" t="s">
        <v>321</v>
      </c>
      <c r="B81" s="311" t="s">
        <v>224</v>
      </c>
      <c r="C81" s="312"/>
      <c r="D81" s="125">
        <v>1.861141403126136</v>
      </c>
      <c r="E81" s="143">
        <v>1280</v>
      </c>
      <c r="F81" s="144">
        <v>1294</v>
      </c>
      <c r="G81" s="144">
        <v>1305</v>
      </c>
      <c r="H81" s="144">
        <v>1291</v>
      </c>
      <c r="I81" s="145">
        <v>1302</v>
      </c>
      <c r="J81" s="143">
        <v>-22</v>
      </c>
      <c r="K81" s="146">
        <v>-1.6897081413210446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19314</v>
      </c>
      <c r="E12" s="114">
        <v>20209</v>
      </c>
      <c r="F12" s="114">
        <v>20675</v>
      </c>
      <c r="G12" s="114">
        <v>20616</v>
      </c>
      <c r="H12" s="140">
        <v>20293</v>
      </c>
      <c r="I12" s="115">
        <v>-979</v>
      </c>
      <c r="J12" s="116">
        <v>-4.824323658404376</v>
      </c>
      <c r="K12"/>
      <c r="L12"/>
      <c r="M12"/>
      <c r="N12"/>
      <c r="O12"/>
      <c r="P12"/>
    </row>
    <row r="13" spans="1:16" s="110" customFormat="1" ht="14.45" customHeight="1" x14ac:dyDescent="0.2">
      <c r="A13" s="120" t="s">
        <v>105</v>
      </c>
      <c r="B13" s="119" t="s">
        <v>106</v>
      </c>
      <c r="C13" s="113">
        <v>40.706223464844157</v>
      </c>
      <c r="D13" s="115">
        <v>7862</v>
      </c>
      <c r="E13" s="114">
        <v>8188</v>
      </c>
      <c r="F13" s="114">
        <v>8360</v>
      </c>
      <c r="G13" s="114">
        <v>8324</v>
      </c>
      <c r="H13" s="140">
        <v>8184</v>
      </c>
      <c r="I13" s="115">
        <v>-322</v>
      </c>
      <c r="J13" s="116">
        <v>-3.9345063538611926</v>
      </c>
      <c r="K13"/>
      <c r="L13"/>
      <c r="M13"/>
      <c r="N13"/>
      <c r="O13"/>
      <c r="P13"/>
    </row>
    <row r="14" spans="1:16" s="110" customFormat="1" ht="14.45" customHeight="1" x14ac:dyDescent="0.2">
      <c r="A14" s="120"/>
      <c r="B14" s="119" t="s">
        <v>107</v>
      </c>
      <c r="C14" s="113">
        <v>59.293776535155843</v>
      </c>
      <c r="D14" s="115">
        <v>11452</v>
      </c>
      <c r="E14" s="114">
        <v>12021</v>
      </c>
      <c r="F14" s="114">
        <v>12315</v>
      </c>
      <c r="G14" s="114">
        <v>12292</v>
      </c>
      <c r="H14" s="140">
        <v>12109</v>
      </c>
      <c r="I14" s="115">
        <v>-657</v>
      </c>
      <c r="J14" s="116">
        <v>-5.4257164092823515</v>
      </c>
      <c r="K14"/>
      <c r="L14"/>
      <c r="M14"/>
      <c r="N14"/>
      <c r="O14"/>
      <c r="P14"/>
    </row>
    <row r="15" spans="1:16" s="110" customFormat="1" ht="14.45" customHeight="1" x14ac:dyDescent="0.2">
      <c r="A15" s="118" t="s">
        <v>105</v>
      </c>
      <c r="B15" s="121" t="s">
        <v>108</v>
      </c>
      <c r="C15" s="113">
        <v>16.578647613130371</v>
      </c>
      <c r="D15" s="115">
        <v>3202</v>
      </c>
      <c r="E15" s="114">
        <v>3480</v>
      </c>
      <c r="F15" s="114">
        <v>3698</v>
      </c>
      <c r="G15" s="114">
        <v>3743</v>
      </c>
      <c r="H15" s="140">
        <v>3704</v>
      </c>
      <c r="I15" s="115">
        <v>-502</v>
      </c>
      <c r="J15" s="116">
        <v>-13.552915766738661</v>
      </c>
      <c r="K15"/>
      <c r="L15"/>
      <c r="M15"/>
      <c r="N15"/>
      <c r="O15"/>
      <c r="P15"/>
    </row>
    <row r="16" spans="1:16" s="110" customFormat="1" ht="14.45" customHeight="1" x14ac:dyDescent="0.2">
      <c r="A16" s="118"/>
      <c r="B16" s="121" t="s">
        <v>109</v>
      </c>
      <c r="C16" s="113">
        <v>47.178212695454071</v>
      </c>
      <c r="D16" s="115">
        <v>9112</v>
      </c>
      <c r="E16" s="114">
        <v>9568</v>
      </c>
      <c r="F16" s="114">
        <v>9752</v>
      </c>
      <c r="G16" s="114">
        <v>9702</v>
      </c>
      <c r="H16" s="140">
        <v>9523</v>
      </c>
      <c r="I16" s="115">
        <v>-411</v>
      </c>
      <c r="J16" s="116">
        <v>-4.3158668486821377</v>
      </c>
      <c r="K16"/>
      <c r="L16"/>
      <c r="M16"/>
      <c r="N16"/>
      <c r="O16"/>
      <c r="P16"/>
    </row>
    <row r="17" spans="1:16" s="110" customFormat="1" ht="14.45" customHeight="1" x14ac:dyDescent="0.2">
      <c r="A17" s="118"/>
      <c r="B17" s="121" t="s">
        <v>110</v>
      </c>
      <c r="C17" s="113">
        <v>20.011390701045872</v>
      </c>
      <c r="D17" s="115">
        <v>3865</v>
      </c>
      <c r="E17" s="114">
        <v>3940</v>
      </c>
      <c r="F17" s="114">
        <v>3973</v>
      </c>
      <c r="G17" s="114">
        <v>3972</v>
      </c>
      <c r="H17" s="140">
        <v>3945</v>
      </c>
      <c r="I17" s="115">
        <v>-80</v>
      </c>
      <c r="J17" s="116">
        <v>-2.0278833967046896</v>
      </c>
      <c r="K17"/>
      <c r="L17"/>
      <c r="M17"/>
      <c r="N17"/>
      <c r="O17"/>
      <c r="P17"/>
    </row>
    <row r="18" spans="1:16" s="110" customFormat="1" ht="14.45" customHeight="1" x14ac:dyDescent="0.2">
      <c r="A18" s="120"/>
      <c r="B18" s="121" t="s">
        <v>111</v>
      </c>
      <c r="C18" s="113">
        <v>16.231748990369681</v>
      </c>
      <c r="D18" s="115">
        <v>3135</v>
      </c>
      <c r="E18" s="114">
        <v>3221</v>
      </c>
      <c r="F18" s="114">
        <v>3252</v>
      </c>
      <c r="G18" s="114">
        <v>3199</v>
      </c>
      <c r="H18" s="140">
        <v>3121</v>
      </c>
      <c r="I18" s="115">
        <v>14</v>
      </c>
      <c r="J18" s="116">
        <v>0.44857417494392821</v>
      </c>
      <c r="K18"/>
      <c r="L18"/>
      <c r="M18"/>
      <c r="N18"/>
      <c r="O18"/>
      <c r="P18"/>
    </row>
    <row r="19" spans="1:16" s="110" customFormat="1" ht="14.45" customHeight="1" x14ac:dyDescent="0.2">
      <c r="A19" s="120"/>
      <c r="B19" s="121" t="s">
        <v>112</v>
      </c>
      <c r="C19" s="113">
        <v>1.6464740602671637</v>
      </c>
      <c r="D19" s="115">
        <v>318</v>
      </c>
      <c r="E19" s="114">
        <v>330</v>
      </c>
      <c r="F19" s="114">
        <v>364</v>
      </c>
      <c r="G19" s="114">
        <v>318</v>
      </c>
      <c r="H19" s="140">
        <v>295</v>
      </c>
      <c r="I19" s="115">
        <v>23</v>
      </c>
      <c r="J19" s="116">
        <v>7.7966101694915251</v>
      </c>
      <c r="K19"/>
      <c r="L19"/>
      <c r="M19"/>
      <c r="N19"/>
      <c r="O19"/>
      <c r="P19"/>
    </row>
    <row r="20" spans="1:16" s="110" customFormat="1" ht="14.45" customHeight="1" x14ac:dyDescent="0.2">
      <c r="A20" s="120" t="s">
        <v>113</v>
      </c>
      <c r="B20" s="119" t="s">
        <v>116</v>
      </c>
      <c r="C20" s="113">
        <v>92.036864450657561</v>
      </c>
      <c r="D20" s="115">
        <v>17776</v>
      </c>
      <c r="E20" s="114">
        <v>18593</v>
      </c>
      <c r="F20" s="114">
        <v>19124</v>
      </c>
      <c r="G20" s="114">
        <v>19104</v>
      </c>
      <c r="H20" s="140">
        <v>18881</v>
      </c>
      <c r="I20" s="115">
        <v>-1105</v>
      </c>
      <c r="J20" s="116">
        <v>-5.8524442561305019</v>
      </c>
      <c r="K20"/>
      <c r="L20"/>
      <c r="M20"/>
      <c r="N20"/>
      <c r="O20"/>
      <c r="P20"/>
    </row>
    <row r="21" spans="1:16" s="110" customFormat="1" ht="14.45" customHeight="1" x14ac:dyDescent="0.2">
      <c r="A21" s="123"/>
      <c r="B21" s="124" t="s">
        <v>117</v>
      </c>
      <c r="C21" s="125">
        <v>7.8440509474992233</v>
      </c>
      <c r="D21" s="143">
        <v>1515</v>
      </c>
      <c r="E21" s="144">
        <v>1588</v>
      </c>
      <c r="F21" s="144">
        <v>1528</v>
      </c>
      <c r="G21" s="144">
        <v>1492</v>
      </c>
      <c r="H21" s="145">
        <v>1393</v>
      </c>
      <c r="I21" s="143">
        <v>122</v>
      </c>
      <c r="J21" s="146">
        <v>8.7580760947595113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21888</v>
      </c>
      <c r="E56" s="114">
        <v>22664</v>
      </c>
      <c r="F56" s="114">
        <v>23100</v>
      </c>
      <c r="G56" s="114">
        <v>23078</v>
      </c>
      <c r="H56" s="140">
        <v>22726</v>
      </c>
      <c r="I56" s="115">
        <v>-838</v>
      </c>
      <c r="J56" s="116">
        <v>-3.6874064947637066</v>
      </c>
      <c r="K56"/>
      <c r="L56"/>
      <c r="M56"/>
      <c r="N56"/>
      <c r="O56"/>
      <c r="P56"/>
    </row>
    <row r="57" spans="1:16" s="110" customFormat="1" ht="14.45" customHeight="1" x14ac:dyDescent="0.2">
      <c r="A57" s="120" t="s">
        <v>105</v>
      </c>
      <c r="B57" s="119" t="s">
        <v>106</v>
      </c>
      <c r="C57" s="113">
        <v>40.401133040935676</v>
      </c>
      <c r="D57" s="115">
        <v>8843</v>
      </c>
      <c r="E57" s="114">
        <v>9084</v>
      </c>
      <c r="F57" s="114">
        <v>9168</v>
      </c>
      <c r="G57" s="114">
        <v>9193</v>
      </c>
      <c r="H57" s="140">
        <v>9066</v>
      </c>
      <c r="I57" s="115">
        <v>-223</v>
      </c>
      <c r="J57" s="116">
        <v>-2.4597396867416723</v>
      </c>
    </row>
    <row r="58" spans="1:16" s="110" customFormat="1" ht="14.45" customHeight="1" x14ac:dyDescent="0.2">
      <c r="A58" s="120"/>
      <c r="B58" s="119" t="s">
        <v>107</v>
      </c>
      <c r="C58" s="113">
        <v>59.598866959064324</v>
      </c>
      <c r="D58" s="115">
        <v>13045</v>
      </c>
      <c r="E58" s="114">
        <v>13580</v>
      </c>
      <c r="F58" s="114">
        <v>13932</v>
      </c>
      <c r="G58" s="114">
        <v>13885</v>
      </c>
      <c r="H58" s="140">
        <v>13660</v>
      </c>
      <c r="I58" s="115">
        <v>-615</v>
      </c>
      <c r="J58" s="116">
        <v>-4.5021961932650072</v>
      </c>
    </row>
    <row r="59" spans="1:16" s="110" customFormat="1" ht="14.45" customHeight="1" x14ac:dyDescent="0.2">
      <c r="A59" s="118" t="s">
        <v>105</v>
      </c>
      <c r="B59" s="121" t="s">
        <v>108</v>
      </c>
      <c r="C59" s="113">
        <v>16.858552631578949</v>
      </c>
      <c r="D59" s="115">
        <v>3690</v>
      </c>
      <c r="E59" s="114">
        <v>3898</v>
      </c>
      <c r="F59" s="114">
        <v>4056</v>
      </c>
      <c r="G59" s="114">
        <v>4105</v>
      </c>
      <c r="H59" s="140">
        <v>3987</v>
      </c>
      <c r="I59" s="115">
        <v>-297</v>
      </c>
      <c r="J59" s="116">
        <v>-7.4492099322799099</v>
      </c>
    </row>
    <row r="60" spans="1:16" s="110" customFormat="1" ht="14.45" customHeight="1" x14ac:dyDescent="0.2">
      <c r="A60" s="118"/>
      <c r="B60" s="121" t="s">
        <v>109</v>
      </c>
      <c r="C60" s="113">
        <v>47.240497076023395</v>
      </c>
      <c r="D60" s="115">
        <v>10340</v>
      </c>
      <c r="E60" s="114">
        <v>10761</v>
      </c>
      <c r="F60" s="114">
        <v>10949</v>
      </c>
      <c r="G60" s="114">
        <v>10884</v>
      </c>
      <c r="H60" s="140">
        <v>10776</v>
      </c>
      <c r="I60" s="115">
        <v>-436</v>
      </c>
      <c r="J60" s="116">
        <v>-4.0460282108389016</v>
      </c>
    </row>
    <row r="61" spans="1:16" s="110" customFormat="1" ht="14.45" customHeight="1" x14ac:dyDescent="0.2">
      <c r="A61" s="118"/>
      <c r="B61" s="121" t="s">
        <v>110</v>
      </c>
      <c r="C61" s="113">
        <v>19.933296783625732</v>
      </c>
      <c r="D61" s="115">
        <v>4363</v>
      </c>
      <c r="E61" s="114">
        <v>4427</v>
      </c>
      <c r="F61" s="114">
        <v>4470</v>
      </c>
      <c r="G61" s="114">
        <v>4485</v>
      </c>
      <c r="H61" s="140">
        <v>4426</v>
      </c>
      <c r="I61" s="115">
        <v>-63</v>
      </c>
      <c r="J61" s="116">
        <v>-1.4234071396294623</v>
      </c>
    </row>
    <row r="62" spans="1:16" s="110" customFormat="1" ht="14.45" customHeight="1" x14ac:dyDescent="0.2">
      <c r="A62" s="120"/>
      <c r="B62" s="121" t="s">
        <v>111</v>
      </c>
      <c r="C62" s="113">
        <v>15.96765350877193</v>
      </c>
      <c r="D62" s="115">
        <v>3495</v>
      </c>
      <c r="E62" s="114">
        <v>3578</v>
      </c>
      <c r="F62" s="114">
        <v>3625</v>
      </c>
      <c r="G62" s="114">
        <v>3604</v>
      </c>
      <c r="H62" s="140">
        <v>3537</v>
      </c>
      <c r="I62" s="115">
        <v>-42</v>
      </c>
      <c r="J62" s="116">
        <v>-1.1874469889737065</v>
      </c>
    </row>
    <row r="63" spans="1:16" s="110" customFormat="1" ht="14.45" customHeight="1" x14ac:dyDescent="0.2">
      <c r="A63" s="120"/>
      <c r="B63" s="121" t="s">
        <v>112</v>
      </c>
      <c r="C63" s="113">
        <v>1.5670687134502923</v>
      </c>
      <c r="D63" s="115">
        <v>343</v>
      </c>
      <c r="E63" s="114">
        <v>358</v>
      </c>
      <c r="F63" s="114">
        <v>388</v>
      </c>
      <c r="G63" s="114">
        <v>348</v>
      </c>
      <c r="H63" s="140">
        <v>349</v>
      </c>
      <c r="I63" s="115">
        <v>-6</v>
      </c>
      <c r="J63" s="116">
        <v>-1.7191977077363896</v>
      </c>
    </row>
    <row r="64" spans="1:16" s="110" customFormat="1" ht="14.45" customHeight="1" x14ac:dyDescent="0.2">
      <c r="A64" s="120" t="s">
        <v>113</v>
      </c>
      <c r="B64" s="119" t="s">
        <v>116</v>
      </c>
      <c r="C64" s="113">
        <v>92.356542397660817</v>
      </c>
      <c r="D64" s="115">
        <v>20215</v>
      </c>
      <c r="E64" s="114">
        <v>20952</v>
      </c>
      <c r="F64" s="114">
        <v>21393</v>
      </c>
      <c r="G64" s="114">
        <v>21410</v>
      </c>
      <c r="H64" s="140">
        <v>21115</v>
      </c>
      <c r="I64" s="115">
        <v>-900</v>
      </c>
      <c r="J64" s="116">
        <v>-4.2623727208145867</v>
      </c>
    </row>
    <row r="65" spans="1:10" s="110" customFormat="1" ht="14.45" customHeight="1" x14ac:dyDescent="0.2">
      <c r="A65" s="123"/>
      <c r="B65" s="124" t="s">
        <v>117</v>
      </c>
      <c r="C65" s="125">
        <v>7.5155336257309946</v>
      </c>
      <c r="D65" s="143">
        <v>1645</v>
      </c>
      <c r="E65" s="144">
        <v>1679</v>
      </c>
      <c r="F65" s="144">
        <v>1676</v>
      </c>
      <c r="G65" s="144">
        <v>1643</v>
      </c>
      <c r="H65" s="145">
        <v>1587</v>
      </c>
      <c r="I65" s="143">
        <v>58</v>
      </c>
      <c r="J65" s="146">
        <v>3.6546943919344677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19314</v>
      </c>
      <c r="G11" s="114">
        <v>20209</v>
      </c>
      <c r="H11" s="114">
        <v>20675</v>
      </c>
      <c r="I11" s="114">
        <v>20616</v>
      </c>
      <c r="J11" s="140">
        <v>20293</v>
      </c>
      <c r="K11" s="114">
        <v>-979</v>
      </c>
      <c r="L11" s="116">
        <v>-4.824323658404376</v>
      </c>
    </row>
    <row r="12" spans="1:17" s="110" customFormat="1" ht="24" customHeight="1" x14ac:dyDescent="0.2">
      <c r="A12" s="604" t="s">
        <v>185</v>
      </c>
      <c r="B12" s="605"/>
      <c r="C12" s="605"/>
      <c r="D12" s="606"/>
      <c r="E12" s="113">
        <v>40.706223464844157</v>
      </c>
      <c r="F12" s="115">
        <v>7862</v>
      </c>
      <c r="G12" s="114">
        <v>8188</v>
      </c>
      <c r="H12" s="114">
        <v>8360</v>
      </c>
      <c r="I12" s="114">
        <v>8324</v>
      </c>
      <c r="J12" s="140">
        <v>8184</v>
      </c>
      <c r="K12" s="114">
        <v>-322</v>
      </c>
      <c r="L12" s="116">
        <v>-3.9345063538611926</v>
      </c>
    </row>
    <row r="13" spans="1:17" s="110" customFormat="1" ht="15" customHeight="1" x14ac:dyDescent="0.2">
      <c r="A13" s="120"/>
      <c r="B13" s="612" t="s">
        <v>107</v>
      </c>
      <c r="C13" s="612"/>
      <c r="E13" s="113">
        <v>59.293776535155843</v>
      </c>
      <c r="F13" s="115">
        <v>11452</v>
      </c>
      <c r="G13" s="114">
        <v>12021</v>
      </c>
      <c r="H13" s="114">
        <v>12315</v>
      </c>
      <c r="I13" s="114">
        <v>12292</v>
      </c>
      <c r="J13" s="140">
        <v>12109</v>
      </c>
      <c r="K13" s="114">
        <v>-657</v>
      </c>
      <c r="L13" s="116">
        <v>-5.4257164092823515</v>
      </c>
    </row>
    <row r="14" spans="1:17" s="110" customFormat="1" ht="22.5" customHeight="1" x14ac:dyDescent="0.2">
      <c r="A14" s="604" t="s">
        <v>186</v>
      </c>
      <c r="B14" s="605"/>
      <c r="C14" s="605"/>
      <c r="D14" s="606"/>
      <c r="E14" s="113">
        <v>16.578647613130371</v>
      </c>
      <c r="F14" s="115">
        <v>3202</v>
      </c>
      <c r="G14" s="114">
        <v>3480</v>
      </c>
      <c r="H14" s="114">
        <v>3698</v>
      </c>
      <c r="I14" s="114">
        <v>3743</v>
      </c>
      <c r="J14" s="140">
        <v>3704</v>
      </c>
      <c r="K14" s="114">
        <v>-502</v>
      </c>
      <c r="L14" s="116">
        <v>-13.552915766738661</v>
      </c>
    </row>
    <row r="15" spans="1:17" s="110" customFormat="1" ht="15" customHeight="1" x14ac:dyDescent="0.2">
      <c r="A15" s="120"/>
      <c r="B15" s="119"/>
      <c r="C15" s="258" t="s">
        <v>106</v>
      </c>
      <c r="E15" s="113">
        <v>48.188632104934413</v>
      </c>
      <c r="F15" s="115">
        <v>1543</v>
      </c>
      <c r="G15" s="114">
        <v>1635</v>
      </c>
      <c r="H15" s="114">
        <v>1718</v>
      </c>
      <c r="I15" s="114">
        <v>1755</v>
      </c>
      <c r="J15" s="140">
        <v>1778</v>
      </c>
      <c r="K15" s="114">
        <v>-235</v>
      </c>
      <c r="L15" s="116">
        <v>-13.217097862767154</v>
      </c>
    </row>
    <row r="16" spans="1:17" s="110" customFormat="1" ht="15" customHeight="1" x14ac:dyDescent="0.2">
      <c r="A16" s="120"/>
      <c r="B16" s="119"/>
      <c r="C16" s="258" t="s">
        <v>107</v>
      </c>
      <c r="E16" s="113">
        <v>51.811367895065587</v>
      </c>
      <c r="F16" s="115">
        <v>1659</v>
      </c>
      <c r="G16" s="114">
        <v>1845</v>
      </c>
      <c r="H16" s="114">
        <v>1980</v>
      </c>
      <c r="I16" s="114">
        <v>1988</v>
      </c>
      <c r="J16" s="140">
        <v>1926</v>
      </c>
      <c r="K16" s="114">
        <v>-267</v>
      </c>
      <c r="L16" s="116">
        <v>-13.862928348909657</v>
      </c>
    </row>
    <row r="17" spans="1:12" s="110" customFormat="1" ht="15" customHeight="1" x14ac:dyDescent="0.2">
      <c r="A17" s="120"/>
      <c r="B17" s="121" t="s">
        <v>109</v>
      </c>
      <c r="C17" s="258"/>
      <c r="E17" s="113">
        <v>47.178212695454071</v>
      </c>
      <c r="F17" s="115">
        <v>9112</v>
      </c>
      <c r="G17" s="114">
        <v>9568</v>
      </c>
      <c r="H17" s="114">
        <v>9752</v>
      </c>
      <c r="I17" s="114">
        <v>9702</v>
      </c>
      <c r="J17" s="140">
        <v>9523</v>
      </c>
      <c r="K17" s="114">
        <v>-411</v>
      </c>
      <c r="L17" s="116">
        <v>-4.3158668486821377</v>
      </c>
    </row>
    <row r="18" spans="1:12" s="110" customFormat="1" ht="15" customHeight="1" x14ac:dyDescent="0.2">
      <c r="A18" s="120"/>
      <c r="B18" s="119"/>
      <c r="C18" s="258" t="s">
        <v>106</v>
      </c>
      <c r="E18" s="113">
        <v>35.645302897278313</v>
      </c>
      <c r="F18" s="115">
        <v>3248</v>
      </c>
      <c r="G18" s="114">
        <v>3425</v>
      </c>
      <c r="H18" s="114">
        <v>3463</v>
      </c>
      <c r="I18" s="114">
        <v>3412</v>
      </c>
      <c r="J18" s="140">
        <v>3287</v>
      </c>
      <c r="K18" s="114">
        <v>-39</v>
      </c>
      <c r="L18" s="116">
        <v>-1.1864922421661088</v>
      </c>
    </row>
    <row r="19" spans="1:12" s="110" customFormat="1" ht="15" customHeight="1" x14ac:dyDescent="0.2">
      <c r="A19" s="120"/>
      <c r="B19" s="119"/>
      <c r="C19" s="258" t="s">
        <v>107</v>
      </c>
      <c r="E19" s="113">
        <v>64.354697102721687</v>
      </c>
      <c r="F19" s="115">
        <v>5864</v>
      </c>
      <c r="G19" s="114">
        <v>6143</v>
      </c>
      <c r="H19" s="114">
        <v>6289</v>
      </c>
      <c r="I19" s="114">
        <v>6290</v>
      </c>
      <c r="J19" s="140">
        <v>6236</v>
      </c>
      <c r="K19" s="114">
        <v>-372</v>
      </c>
      <c r="L19" s="116">
        <v>-5.9653624118024373</v>
      </c>
    </row>
    <row r="20" spans="1:12" s="110" customFormat="1" ht="15" customHeight="1" x14ac:dyDescent="0.2">
      <c r="A20" s="120"/>
      <c r="B20" s="121" t="s">
        <v>110</v>
      </c>
      <c r="C20" s="258"/>
      <c r="E20" s="113">
        <v>20.011390701045872</v>
      </c>
      <c r="F20" s="115">
        <v>3865</v>
      </c>
      <c r="G20" s="114">
        <v>3940</v>
      </c>
      <c r="H20" s="114">
        <v>3973</v>
      </c>
      <c r="I20" s="114">
        <v>3972</v>
      </c>
      <c r="J20" s="140">
        <v>3945</v>
      </c>
      <c r="K20" s="114">
        <v>-80</v>
      </c>
      <c r="L20" s="116">
        <v>-2.0278833967046896</v>
      </c>
    </row>
    <row r="21" spans="1:12" s="110" customFormat="1" ht="15" customHeight="1" x14ac:dyDescent="0.2">
      <c r="A21" s="120"/>
      <c r="B21" s="119"/>
      <c r="C21" s="258" t="s">
        <v>106</v>
      </c>
      <c r="E21" s="113">
        <v>33.790426908150067</v>
      </c>
      <c r="F21" s="115">
        <v>1306</v>
      </c>
      <c r="G21" s="114">
        <v>1331</v>
      </c>
      <c r="H21" s="114">
        <v>1350</v>
      </c>
      <c r="I21" s="114">
        <v>1348</v>
      </c>
      <c r="J21" s="140">
        <v>1344</v>
      </c>
      <c r="K21" s="114">
        <v>-38</v>
      </c>
      <c r="L21" s="116">
        <v>-2.8273809523809526</v>
      </c>
    </row>
    <row r="22" spans="1:12" s="110" customFormat="1" ht="15" customHeight="1" x14ac:dyDescent="0.2">
      <c r="A22" s="120"/>
      <c r="B22" s="119"/>
      <c r="C22" s="258" t="s">
        <v>107</v>
      </c>
      <c r="E22" s="113">
        <v>66.209573091849933</v>
      </c>
      <c r="F22" s="115">
        <v>2559</v>
      </c>
      <c r="G22" s="114">
        <v>2609</v>
      </c>
      <c r="H22" s="114">
        <v>2623</v>
      </c>
      <c r="I22" s="114">
        <v>2624</v>
      </c>
      <c r="J22" s="140">
        <v>2601</v>
      </c>
      <c r="K22" s="114">
        <v>-42</v>
      </c>
      <c r="L22" s="116">
        <v>-1.6147635524798154</v>
      </c>
    </row>
    <row r="23" spans="1:12" s="110" customFormat="1" ht="15" customHeight="1" x14ac:dyDescent="0.2">
      <c r="A23" s="120"/>
      <c r="B23" s="121" t="s">
        <v>111</v>
      </c>
      <c r="C23" s="258"/>
      <c r="E23" s="113">
        <v>16.231748990369681</v>
      </c>
      <c r="F23" s="115">
        <v>3135</v>
      </c>
      <c r="G23" s="114">
        <v>3221</v>
      </c>
      <c r="H23" s="114">
        <v>3252</v>
      </c>
      <c r="I23" s="114">
        <v>3199</v>
      </c>
      <c r="J23" s="140">
        <v>3121</v>
      </c>
      <c r="K23" s="114">
        <v>14</v>
      </c>
      <c r="L23" s="116">
        <v>0.44857417494392821</v>
      </c>
    </row>
    <row r="24" spans="1:12" s="110" customFormat="1" ht="15" customHeight="1" x14ac:dyDescent="0.2">
      <c r="A24" s="120"/>
      <c r="B24" s="119"/>
      <c r="C24" s="258" t="s">
        <v>106</v>
      </c>
      <c r="E24" s="113">
        <v>56.299840510366828</v>
      </c>
      <c r="F24" s="115">
        <v>1765</v>
      </c>
      <c r="G24" s="114">
        <v>1797</v>
      </c>
      <c r="H24" s="114">
        <v>1829</v>
      </c>
      <c r="I24" s="114">
        <v>1809</v>
      </c>
      <c r="J24" s="140">
        <v>1775</v>
      </c>
      <c r="K24" s="114">
        <v>-10</v>
      </c>
      <c r="L24" s="116">
        <v>-0.56338028169014087</v>
      </c>
    </row>
    <row r="25" spans="1:12" s="110" customFormat="1" ht="15" customHeight="1" x14ac:dyDescent="0.2">
      <c r="A25" s="120"/>
      <c r="B25" s="119"/>
      <c r="C25" s="258" t="s">
        <v>107</v>
      </c>
      <c r="E25" s="113">
        <v>43.700159489633172</v>
      </c>
      <c r="F25" s="115">
        <v>1370</v>
      </c>
      <c r="G25" s="114">
        <v>1424</v>
      </c>
      <c r="H25" s="114">
        <v>1423</v>
      </c>
      <c r="I25" s="114">
        <v>1390</v>
      </c>
      <c r="J25" s="140">
        <v>1346</v>
      </c>
      <c r="K25" s="114">
        <v>24</v>
      </c>
      <c r="L25" s="116">
        <v>1.7830609212481427</v>
      </c>
    </row>
    <row r="26" spans="1:12" s="110" customFormat="1" ht="15" customHeight="1" x14ac:dyDescent="0.2">
      <c r="A26" s="120"/>
      <c r="C26" s="121" t="s">
        <v>187</v>
      </c>
      <c r="D26" s="110" t="s">
        <v>188</v>
      </c>
      <c r="E26" s="113">
        <v>1.6464740602671637</v>
      </c>
      <c r="F26" s="115">
        <v>318</v>
      </c>
      <c r="G26" s="114">
        <v>330</v>
      </c>
      <c r="H26" s="114">
        <v>364</v>
      </c>
      <c r="I26" s="114">
        <v>318</v>
      </c>
      <c r="J26" s="140">
        <v>295</v>
      </c>
      <c r="K26" s="114">
        <v>23</v>
      </c>
      <c r="L26" s="116">
        <v>7.7966101694915251</v>
      </c>
    </row>
    <row r="27" spans="1:12" s="110" customFormat="1" ht="15" customHeight="1" x14ac:dyDescent="0.2">
      <c r="A27" s="120"/>
      <c r="B27" s="119"/>
      <c r="D27" s="259" t="s">
        <v>106</v>
      </c>
      <c r="E27" s="113">
        <v>48.113207547169814</v>
      </c>
      <c r="F27" s="115">
        <v>153</v>
      </c>
      <c r="G27" s="114">
        <v>157</v>
      </c>
      <c r="H27" s="114">
        <v>184</v>
      </c>
      <c r="I27" s="114">
        <v>162</v>
      </c>
      <c r="J27" s="140">
        <v>152</v>
      </c>
      <c r="K27" s="114">
        <v>1</v>
      </c>
      <c r="L27" s="116">
        <v>0.65789473684210531</v>
      </c>
    </row>
    <row r="28" spans="1:12" s="110" customFormat="1" ht="15" customHeight="1" x14ac:dyDescent="0.2">
      <c r="A28" s="120"/>
      <c r="B28" s="119"/>
      <c r="D28" s="259" t="s">
        <v>107</v>
      </c>
      <c r="E28" s="113">
        <v>51.886792452830186</v>
      </c>
      <c r="F28" s="115">
        <v>165</v>
      </c>
      <c r="G28" s="114">
        <v>173</v>
      </c>
      <c r="H28" s="114">
        <v>180</v>
      </c>
      <c r="I28" s="114">
        <v>156</v>
      </c>
      <c r="J28" s="140">
        <v>143</v>
      </c>
      <c r="K28" s="114">
        <v>22</v>
      </c>
      <c r="L28" s="116">
        <v>15.384615384615385</v>
      </c>
    </row>
    <row r="29" spans="1:12" s="110" customFormat="1" ht="24" customHeight="1" x14ac:dyDescent="0.2">
      <c r="A29" s="604" t="s">
        <v>189</v>
      </c>
      <c r="B29" s="605"/>
      <c r="C29" s="605"/>
      <c r="D29" s="606"/>
      <c r="E29" s="113">
        <v>92.036864450657561</v>
      </c>
      <c r="F29" s="115">
        <v>17776</v>
      </c>
      <c r="G29" s="114">
        <v>18593</v>
      </c>
      <c r="H29" s="114">
        <v>19124</v>
      </c>
      <c r="I29" s="114">
        <v>19104</v>
      </c>
      <c r="J29" s="140">
        <v>18881</v>
      </c>
      <c r="K29" s="114">
        <v>-1105</v>
      </c>
      <c r="L29" s="116">
        <v>-5.8524442561305019</v>
      </c>
    </row>
    <row r="30" spans="1:12" s="110" customFormat="1" ht="15" customHeight="1" x14ac:dyDescent="0.2">
      <c r="A30" s="120"/>
      <c r="B30" s="119"/>
      <c r="C30" s="258" t="s">
        <v>106</v>
      </c>
      <c r="E30" s="113">
        <v>40.712196219621966</v>
      </c>
      <c r="F30" s="115">
        <v>7237</v>
      </c>
      <c r="G30" s="114">
        <v>7519</v>
      </c>
      <c r="H30" s="114">
        <v>7746</v>
      </c>
      <c r="I30" s="114">
        <v>7730</v>
      </c>
      <c r="J30" s="140">
        <v>7653</v>
      </c>
      <c r="K30" s="114">
        <v>-416</v>
      </c>
      <c r="L30" s="116">
        <v>-5.4357768195478897</v>
      </c>
    </row>
    <row r="31" spans="1:12" s="110" customFormat="1" ht="15" customHeight="1" x14ac:dyDescent="0.2">
      <c r="A31" s="120"/>
      <c r="B31" s="119"/>
      <c r="C31" s="258" t="s">
        <v>107</v>
      </c>
      <c r="E31" s="113">
        <v>59.287803780378034</v>
      </c>
      <c r="F31" s="115">
        <v>10539</v>
      </c>
      <c r="G31" s="114">
        <v>11074</v>
      </c>
      <c r="H31" s="114">
        <v>11378</v>
      </c>
      <c r="I31" s="114">
        <v>11374</v>
      </c>
      <c r="J31" s="140">
        <v>11228</v>
      </c>
      <c r="K31" s="114">
        <v>-689</v>
      </c>
      <c r="L31" s="116">
        <v>-6.1364446027787674</v>
      </c>
    </row>
    <row r="32" spans="1:12" s="110" customFormat="1" ht="15" customHeight="1" x14ac:dyDescent="0.2">
      <c r="A32" s="120"/>
      <c r="B32" s="119" t="s">
        <v>117</v>
      </c>
      <c r="C32" s="258"/>
      <c r="E32" s="113">
        <v>7.8440509474992233</v>
      </c>
      <c r="F32" s="114">
        <v>1515</v>
      </c>
      <c r="G32" s="114">
        <v>1588</v>
      </c>
      <c r="H32" s="114">
        <v>1528</v>
      </c>
      <c r="I32" s="114">
        <v>1492</v>
      </c>
      <c r="J32" s="140">
        <v>1393</v>
      </c>
      <c r="K32" s="114">
        <v>122</v>
      </c>
      <c r="L32" s="116">
        <v>8.7580760947595113</v>
      </c>
    </row>
    <row r="33" spans="1:12" s="110" customFormat="1" ht="15" customHeight="1" x14ac:dyDescent="0.2">
      <c r="A33" s="120"/>
      <c r="B33" s="119"/>
      <c r="C33" s="258" t="s">
        <v>106</v>
      </c>
      <c r="E33" s="113">
        <v>41.056105610561055</v>
      </c>
      <c r="F33" s="114">
        <v>622</v>
      </c>
      <c r="G33" s="114">
        <v>664</v>
      </c>
      <c r="H33" s="114">
        <v>611</v>
      </c>
      <c r="I33" s="114">
        <v>592</v>
      </c>
      <c r="J33" s="140">
        <v>529</v>
      </c>
      <c r="K33" s="114">
        <v>93</v>
      </c>
      <c r="L33" s="116">
        <v>17.580340264650285</v>
      </c>
    </row>
    <row r="34" spans="1:12" s="110" customFormat="1" ht="15" customHeight="1" x14ac:dyDescent="0.2">
      <c r="A34" s="120"/>
      <c r="B34" s="119"/>
      <c r="C34" s="258" t="s">
        <v>107</v>
      </c>
      <c r="E34" s="113">
        <v>58.943894389438945</v>
      </c>
      <c r="F34" s="114">
        <v>893</v>
      </c>
      <c r="G34" s="114">
        <v>924</v>
      </c>
      <c r="H34" s="114">
        <v>917</v>
      </c>
      <c r="I34" s="114">
        <v>900</v>
      </c>
      <c r="J34" s="140">
        <v>864</v>
      </c>
      <c r="K34" s="114">
        <v>29</v>
      </c>
      <c r="L34" s="116">
        <v>3.3564814814814814</v>
      </c>
    </row>
    <row r="35" spans="1:12" s="110" customFormat="1" ht="24" customHeight="1" x14ac:dyDescent="0.2">
      <c r="A35" s="604" t="s">
        <v>192</v>
      </c>
      <c r="B35" s="605"/>
      <c r="C35" s="605"/>
      <c r="D35" s="606"/>
      <c r="E35" s="113">
        <v>18.882675779227505</v>
      </c>
      <c r="F35" s="114">
        <v>3647</v>
      </c>
      <c r="G35" s="114">
        <v>3821</v>
      </c>
      <c r="H35" s="114">
        <v>3969</v>
      </c>
      <c r="I35" s="114">
        <v>4048</v>
      </c>
      <c r="J35" s="114">
        <v>3837</v>
      </c>
      <c r="K35" s="318">
        <v>-190</v>
      </c>
      <c r="L35" s="319">
        <v>-4.9517852488923637</v>
      </c>
    </row>
    <row r="36" spans="1:12" s="110" customFormat="1" ht="15" customHeight="1" x14ac:dyDescent="0.2">
      <c r="A36" s="120"/>
      <c r="B36" s="119"/>
      <c r="C36" s="258" t="s">
        <v>106</v>
      </c>
      <c r="E36" s="113">
        <v>41.540992596654782</v>
      </c>
      <c r="F36" s="114">
        <v>1515</v>
      </c>
      <c r="G36" s="114">
        <v>1572</v>
      </c>
      <c r="H36" s="114">
        <v>1636</v>
      </c>
      <c r="I36" s="114">
        <v>1665</v>
      </c>
      <c r="J36" s="114">
        <v>1570</v>
      </c>
      <c r="K36" s="318">
        <v>-55</v>
      </c>
      <c r="L36" s="116">
        <v>-3.5031847133757963</v>
      </c>
    </row>
    <row r="37" spans="1:12" s="110" customFormat="1" ht="15" customHeight="1" x14ac:dyDescent="0.2">
      <c r="A37" s="120"/>
      <c r="B37" s="119"/>
      <c r="C37" s="258" t="s">
        <v>107</v>
      </c>
      <c r="E37" s="113">
        <v>58.459007403345218</v>
      </c>
      <c r="F37" s="114">
        <v>2132</v>
      </c>
      <c r="G37" s="114">
        <v>2249</v>
      </c>
      <c r="H37" s="114">
        <v>2333</v>
      </c>
      <c r="I37" s="114">
        <v>2383</v>
      </c>
      <c r="J37" s="140">
        <v>2267</v>
      </c>
      <c r="K37" s="114">
        <v>-135</v>
      </c>
      <c r="L37" s="116">
        <v>-5.9550066166740185</v>
      </c>
    </row>
    <row r="38" spans="1:12" s="110" customFormat="1" ht="15" customHeight="1" x14ac:dyDescent="0.2">
      <c r="A38" s="120"/>
      <c r="B38" s="119" t="s">
        <v>328</v>
      </c>
      <c r="C38" s="258"/>
      <c r="E38" s="113">
        <v>56.135445790618206</v>
      </c>
      <c r="F38" s="114">
        <v>10842</v>
      </c>
      <c r="G38" s="114">
        <v>11242</v>
      </c>
      <c r="H38" s="114">
        <v>11466</v>
      </c>
      <c r="I38" s="114">
        <v>11411</v>
      </c>
      <c r="J38" s="140">
        <v>11217</v>
      </c>
      <c r="K38" s="114">
        <v>-375</v>
      </c>
      <c r="L38" s="116">
        <v>-3.3431398769724527</v>
      </c>
    </row>
    <row r="39" spans="1:12" s="110" customFormat="1" ht="15" customHeight="1" x14ac:dyDescent="0.2">
      <c r="A39" s="120"/>
      <c r="B39" s="119"/>
      <c r="C39" s="258" t="s">
        <v>106</v>
      </c>
      <c r="E39" s="113">
        <v>41.920309905921414</v>
      </c>
      <c r="F39" s="115">
        <v>4545</v>
      </c>
      <c r="G39" s="114">
        <v>4678</v>
      </c>
      <c r="H39" s="114">
        <v>4769</v>
      </c>
      <c r="I39" s="114">
        <v>4736</v>
      </c>
      <c r="J39" s="140">
        <v>4632</v>
      </c>
      <c r="K39" s="114">
        <v>-87</v>
      </c>
      <c r="L39" s="116">
        <v>-1.8782383419689119</v>
      </c>
    </row>
    <row r="40" spans="1:12" s="110" customFormat="1" ht="15" customHeight="1" x14ac:dyDescent="0.2">
      <c r="A40" s="120"/>
      <c r="B40" s="119"/>
      <c r="C40" s="258" t="s">
        <v>107</v>
      </c>
      <c r="E40" s="113">
        <v>58.079690094078586</v>
      </c>
      <c r="F40" s="115">
        <v>6297</v>
      </c>
      <c r="G40" s="114">
        <v>6564</v>
      </c>
      <c r="H40" s="114">
        <v>6697</v>
      </c>
      <c r="I40" s="114">
        <v>6675</v>
      </c>
      <c r="J40" s="140">
        <v>6585</v>
      </c>
      <c r="K40" s="114">
        <v>-288</v>
      </c>
      <c r="L40" s="116">
        <v>-4.3735763097949887</v>
      </c>
    </row>
    <row r="41" spans="1:12" s="110" customFormat="1" ht="15" customHeight="1" x14ac:dyDescent="0.2">
      <c r="A41" s="120"/>
      <c r="B41" s="320" t="s">
        <v>515</v>
      </c>
      <c r="C41" s="258"/>
      <c r="E41" s="113">
        <v>5.8765662213938077</v>
      </c>
      <c r="F41" s="115">
        <v>1135</v>
      </c>
      <c r="G41" s="114">
        <v>1134</v>
      </c>
      <c r="H41" s="114">
        <v>1139</v>
      </c>
      <c r="I41" s="114">
        <v>1106</v>
      </c>
      <c r="J41" s="140">
        <v>1091</v>
      </c>
      <c r="K41" s="114">
        <v>44</v>
      </c>
      <c r="L41" s="116">
        <v>4.0329972502291476</v>
      </c>
    </row>
    <row r="42" spans="1:12" s="110" customFormat="1" ht="15" customHeight="1" x14ac:dyDescent="0.2">
      <c r="A42" s="120"/>
      <c r="B42" s="119"/>
      <c r="C42" s="268" t="s">
        <v>106</v>
      </c>
      <c r="D42" s="182"/>
      <c r="E42" s="113">
        <v>45.110132158590311</v>
      </c>
      <c r="F42" s="115">
        <v>512</v>
      </c>
      <c r="G42" s="114">
        <v>517</v>
      </c>
      <c r="H42" s="114">
        <v>531</v>
      </c>
      <c r="I42" s="114">
        <v>503</v>
      </c>
      <c r="J42" s="140">
        <v>501</v>
      </c>
      <c r="K42" s="114">
        <v>11</v>
      </c>
      <c r="L42" s="116">
        <v>2.1956087824351296</v>
      </c>
    </row>
    <row r="43" spans="1:12" s="110" customFormat="1" ht="15" customHeight="1" x14ac:dyDescent="0.2">
      <c r="A43" s="120"/>
      <c r="B43" s="119"/>
      <c r="C43" s="268" t="s">
        <v>107</v>
      </c>
      <c r="D43" s="182"/>
      <c r="E43" s="113">
        <v>54.889867841409689</v>
      </c>
      <c r="F43" s="115">
        <v>623</v>
      </c>
      <c r="G43" s="114">
        <v>617</v>
      </c>
      <c r="H43" s="114">
        <v>608</v>
      </c>
      <c r="I43" s="114">
        <v>603</v>
      </c>
      <c r="J43" s="140">
        <v>590</v>
      </c>
      <c r="K43" s="114">
        <v>33</v>
      </c>
      <c r="L43" s="116">
        <v>5.593220338983051</v>
      </c>
    </row>
    <row r="44" spans="1:12" s="110" customFormat="1" ht="15" customHeight="1" x14ac:dyDescent="0.2">
      <c r="A44" s="120"/>
      <c r="B44" s="119" t="s">
        <v>205</v>
      </c>
      <c r="C44" s="268"/>
      <c r="D44" s="182"/>
      <c r="E44" s="113">
        <v>19.105312208760484</v>
      </c>
      <c r="F44" s="115">
        <v>3690</v>
      </c>
      <c r="G44" s="114">
        <v>4012</v>
      </c>
      <c r="H44" s="114">
        <v>4101</v>
      </c>
      <c r="I44" s="114">
        <v>4051</v>
      </c>
      <c r="J44" s="140">
        <v>4148</v>
      </c>
      <c r="K44" s="114">
        <v>-458</v>
      </c>
      <c r="L44" s="116">
        <v>-11.041465766634524</v>
      </c>
    </row>
    <row r="45" spans="1:12" s="110" customFormat="1" ht="15" customHeight="1" x14ac:dyDescent="0.2">
      <c r="A45" s="120"/>
      <c r="B45" s="119"/>
      <c r="C45" s="268" t="s">
        <v>106</v>
      </c>
      <c r="D45" s="182"/>
      <c r="E45" s="113">
        <v>34.959349593495936</v>
      </c>
      <c r="F45" s="115">
        <v>1290</v>
      </c>
      <c r="G45" s="114">
        <v>1421</v>
      </c>
      <c r="H45" s="114">
        <v>1424</v>
      </c>
      <c r="I45" s="114">
        <v>1420</v>
      </c>
      <c r="J45" s="140">
        <v>1481</v>
      </c>
      <c r="K45" s="114">
        <v>-191</v>
      </c>
      <c r="L45" s="116">
        <v>-12.896691424713032</v>
      </c>
    </row>
    <row r="46" spans="1:12" s="110" customFormat="1" ht="15" customHeight="1" x14ac:dyDescent="0.2">
      <c r="A46" s="123"/>
      <c r="B46" s="124"/>
      <c r="C46" s="260" t="s">
        <v>107</v>
      </c>
      <c r="D46" s="261"/>
      <c r="E46" s="125">
        <v>65.040650406504071</v>
      </c>
      <c r="F46" s="143">
        <v>2400</v>
      </c>
      <c r="G46" s="144">
        <v>2591</v>
      </c>
      <c r="H46" s="144">
        <v>2677</v>
      </c>
      <c r="I46" s="144">
        <v>2631</v>
      </c>
      <c r="J46" s="145">
        <v>2667</v>
      </c>
      <c r="K46" s="144">
        <v>-267</v>
      </c>
      <c r="L46" s="146">
        <v>-10.011248593925758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19314</v>
      </c>
      <c r="E11" s="114">
        <v>20209</v>
      </c>
      <c r="F11" s="114">
        <v>20675</v>
      </c>
      <c r="G11" s="114">
        <v>20616</v>
      </c>
      <c r="H11" s="140">
        <v>20293</v>
      </c>
      <c r="I11" s="115">
        <v>-979</v>
      </c>
      <c r="J11" s="116">
        <v>-4.824323658404376</v>
      </c>
    </row>
    <row r="12" spans="1:15" s="110" customFormat="1" ht="24.95" customHeight="1" x14ac:dyDescent="0.2">
      <c r="A12" s="193" t="s">
        <v>132</v>
      </c>
      <c r="B12" s="194" t="s">
        <v>133</v>
      </c>
      <c r="C12" s="113">
        <v>1.2633322978150565</v>
      </c>
      <c r="D12" s="115">
        <v>244</v>
      </c>
      <c r="E12" s="114">
        <v>267</v>
      </c>
      <c r="F12" s="114">
        <v>280</v>
      </c>
      <c r="G12" s="114">
        <v>276</v>
      </c>
      <c r="H12" s="140">
        <v>256</v>
      </c>
      <c r="I12" s="115">
        <v>-12</v>
      </c>
      <c r="J12" s="116">
        <v>-4.6875</v>
      </c>
    </row>
    <row r="13" spans="1:15" s="110" customFormat="1" ht="24.95" customHeight="1" x14ac:dyDescent="0.2">
      <c r="A13" s="193" t="s">
        <v>134</v>
      </c>
      <c r="B13" s="199" t="s">
        <v>214</v>
      </c>
      <c r="C13" s="113">
        <v>0.6834420627524076</v>
      </c>
      <c r="D13" s="115">
        <v>132</v>
      </c>
      <c r="E13" s="114">
        <v>131</v>
      </c>
      <c r="F13" s="114">
        <v>139</v>
      </c>
      <c r="G13" s="114">
        <v>130</v>
      </c>
      <c r="H13" s="140">
        <v>131</v>
      </c>
      <c r="I13" s="115">
        <v>1</v>
      </c>
      <c r="J13" s="116">
        <v>0.76335877862595425</v>
      </c>
    </row>
    <row r="14" spans="1:15" s="287" customFormat="1" ht="24.95" customHeight="1" x14ac:dyDescent="0.2">
      <c r="A14" s="193" t="s">
        <v>215</v>
      </c>
      <c r="B14" s="199" t="s">
        <v>137</v>
      </c>
      <c r="C14" s="113">
        <v>9.5837216526871707</v>
      </c>
      <c r="D14" s="115">
        <v>1851</v>
      </c>
      <c r="E14" s="114">
        <v>1851</v>
      </c>
      <c r="F14" s="114">
        <v>1874</v>
      </c>
      <c r="G14" s="114">
        <v>1916</v>
      </c>
      <c r="H14" s="140">
        <v>1911</v>
      </c>
      <c r="I14" s="115">
        <v>-60</v>
      </c>
      <c r="J14" s="116">
        <v>-3.1397174254317113</v>
      </c>
      <c r="K14" s="110"/>
      <c r="L14" s="110"/>
      <c r="M14" s="110"/>
      <c r="N14" s="110"/>
      <c r="O14" s="110"/>
    </row>
    <row r="15" spans="1:15" s="110" customFormat="1" ht="24.95" customHeight="1" x14ac:dyDescent="0.2">
      <c r="A15" s="193" t="s">
        <v>216</v>
      </c>
      <c r="B15" s="199" t="s">
        <v>217</v>
      </c>
      <c r="C15" s="113">
        <v>3.7382209796002899</v>
      </c>
      <c r="D15" s="115">
        <v>722</v>
      </c>
      <c r="E15" s="114">
        <v>741</v>
      </c>
      <c r="F15" s="114">
        <v>748</v>
      </c>
      <c r="G15" s="114">
        <v>770</v>
      </c>
      <c r="H15" s="140">
        <v>763</v>
      </c>
      <c r="I15" s="115">
        <v>-41</v>
      </c>
      <c r="J15" s="116">
        <v>-5.3735255570117957</v>
      </c>
    </row>
    <row r="16" spans="1:15" s="287" customFormat="1" ht="24.95" customHeight="1" x14ac:dyDescent="0.2">
      <c r="A16" s="193" t="s">
        <v>218</v>
      </c>
      <c r="B16" s="199" t="s">
        <v>141</v>
      </c>
      <c r="C16" s="113">
        <v>3.722688205446826</v>
      </c>
      <c r="D16" s="115">
        <v>719</v>
      </c>
      <c r="E16" s="114">
        <v>712</v>
      </c>
      <c r="F16" s="114">
        <v>721</v>
      </c>
      <c r="G16" s="114">
        <v>737</v>
      </c>
      <c r="H16" s="140">
        <v>729</v>
      </c>
      <c r="I16" s="115">
        <v>-10</v>
      </c>
      <c r="J16" s="116">
        <v>-1.3717421124828533</v>
      </c>
      <c r="K16" s="110"/>
      <c r="L16" s="110"/>
      <c r="M16" s="110"/>
      <c r="N16" s="110"/>
      <c r="O16" s="110"/>
    </row>
    <row r="17" spans="1:15" s="110" customFormat="1" ht="24.95" customHeight="1" x14ac:dyDescent="0.2">
      <c r="A17" s="193" t="s">
        <v>142</v>
      </c>
      <c r="B17" s="199" t="s">
        <v>220</v>
      </c>
      <c r="C17" s="113">
        <v>2.1228124676400539</v>
      </c>
      <c r="D17" s="115">
        <v>410</v>
      </c>
      <c r="E17" s="114">
        <v>398</v>
      </c>
      <c r="F17" s="114">
        <v>405</v>
      </c>
      <c r="G17" s="114">
        <v>409</v>
      </c>
      <c r="H17" s="140">
        <v>419</v>
      </c>
      <c r="I17" s="115">
        <v>-9</v>
      </c>
      <c r="J17" s="116">
        <v>-2.1479713603818618</v>
      </c>
    </row>
    <row r="18" spans="1:15" s="287" customFormat="1" ht="24.95" customHeight="1" x14ac:dyDescent="0.2">
      <c r="A18" s="201" t="s">
        <v>144</v>
      </c>
      <c r="B18" s="202" t="s">
        <v>145</v>
      </c>
      <c r="C18" s="113">
        <v>5.1154602878740807</v>
      </c>
      <c r="D18" s="115">
        <v>988</v>
      </c>
      <c r="E18" s="114">
        <v>1010</v>
      </c>
      <c r="F18" s="114">
        <v>987</v>
      </c>
      <c r="G18" s="114">
        <v>987</v>
      </c>
      <c r="H18" s="140">
        <v>994</v>
      </c>
      <c r="I18" s="115">
        <v>-6</v>
      </c>
      <c r="J18" s="116">
        <v>-0.60362173038229372</v>
      </c>
      <c r="K18" s="110"/>
      <c r="L18" s="110"/>
      <c r="M18" s="110"/>
      <c r="N18" s="110"/>
      <c r="O18" s="110"/>
    </row>
    <row r="19" spans="1:15" s="110" customFormat="1" ht="24.95" customHeight="1" x14ac:dyDescent="0.2">
      <c r="A19" s="193" t="s">
        <v>146</v>
      </c>
      <c r="B19" s="199" t="s">
        <v>147</v>
      </c>
      <c r="C19" s="113">
        <v>18.970694832763797</v>
      </c>
      <c r="D19" s="115">
        <v>3664</v>
      </c>
      <c r="E19" s="114">
        <v>3687</v>
      </c>
      <c r="F19" s="114">
        <v>3748</v>
      </c>
      <c r="G19" s="114">
        <v>3655</v>
      </c>
      <c r="H19" s="140">
        <v>3604</v>
      </c>
      <c r="I19" s="115">
        <v>60</v>
      </c>
      <c r="J19" s="116">
        <v>1.664816870144284</v>
      </c>
    </row>
    <row r="20" spans="1:15" s="287" customFormat="1" ht="24.95" customHeight="1" x14ac:dyDescent="0.2">
      <c r="A20" s="193" t="s">
        <v>148</v>
      </c>
      <c r="B20" s="199" t="s">
        <v>149</v>
      </c>
      <c r="C20" s="113">
        <v>6.1043802423112767</v>
      </c>
      <c r="D20" s="115">
        <v>1179</v>
      </c>
      <c r="E20" s="114">
        <v>1248</v>
      </c>
      <c r="F20" s="114">
        <v>1262</v>
      </c>
      <c r="G20" s="114">
        <v>1300</v>
      </c>
      <c r="H20" s="140">
        <v>1462</v>
      </c>
      <c r="I20" s="115">
        <v>-283</v>
      </c>
      <c r="J20" s="116">
        <v>-19.35704514363885</v>
      </c>
      <c r="K20" s="110"/>
      <c r="L20" s="110"/>
      <c r="M20" s="110"/>
      <c r="N20" s="110"/>
      <c r="O20" s="110"/>
    </row>
    <row r="21" spans="1:15" s="110" customFormat="1" ht="24.95" customHeight="1" x14ac:dyDescent="0.2">
      <c r="A21" s="201" t="s">
        <v>150</v>
      </c>
      <c r="B21" s="202" t="s">
        <v>151</v>
      </c>
      <c r="C21" s="113">
        <v>10.940250595423009</v>
      </c>
      <c r="D21" s="115">
        <v>2113</v>
      </c>
      <c r="E21" s="114">
        <v>2542</v>
      </c>
      <c r="F21" s="114">
        <v>2743</v>
      </c>
      <c r="G21" s="114">
        <v>2739</v>
      </c>
      <c r="H21" s="140">
        <v>2450</v>
      </c>
      <c r="I21" s="115">
        <v>-337</v>
      </c>
      <c r="J21" s="116">
        <v>-13.755102040816327</v>
      </c>
    </row>
    <row r="22" spans="1:15" s="110" customFormat="1" ht="24.95" customHeight="1" x14ac:dyDescent="0.2">
      <c r="A22" s="201" t="s">
        <v>152</v>
      </c>
      <c r="B22" s="199" t="s">
        <v>153</v>
      </c>
      <c r="C22" s="113">
        <v>4.0799420109764934</v>
      </c>
      <c r="D22" s="115">
        <v>788</v>
      </c>
      <c r="E22" s="114">
        <v>793</v>
      </c>
      <c r="F22" s="114">
        <v>787</v>
      </c>
      <c r="G22" s="114">
        <v>772</v>
      </c>
      <c r="H22" s="140">
        <v>766</v>
      </c>
      <c r="I22" s="115">
        <v>22</v>
      </c>
      <c r="J22" s="116">
        <v>2.8720626631853787</v>
      </c>
    </row>
    <row r="23" spans="1:15" s="110" customFormat="1" ht="24.95" customHeight="1" x14ac:dyDescent="0.2">
      <c r="A23" s="193" t="s">
        <v>154</v>
      </c>
      <c r="B23" s="199" t="s">
        <v>155</v>
      </c>
      <c r="C23" s="113">
        <v>0.83876980428704562</v>
      </c>
      <c r="D23" s="115">
        <v>162</v>
      </c>
      <c r="E23" s="114">
        <v>163</v>
      </c>
      <c r="F23" s="114">
        <v>165</v>
      </c>
      <c r="G23" s="114">
        <v>170</v>
      </c>
      <c r="H23" s="140">
        <v>167</v>
      </c>
      <c r="I23" s="115">
        <v>-5</v>
      </c>
      <c r="J23" s="116">
        <v>-2.9940119760479043</v>
      </c>
    </row>
    <row r="24" spans="1:15" s="110" customFormat="1" ht="24.95" customHeight="1" x14ac:dyDescent="0.2">
      <c r="A24" s="193" t="s">
        <v>156</v>
      </c>
      <c r="B24" s="199" t="s">
        <v>221</v>
      </c>
      <c r="C24" s="113">
        <v>7.5385730558144353</v>
      </c>
      <c r="D24" s="115">
        <v>1456</v>
      </c>
      <c r="E24" s="114">
        <v>1456</v>
      </c>
      <c r="F24" s="114">
        <v>1502</v>
      </c>
      <c r="G24" s="114">
        <v>1524</v>
      </c>
      <c r="H24" s="140">
        <v>1463</v>
      </c>
      <c r="I24" s="115">
        <v>-7</v>
      </c>
      <c r="J24" s="116">
        <v>-0.4784688995215311</v>
      </c>
    </row>
    <row r="25" spans="1:15" s="110" customFormat="1" ht="24.95" customHeight="1" x14ac:dyDescent="0.2">
      <c r="A25" s="193" t="s">
        <v>222</v>
      </c>
      <c r="B25" s="204" t="s">
        <v>159</v>
      </c>
      <c r="C25" s="113">
        <v>7.6265921093507298</v>
      </c>
      <c r="D25" s="115">
        <v>1473</v>
      </c>
      <c r="E25" s="114">
        <v>1569</v>
      </c>
      <c r="F25" s="114">
        <v>1635</v>
      </c>
      <c r="G25" s="114">
        <v>1625</v>
      </c>
      <c r="H25" s="140">
        <v>1621</v>
      </c>
      <c r="I25" s="115">
        <v>-148</v>
      </c>
      <c r="J25" s="116">
        <v>-9.1301665638494764</v>
      </c>
    </row>
    <row r="26" spans="1:15" s="110" customFormat="1" ht="24.95" customHeight="1" x14ac:dyDescent="0.2">
      <c r="A26" s="201">
        <v>782.78300000000002</v>
      </c>
      <c r="B26" s="203" t="s">
        <v>160</v>
      </c>
      <c r="C26" s="113">
        <v>0.45562804183493838</v>
      </c>
      <c r="D26" s="115">
        <v>88</v>
      </c>
      <c r="E26" s="114">
        <v>97</v>
      </c>
      <c r="F26" s="114">
        <v>96</v>
      </c>
      <c r="G26" s="114">
        <v>88</v>
      </c>
      <c r="H26" s="140">
        <v>79</v>
      </c>
      <c r="I26" s="115">
        <v>9</v>
      </c>
      <c r="J26" s="116">
        <v>11.39240506329114</v>
      </c>
    </row>
    <row r="27" spans="1:15" s="110" customFormat="1" ht="24.95" customHeight="1" x14ac:dyDescent="0.2">
      <c r="A27" s="193" t="s">
        <v>161</v>
      </c>
      <c r="B27" s="199" t="s">
        <v>162</v>
      </c>
      <c r="C27" s="113">
        <v>3.0651340996168583</v>
      </c>
      <c r="D27" s="115">
        <v>592</v>
      </c>
      <c r="E27" s="114">
        <v>615</v>
      </c>
      <c r="F27" s="114">
        <v>635</v>
      </c>
      <c r="G27" s="114">
        <v>620</v>
      </c>
      <c r="H27" s="140">
        <v>600</v>
      </c>
      <c r="I27" s="115">
        <v>-8</v>
      </c>
      <c r="J27" s="116">
        <v>-1.3333333333333333</v>
      </c>
    </row>
    <row r="28" spans="1:15" s="110" customFormat="1" ht="24.95" customHeight="1" x14ac:dyDescent="0.2">
      <c r="A28" s="193" t="s">
        <v>163</v>
      </c>
      <c r="B28" s="199" t="s">
        <v>164</v>
      </c>
      <c r="C28" s="113">
        <v>2.3609816713264991</v>
      </c>
      <c r="D28" s="115">
        <v>456</v>
      </c>
      <c r="E28" s="114">
        <v>446</v>
      </c>
      <c r="F28" s="114">
        <v>455</v>
      </c>
      <c r="G28" s="114">
        <v>424</v>
      </c>
      <c r="H28" s="140">
        <v>467</v>
      </c>
      <c r="I28" s="115">
        <v>-11</v>
      </c>
      <c r="J28" s="116">
        <v>-2.3554603854389722</v>
      </c>
    </row>
    <row r="29" spans="1:15" s="110" customFormat="1" ht="24.95" customHeight="1" x14ac:dyDescent="0.2">
      <c r="A29" s="193">
        <v>86</v>
      </c>
      <c r="B29" s="199" t="s">
        <v>165</v>
      </c>
      <c r="C29" s="113">
        <v>5.7315936626281454</v>
      </c>
      <c r="D29" s="115">
        <v>1107</v>
      </c>
      <c r="E29" s="114">
        <v>1131</v>
      </c>
      <c r="F29" s="114">
        <v>1131</v>
      </c>
      <c r="G29" s="114">
        <v>1140</v>
      </c>
      <c r="H29" s="140">
        <v>1130</v>
      </c>
      <c r="I29" s="115">
        <v>-23</v>
      </c>
      <c r="J29" s="116">
        <v>-2.0353982300884956</v>
      </c>
    </row>
    <row r="30" spans="1:15" s="110" customFormat="1" ht="24.95" customHeight="1" x14ac:dyDescent="0.2">
      <c r="A30" s="193">
        <v>87.88</v>
      </c>
      <c r="B30" s="204" t="s">
        <v>166</v>
      </c>
      <c r="C30" s="113">
        <v>4.2922232577404991</v>
      </c>
      <c r="D30" s="115">
        <v>829</v>
      </c>
      <c r="E30" s="114">
        <v>803</v>
      </c>
      <c r="F30" s="114">
        <v>805</v>
      </c>
      <c r="G30" s="114">
        <v>813</v>
      </c>
      <c r="H30" s="140">
        <v>832</v>
      </c>
      <c r="I30" s="115">
        <v>-3</v>
      </c>
      <c r="J30" s="116">
        <v>-0.36057692307692307</v>
      </c>
    </row>
    <row r="31" spans="1:15" s="110" customFormat="1" ht="24.95" customHeight="1" x14ac:dyDescent="0.2">
      <c r="A31" s="193" t="s">
        <v>167</v>
      </c>
      <c r="B31" s="199" t="s">
        <v>168</v>
      </c>
      <c r="C31" s="113">
        <v>11.349280314797555</v>
      </c>
      <c r="D31" s="115">
        <v>2192</v>
      </c>
      <c r="E31" s="114">
        <v>2400</v>
      </c>
      <c r="F31" s="114">
        <v>2431</v>
      </c>
      <c r="G31" s="114">
        <v>2437</v>
      </c>
      <c r="H31" s="140">
        <v>2360</v>
      </c>
      <c r="I31" s="115">
        <v>-168</v>
      </c>
      <c r="J31" s="116">
        <v>-7.1186440677966099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1.2633322978150565</v>
      </c>
      <c r="D34" s="115">
        <v>244</v>
      </c>
      <c r="E34" s="114">
        <v>267</v>
      </c>
      <c r="F34" s="114">
        <v>280</v>
      </c>
      <c r="G34" s="114">
        <v>276</v>
      </c>
      <c r="H34" s="140">
        <v>256</v>
      </c>
      <c r="I34" s="115">
        <v>-12</v>
      </c>
      <c r="J34" s="116">
        <v>-4.6875</v>
      </c>
    </row>
    <row r="35" spans="1:10" s="110" customFormat="1" ht="24.95" customHeight="1" x14ac:dyDescent="0.2">
      <c r="A35" s="292" t="s">
        <v>171</v>
      </c>
      <c r="B35" s="293" t="s">
        <v>172</v>
      </c>
      <c r="C35" s="113">
        <v>15.382624003313659</v>
      </c>
      <c r="D35" s="115">
        <v>2971</v>
      </c>
      <c r="E35" s="114">
        <v>2992</v>
      </c>
      <c r="F35" s="114">
        <v>3000</v>
      </c>
      <c r="G35" s="114">
        <v>3033</v>
      </c>
      <c r="H35" s="140">
        <v>3036</v>
      </c>
      <c r="I35" s="115">
        <v>-65</v>
      </c>
      <c r="J35" s="116">
        <v>-2.1409749670619234</v>
      </c>
    </row>
    <row r="36" spans="1:10" s="110" customFormat="1" ht="24.95" customHeight="1" x14ac:dyDescent="0.2">
      <c r="A36" s="294" t="s">
        <v>173</v>
      </c>
      <c r="B36" s="295" t="s">
        <v>174</v>
      </c>
      <c r="C36" s="125">
        <v>83.35404369887128</v>
      </c>
      <c r="D36" s="143">
        <v>16099</v>
      </c>
      <c r="E36" s="144">
        <v>16950</v>
      </c>
      <c r="F36" s="144">
        <v>17395</v>
      </c>
      <c r="G36" s="144">
        <v>17307</v>
      </c>
      <c r="H36" s="145">
        <v>17001</v>
      </c>
      <c r="I36" s="143">
        <v>-902</v>
      </c>
      <c r="J36" s="146">
        <v>-5.3055702605729076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19314</v>
      </c>
      <c r="F11" s="264">
        <v>20209</v>
      </c>
      <c r="G11" s="264">
        <v>20675</v>
      </c>
      <c r="H11" s="264">
        <v>20616</v>
      </c>
      <c r="I11" s="265">
        <v>20293</v>
      </c>
      <c r="J11" s="263">
        <v>-979</v>
      </c>
      <c r="K11" s="266">
        <v>-4.824323658404376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42.917054986020503</v>
      </c>
      <c r="E13" s="115">
        <v>8289</v>
      </c>
      <c r="F13" s="114">
        <v>8668</v>
      </c>
      <c r="G13" s="114">
        <v>8928</v>
      </c>
      <c r="H13" s="114">
        <v>8893</v>
      </c>
      <c r="I13" s="140">
        <v>8855</v>
      </c>
      <c r="J13" s="115">
        <v>-566</v>
      </c>
      <c r="K13" s="116">
        <v>-6.391869000564653</v>
      </c>
    </row>
    <row r="14" spans="1:15" ht="15.95" customHeight="1" x14ac:dyDescent="0.2">
      <c r="A14" s="306" t="s">
        <v>230</v>
      </c>
      <c r="B14" s="307"/>
      <c r="C14" s="308"/>
      <c r="D14" s="113">
        <v>43.93704048876463</v>
      </c>
      <c r="E14" s="115">
        <v>8486</v>
      </c>
      <c r="F14" s="114">
        <v>8885</v>
      </c>
      <c r="G14" s="114">
        <v>9078</v>
      </c>
      <c r="H14" s="114">
        <v>9066</v>
      </c>
      <c r="I14" s="140">
        <v>8829</v>
      </c>
      <c r="J14" s="115">
        <v>-343</v>
      </c>
      <c r="K14" s="116">
        <v>-3.8849246800317139</v>
      </c>
    </row>
    <row r="15" spans="1:15" ht="15.95" customHeight="1" x14ac:dyDescent="0.2">
      <c r="A15" s="306" t="s">
        <v>231</v>
      </c>
      <c r="B15" s="307"/>
      <c r="C15" s="308"/>
      <c r="D15" s="113">
        <v>5.2552552552552552</v>
      </c>
      <c r="E15" s="115">
        <v>1015</v>
      </c>
      <c r="F15" s="114">
        <v>1052</v>
      </c>
      <c r="G15" s="114">
        <v>1066</v>
      </c>
      <c r="H15" s="114">
        <v>1068</v>
      </c>
      <c r="I15" s="140">
        <v>1065</v>
      </c>
      <c r="J15" s="115">
        <v>-50</v>
      </c>
      <c r="K15" s="116">
        <v>-4.694835680751174</v>
      </c>
    </row>
    <row r="16" spans="1:15" ht="15.95" customHeight="1" x14ac:dyDescent="0.2">
      <c r="A16" s="306" t="s">
        <v>232</v>
      </c>
      <c r="B16" s="307"/>
      <c r="C16" s="308"/>
      <c r="D16" s="113">
        <v>2.8528528528528527</v>
      </c>
      <c r="E16" s="115">
        <v>551</v>
      </c>
      <c r="F16" s="114">
        <v>556</v>
      </c>
      <c r="G16" s="114">
        <v>567</v>
      </c>
      <c r="H16" s="114">
        <v>539</v>
      </c>
      <c r="I16" s="140">
        <v>548</v>
      </c>
      <c r="J16" s="115">
        <v>3</v>
      </c>
      <c r="K16" s="116">
        <v>0.54744525547445255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1.0303406855130992</v>
      </c>
      <c r="E18" s="115">
        <v>199</v>
      </c>
      <c r="F18" s="114">
        <v>215</v>
      </c>
      <c r="G18" s="114">
        <v>221</v>
      </c>
      <c r="H18" s="114">
        <v>221</v>
      </c>
      <c r="I18" s="140">
        <v>201</v>
      </c>
      <c r="J18" s="115">
        <v>-2</v>
      </c>
      <c r="K18" s="116">
        <v>-0.99502487562189057</v>
      </c>
    </row>
    <row r="19" spans="1:11" ht="14.1" customHeight="1" x14ac:dyDescent="0.2">
      <c r="A19" s="306" t="s">
        <v>235</v>
      </c>
      <c r="B19" s="307" t="s">
        <v>236</v>
      </c>
      <c r="C19" s="308"/>
      <c r="D19" s="113">
        <v>0.67308687998343175</v>
      </c>
      <c r="E19" s="115">
        <v>130</v>
      </c>
      <c r="F19" s="114">
        <v>142</v>
      </c>
      <c r="G19" s="114">
        <v>145</v>
      </c>
      <c r="H19" s="114">
        <v>143</v>
      </c>
      <c r="I19" s="140">
        <v>131</v>
      </c>
      <c r="J19" s="115">
        <v>-1</v>
      </c>
      <c r="K19" s="116">
        <v>-0.76335877862595425</v>
      </c>
    </row>
    <row r="20" spans="1:11" ht="14.1" customHeight="1" x14ac:dyDescent="0.2">
      <c r="A20" s="306">
        <v>12</v>
      </c>
      <c r="B20" s="307" t="s">
        <v>237</v>
      </c>
      <c r="C20" s="308"/>
      <c r="D20" s="113">
        <v>1.1028269648959304</v>
      </c>
      <c r="E20" s="115">
        <v>213</v>
      </c>
      <c r="F20" s="114">
        <v>222</v>
      </c>
      <c r="G20" s="114">
        <v>249</v>
      </c>
      <c r="H20" s="114">
        <v>243</v>
      </c>
      <c r="I20" s="140">
        <v>219</v>
      </c>
      <c r="J20" s="115">
        <v>-6</v>
      </c>
      <c r="K20" s="116">
        <v>-2.7397260273972601</v>
      </c>
    </row>
    <row r="21" spans="1:11" ht="14.1" customHeight="1" x14ac:dyDescent="0.2">
      <c r="A21" s="306">
        <v>21</v>
      </c>
      <c r="B21" s="307" t="s">
        <v>238</v>
      </c>
      <c r="C21" s="308"/>
      <c r="D21" s="113">
        <v>0.36760898829864347</v>
      </c>
      <c r="E21" s="115">
        <v>71</v>
      </c>
      <c r="F21" s="114">
        <v>64</v>
      </c>
      <c r="G21" s="114">
        <v>79</v>
      </c>
      <c r="H21" s="114">
        <v>76</v>
      </c>
      <c r="I21" s="140">
        <v>80</v>
      </c>
      <c r="J21" s="115">
        <v>-9</v>
      </c>
      <c r="K21" s="116">
        <v>-11.25</v>
      </c>
    </row>
    <row r="22" spans="1:11" ht="14.1" customHeight="1" x14ac:dyDescent="0.2">
      <c r="A22" s="306">
        <v>22</v>
      </c>
      <c r="B22" s="307" t="s">
        <v>239</v>
      </c>
      <c r="C22" s="308"/>
      <c r="D22" s="113">
        <v>0.55917986952469712</v>
      </c>
      <c r="E22" s="115">
        <v>108</v>
      </c>
      <c r="F22" s="114">
        <v>103</v>
      </c>
      <c r="G22" s="114">
        <v>108</v>
      </c>
      <c r="H22" s="114">
        <v>113</v>
      </c>
      <c r="I22" s="140">
        <v>114</v>
      </c>
      <c r="J22" s="115">
        <v>-6</v>
      </c>
      <c r="K22" s="116">
        <v>-5.2631578947368425</v>
      </c>
    </row>
    <row r="23" spans="1:11" ht="14.1" customHeight="1" x14ac:dyDescent="0.2">
      <c r="A23" s="306">
        <v>23</v>
      </c>
      <c r="B23" s="307" t="s">
        <v>240</v>
      </c>
      <c r="C23" s="308"/>
      <c r="D23" s="113">
        <v>0.24334679507093301</v>
      </c>
      <c r="E23" s="115">
        <v>47</v>
      </c>
      <c r="F23" s="114">
        <v>42</v>
      </c>
      <c r="G23" s="114">
        <v>42</v>
      </c>
      <c r="H23" s="114">
        <v>36</v>
      </c>
      <c r="I23" s="140">
        <v>38</v>
      </c>
      <c r="J23" s="115">
        <v>9</v>
      </c>
      <c r="K23" s="116">
        <v>23.684210526315791</v>
      </c>
    </row>
    <row r="24" spans="1:11" ht="14.1" customHeight="1" x14ac:dyDescent="0.2">
      <c r="A24" s="306">
        <v>24</v>
      </c>
      <c r="B24" s="307" t="s">
        <v>241</v>
      </c>
      <c r="C24" s="308"/>
      <c r="D24" s="113">
        <v>1.206378792585689</v>
      </c>
      <c r="E24" s="115">
        <v>233</v>
      </c>
      <c r="F24" s="114">
        <v>237</v>
      </c>
      <c r="G24" s="114">
        <v>248</v>
      </c>
      <c r="H24" s="114">
        <v>249</v>
      </c>
      <c r="I24" s="140">
        <v>252</v>
      </c>
      <c r="J24" s="115">
        <v>-19</v>
      </c>
      <c r="K24" s="116">
        <v>-7.5396825396825395</v>
      </c>
    </row>
    <row r="25" spans="1:11" ht="14.1" customHeight="1" x14ac:dyDescent="0.2">
      <c r="A25" s="306">
        <v>25</v>
      </c>
      <c r="B25" s="307" t="s">
        <v>242</v>
      </c>
      <c r="C25" s="308"/>
      <c r="D25" s="113">
        <v>1.6930723827275551</v>
      </c>
      <c r="E25" s="115">
        <v>327</v>
      </c>
      <c r="F25" s="114">
        <v>327</v>
      </c>
      <c r="G25" s="114">
        <v>323</v>
      </c>
      <c r="H25" s="114">
        <v>323</v>
      </c>
      <c r="I25" s="140">
        <v>303</v>
      </c>
      <c r="J25" s="115">
        <v>24</v>
      </c>
      <c r="K25" s="116">
        <v>7.9207920792079207</v>
      </c>
    </row>
    <row r="26" spans="1:11" ht="14.1" customHeight="1" x14ac:dyDescent="0.2">
      <c r="A26" s="306">
        <v>26</v>
      </c>
      <c r="B26" s="307" t="s">
        <v>243</v>
      </c>
      <c r="C26" s="308"/>
      <c r="D26" s="113">
        <v>0.95785440613026818</v>
      </c>
      <c r="E26" s="115">
        <v>185</v>
      </c>
      <c r="F26" s="114">
        <v>180</v>
      </c>
      <c r="G26" s="114">
        <v>175</v>
      </c>
      <c r="H26" s="114">
        <v>167</v>
      </c>
      <c r="I26" s="140">
        <v>167</v>
      </c>
      <c r="J26" s="115">
        <v>18</v>
      </c>
      <c r="K26" s="116">
        <v>10.778443113772456</v>
      </c>
    </row>
    <row r="27" spans="1:11" ht="14.1" customHeight="1" x14ac:dyDescent="0.2">
      <c r="A27" s="306">
        <v>27</v>
      </c>
      <c r="B27" s="307" t="s">
        <v>244</v>
      </c>
      <c r="C27" s="308"/>
      <c r="D27" s="113">
        <v>0.30547789168478823</v>
      </c>
      <c r="E27" s="115">
        <v>59</v>
      </c>
      <c r="F27" s="114">
        <v>53</v>
      </c>
      <c r="G27" s="114">
        <v>57</v>
      </c>
      <c r="H27" s="114">
        <v>52</v>
      </c>
      <c r="I27" s="140">
        <v>48</v>
      </c>
      <c r="J27" s="115">
        <v>11</v>
      </c>
      <c r="K27" s="116">
        <v>22.916666666666668</v>
      </c>
    </row>
    <row r="28" spans="1:11" ht="14.1" customHeight="1" x14ac:dyDescent="0.2">
      <c r="A28" s="306">
        <v>28</v>
      </c>
      <c r="B28" s="307" t="s">
        <v>245</v>
      </c>
      <c r="C28" s="308"/>
      <c r="D28" s="113">
        <v>0.24334679507093301</v>
      </c>
      <c r="E28" s="115">
        <v>47</v>
      </c>
      <c r="F28" s="114">
        <v>46</v>
      </c>
      <c r="G28" s="114">
        <v>48</v>
      </c>
      <c r="H28" s="114">
        <v>46</v>
      </c>
      <c r="I28" s="140">
        <v>46</v>
      </c>
      <c r="J28" s="115">
        <v>1</v>
      </c>
      <c r="K28" s="116">
        <v>2.1739130434782608</v>
      </c>
    </row>
    <row r="29" spans="1:11" ht="14.1" customHeight="1" x14ac:dyDescent="0.2">
      <c r="A29" s="306">
        <v>29</v>
      </c>
      <c r="B29" s="307" t="s">
        <v>246</v>
      </c>
      <c r="C29" s="308"/>
      <c r="D29" s="113">
        <v>3.2049290669980324</v>
      </c>
      <c r="E29" s="115">
        <v>619</v>
      </c>
      <c r="F29" s="114">
        <v>724</v>
      </c>
      <c r="G29" s="114">
        <v>715</v>
      </c>
      <c r="H29" s="114">
        <v>710</v>
      </c>
      <c r="I29" s="140">
        <v>692</v>
      </c>
      <c r="J29" s="115">
        <v>-73</v>
      </c>
      <c r="K29" s="116">
        <v>-10.549132947976879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2.744123433778606</v>
      </c>
      <c r="E31" s="115">
        <v>530</v>
      </c>
      <c r="F31" s="114">
        <v>625</v>
      </c>
      <c r="G31" s="114">
        <v>618</v>
      </c>
      <c r="H31" s="114">
        <v>618</v>
      </c>
      <c r="I31" s="140">
        <v>601</v>
      </c>
      <c r="J31" s="115">
        <v>-71</v>
      </c>
      <c r="K31" s="116">
        <v>-11.813643926788686</v>
      </c>
    </row>
    <row r="32" spans="1:11" ht="14.1" customHeight="1" x14ac:dyDescent="0.2">
      <c r="A32" s="306">
        <v>31</v>
      </c>
      <c r="B32" s="307" t="s">
        <v>251</v>
      </c>
      <c r="C32" s="308"/>
      <c r="D32" s="113">
        <v>0.19674847261054157</v>
      </c>
      <c r="E32" s="115">
        <v>38</v>
      </c>
      <c r="F32" s="114">
        <v>35</v>
      </c>
      <c r="G32" s="114">
        <v>36</v>
      </c>
      <c r="H32" s="114">
        <v>36</v>
      </c>
      <c r="I32" s="140">
        <v>36</v>
      </c>
      <c r="J32" s="115">
        <v>2</v>
      </c>
      <c r="K32" s="116">
        <v>5.5555555555555554</v>
      </c>
    </row>
    <row r="33" spans="1:11" ht="14.1" customHeight="1" x14ac:dyDescent="0.2">
      <c r="A33" s="306">
        <v>32</v>
      </c>
      <c r="B33" s="307" t="s">
        <v>252</v>
      </c>
      <c r="C33" s="308"/>
      <c r="D33" s="113">
        <v>1.377239308273791</v>
      </c>
      <c r="E33" s="115">
        <v>266</v>
      </c>
      <c r="F33" s="114">
        <v>271</v>
      </c>
      <c r="G33" s="114">
        <v>260</v>
      </c>
      <c r="H33" s="114">
        <v>263</v>
      </c>
      <c r="I33" s="140">
        <v>253</v>
      </c>
      <c r="J33" s="115">
        <v>13</v>
      </c>
      <c r="K33" s="116">
        <v>5.1383399209486162</v>
      </c>
    </row>
    <row r="34" spans="1:11" ht="14.1" customHeight="1" x14ac:dyDescent="0.2">
      <c r="A34" s="306">
        <v>33</v>
      </c>
      <c r="B34" s="307" t="s">
        <v>253</v>
      </c>
      <c r="C34" s="308"/>
      <c r="D34" s="113">
        <v>0.57471264367816088</v>
      </c>
      <c r="E34" s="115">
        <v>111</v>
      </c>
      <c r="F34" s="114">
        <v>110</v>
      </c>
      <c r="G34" s="114">
        <v>100</v>
      </c>
      <c r="H34" s="114">
        <v>100</v>
      </c>
      <c r="I34" s="140">
        <v>103</v>
      </c>
      <c r="J34" s="115">
        <v>8</v>
      </c>
      <c r="K34" s="116">
        <v>7.766990291262136</v>
      </c>
    </row>
    <row r="35" spans="1:11" ht="14.1" customHeight="1" x14ac:dyDescent="0.2">
      <c r="A35" s="306">
        <v>34</v>
      </c>
      <c r="B35" s="307" t="s">
        <v>254</v>
      </c>
      <c r="C35" s="308"/>
      <c r="D35" s="113">
        <v>3.8314176245210727</v>
      </c>
      <c r="E35" s="115">
        <v>740</v>
      </c>
      <c r="F35" s="114">
        <v>752</v>
      </c>
      <c r="G35" s="114">
        <v>776</v>
      </c>
      <c r="H35" s="114">
        <v>756</v>
      </c>
      <c r="I35" s="140">
        <v>747</v>
      </c>
      <c r="J35" s="115">
        <v>-7</v>
      </c>
      <c r="K35" s="116">
        <v>-0.93708165997322623</v>
      </c>
    </row>
    <row r="36" spans="1:11" ht="14.1" customHeight="1" x14ac:dyDescent="0.2">
      <c r="A36" s="306">
        <v>41</v>
      </c>
      <c r="B36" s="307" t="s">
        <v>255</v>
      </c>
      <c r="C36" s="308"/>
      <c r="D36" s="113">
        <v>6.2131096613855234E-2</v>
      </c>
      <c r="E36" s="115">
        <v>12</v>
      </c>
      <c r="F36" s="114">
        <v>10</v>
      </c>
      <c r="G36" s="114">
        <v>12</v>
      </c>
      <c r="H36" s="114">
        <v>12</v>
      </c>
      <c r="I36" s="140">
        <v>11</v>
      </c>
      <c r="J36" s="115">
        <v>1</v>
      </c>
      <c r="K36" s="116">
        <v>9.0909090909090917</v>
      </c>
    </row>
    <row r="37" spans="1:11" ht="14.1" customHeight="1" x14ac:dyDescent="0.2">
      <c r="A37" s="306">
        <v>42</v>
      </c>
      <c r="B37" s="307" t="s">
        <v>256</v>
      </c>
      <c r="C37" s="308"/>
      <c r="D37" s="113">
        <v>2.0710365537951744E-2</v>
      </c>
      <c r="E37" s="115">
        <v>4</v>
      </c>
      <c r="F37" s="114" t="s">
        <v>513</v>
      </c>
      <c r="G37" s="114">
        <v>6</v>
      </c>
      <c r="H37" s="114">
        <v>5</v>
      </c>
      <c r="I37" s="140">
        <v>5</v>
      </c>
      <c r="J37" s="115">
        <v>-1</v>
      </c>
      <c r="K37" s="116">
        <v>-20</v>
      </c>
    </row>
    <row r="38" spans="1:11" ht="14.1" customHeight="1" x14ac:dyDescent="0.2">
      <c r="A38" s="306">
        <v>43</v>
      </c>
      <c r="B38" s="307" t="s">
        <v>257</v>
      </c>
      <c r="C38" s="308"/>
      <c r="D38" s="113">
        <v>0.26405716060888473</v>
      </c>
      <c r="E38" s="115">
        <v>51</v>
      </c>
      <c r="F38" s="114">
        <v>48</v>
      </c>
      <c r="G38" s="114">
        <v>46</v>
      </c>
      <c r="H38" s="114">
        <v>53</v>
      </c>
      <c r="I38" s="140">
        <v>51</v>
      </c>
      <c r="J38" s="115">
        <v>0</v>
      </c>
      <c r="K38" s="116">
        <v>0</v>
      </c>
    </row>
    <row r="39" spans="1:11" ht="14.1" customHeight="1" x14ac:dyDescent="0.2">
      <c r="A39" s="306">
        <v>51</v>
      </c>
      <c r="B39" s="307" t="s">
        <v>258</v>
      </c>
      <c r="C39" s="308"/>
      <c r="D39" s="113">
        <v>9.0814952883918405</v>
      </c>
      <c r="E39" s="115">
        <v>1754</v>
      </c>
      <c r="F39" s="114">
        <v>1794</v>
      </c>
      <c r="G39" s="114">
        <v>1821</v>
      </c>
      <c r="H39" s="114">
        <v>1837</v>
      </c>
      <c r="I39" s="140">
        <v>1992</v>
      </c>
      <c r="J39" s="115">
        <v>-238</v>
      </c>
      <c r="K39" s="116">
        <v>-11.947791164658634</v>
      </c>
    </row>
    <row r="40" spans="1:11" ht="14.1" customHeight="1" x14ac:dyDescent="0.2">
      <c r="A40" s="306" t="s">
        <v>259</v>
      </c>
      <c r="B40" s="307" t="s">
        <v>260</v>
      </c>
      <c r="C40" s="308"/>
      <c r="D40" s="113">
        <v>8.8536812674743715</v>
      </c>
      <c r="E40" s="115">
        <v>1710</v>
      </c>
      <c r="F40" s="114">
        <v>1750</v>
      </c>
      <c r="G40" s="114">
        <v>1773</v>
      </c>
      <c r="H40" s="114">
        <v>1787</v>
      </c>
      <c r="I40" s="140">
        <v>1937</v>
      </c>
      <c r="J40" s="115">
        <v>-227</v>
      </c>
      <c r="K40" s="116">
        <v>-11.719153329891585</v>
      </c>
    </row>
    <row r="41" spans="1:11" ht="14.1" customHeight="1" x14ac:dyDescent="0.2">
      <c r="A41" s="306"/>
      <c r="B41" s="307" t="s">
        <v>261</v>
      </c>
      <c r="C41" s="308"/>
      <c r="D41" s="113">
        <v>4.0436988712850779</v>
      </c>
      <c r="E41" s="115">
        <v>781</v>
      </c>
      <c r="F41" s="114">
        <v>818</v>
      </c>
      <c r="G41" s="114">
        <v>831</v>
      </c>
      <c r="H41" s="114">
        <v>831</v>
      </c>
      <c r="I41" s="140">
        <v>823</v>
      </c>
      <c r="J41" s="115">
        <v>-42</v>
      </c>
      <c r="K41" s="116">
        <v>-5.1032806804374244</v>
      </c>
    </row>
    <row r="42" spans="1:11" ht="14.1" customHeight="1" x14ac:dyDescent="0.2">
      <c r="A42" s="306">
        <v>52</v>
      </c>
      <c r="B42" s="307" t="s">
        <v>262</v>
      </c>
      <c r="C42" s="308"/>
      <c r="D42" s="113">
        <v>5.4209381795588696</v>
      </c>
      <c r="E42" s="115">
        <v>1047</v>
      </c>
      <c r="F42" s="114">
        <v>1089</v>
      </c>
      <c r="G42" s="114">
        <v>1093</v>
      </c>
      <c r="H42" s="114">
        <v>1101</v>
      </c>
      <c r="I42" s="140">
        <v>1088</v>
      </c>
      <c r="J42" s="115">
        <v>-41</v>
      </c>
      <c r="K42" s="116">
        <v>-3.7683823529411766</v>
      </c>
    </row>
    <row r="43" spans="1:11" ht="14.1" customHeight="1" x14ac:dyDescent="0.2">
      <c r="A43" s="306" t="s">
        <v>263</v>
      </c>
      <c r="B43" s="307" t="s">
        <v>264</v>
      </c>
      <c r="C43" s="308"/>
      <c r="D43" s="113">
        <v>5.1983017500258883</v>
      </c>
      <c r="E43" s="115">
        <v>1004</v>
      </c>
      <c r="F43" s="114">
        <v>1042</v>
      </c>
      <c r="G43" s="114">
        <v>1044</v>
      </c>
      <c r="H43" s="114">
        <v>1048</v>
      </c>
      <c r="I43" s="140">
        <v>1033</v>
      </c>
      <c r="J43" s="115">
        <v>-29</v>
      </c>
      <c r="K43" s="116">
        <v>-2.8073572120038723</v>
      </c>
    </row>
    <row r="44" spans="1:11" ht="14.1" customHeight="1" x14ac:dyDescent="0.2">
      <c r="A44" s="306">
        <v>53</v>
      </c>
      <c r="B44" s="307" t="s">
        <v>265</v>
      </c>
      <c r="C44" s="308"/>
      <c r="D44" s="113">
        <v>1.9674847261054158</v>
      </c>
      <c r="E44" s="115">
        <v>380</v>
      </c>
      <c r="F44" s="114">
        <v>429</v>
      </c>
      <c r="G44" s="114">
        <v>401</v>
      </c>
      <c r="H44" s="114">
        <v>393</v>
      </c>
      <c r="I44" s="140">
        <v>374</v>
      </c>
      <c r="J44" s="115">
        <v>6</v>
      </c>
      <c r="K44" s="116">
        <v>1.6042780748663101</v>
      </c>
    </row>
    <row r="45" spans="1:11" ht="14.1" customHeight="1" x14ac:dyDescent="0.2">
      <c r="A45" s="306" t="s">
        <v>266</v>
      </c>
      <c r="B45" s="307" t="s">
        <v>267</v>
      </c>
      <c r="C45" s="308"/>
      <c r="D45" s="113">
        <v>1.9208864036450244</v>
      </c>
      <c r="E45" s="115">
        <v>371</v>
      </c>
      <c r="F45" s="114">
        <v>418</v>
      </c>
      <c r="G45" s="114">
        <v>390</v>
      </c>
      <c r="H45" s="114">
        <v>381</v>
      </c>
      <c r="I45" s="140">
        <v>364</v>
      </c>
      <c r="J45" s="115">
        <v>7</v>
      </c>
      <c r="K45" s="116">
        <v>1.9230769230769231</v>
      </c>
    </row>
    <row r="46" spans="1:11" ht="14.1" customHeight="1" x14ac:dyDescent="0.2">
      <c r="A46" s="306">
        <v>54</v>
      </c>
      <c r="B46" s="307" t="s">
        <v>268</v>
      </c>
      <c r="C46" s="308"/>
      <c r="D46" s="113">
        <v>12.224293258776017</v>
      </c>
      <c r="E46" s="115">
        <v>2361</v>
      </c>
      <c r="F46" s="114">
        <v>2448</v>
      </c>
      <c r="G46" s="114">
        <v>2503</v>
      </c>
      <c r="H46" s="114">
        <v>2492</v>
      </c>
      <c r="I46" s="140">
        <v>2483</v>
      </c>
      <c r="J46" s="115">
        <v>-122</v>
      </c>
      <c r="K46" s="116">
        <v>-4.9134111961337092</v>
      </c>
    </row>
    <row r="47" spans="1:11" ht="14.1" customHeight="1" x14ac:dyDescent="0.2">
      <c r="A47" s="306">
        <v>61</v>
      </c>
      <c r="B47" s="307" t="s">
        <v>269</v>
      </c>
      <c r="C47" s="308"/>
      <c r="D47" s="113">
        <v>0.61095578336957646</v>
      </c>
      <c r="E47" s="115">
        <v>118</v>
      </c>
      <c r="F47" s="114">
        <v>110</v>
      </c>
      <c r="G47" s="114">
        <v>115</v>
      </c>
      <c r="H47" s="114">
        <v>114</v>
      </c>
      <c r="I47" s="140">
        <v>113</v>
      </c>
      <c r="J47" s="115">
        <v>5</v>
      </c>
      <c r="K47" s="116">
        <v>4.4247787610619467</v>
      </c>
    </row>
    <row r="48" spans="1:11" ht="14.1" customHeight="1" x14ac:dyDescent="0.2">
      <c r="A48" s="306">
        <v>62</v>
      </c>
      <c r="B48" s="307" t="s">
        <v>270</v>
      </c>
      <c r="C48" s="308"/>
      <c r="D48" s="113">
        <v>11.452832142487315</v>
      </c>
      <c r="E48" s="115">
        <v>2212</v>
      </c>
      <c r="F48" s="114">
        <v>2246</v>
      </c>
      <c r="G48" s="114">
        <v>2315</v>
      </c>
      <c r="H48" s="114">
        <v>2297</v>
      </c>
      <c r="I48" s="140">
        <v>2200</v>
      </c>
      <c r="J48" s="115">
        <v>12</v>
      </c>
      <c r="K48" s="116">
        <v>0.54545454545454541</v>
      </c>
    </row>
    <row r="49" spans="1:11" ht="14.1" customHeight="1" x14ac:dyDescent="0.2">
      <c r="A49" s="306">
        <v>63</v>
      </c>
      <c r="B49" s="307" t="s">
        <v>271</v>
      </c>
      <c r="C49" s="308"/>
      <c r="D49" s="113">
        <v>10.142901522211867</v>
      </c>
      <c r="E49" s="115">
        <v>1959</v>
      </c>
      <c r="F49" s="114">
        <v>2358</v>
      </c>
      <c r="G49" s="114">
        <v>2593</v>
      </c>
      <c r="H49" s="114">
        <v>2627</v>
      </c>
      <c r="I49" s="140">
        <v>2431</v>
      </c>
      <c r="J49" s="115">
        <v>-472</v>
      </c>
      <c r="K49" s="116">
        <v>-19.41587823940765</v>
      </c>
    </row>
    <row r="50" spans="1:11" ht="14.1" customHeight="1" x14ac:dyDescent="0.2">
      <c r="A50" s="306" t="s">
        <v>272</v>
      </c>
      <c r="B50" s="307" t="s">
        <v>273</v>
      </c>
      <c r="C50" s="308"/>
      <c r="D50" s="113">
        <v>0.76628352490421459</v>
      </c>
      <c r="E50" s="115">
        <v>148</v>
      </c>
      <c r="F50" s="114">
        <v>182</v>
      </c>
      <c r="G50" s="114">
        <v>194</v>
      </c>
      <c r="H50" s="114">
        <v>188</v>
      </c>
      <c r="I50" s="140">
        <v>168</v>
      </c>
      <c r="J50" s="115">
        <v>-20</v>
      </c>
      <c r="K50" s="116">
        <v>-11.904761904761905</v>
      </c>
    </row>
    <row r="51" spans="1:11" ht="14.1" customHeight="1" x14ac:dyDescent="0.2">
      <c r="A51" s="306" t="s">
        <v>274</v>
      </c>
      <c r="B51" s="307" t="s">
        <v>275</v>
      </c>
      <c r="C51" s="308"/>
      <c r="D51" s="113">
        <v>8.102930516723621</v>
      </c>
      <c r="E51" s="115">
        <v>1565</v>
      </c>
      <c r="F51" s="114">
        <v>1900</v>
      </c>
      <c r="G51" s="114">
        <v>2045</v>
      </c>
      <c r="H51" s="114">
        <v>2056</v>
      </c>
      <c r="I51" s="140">
        <v>1859</v>
      </c>
      <c r="J51" s="115">
        <v>-294</v>
      </c>
      <c r="K51" s="116">
        <v>-15.814954276492738</v>
      </c>
    </row>
    <row r="52" spans="1:11" ht="14.1" customHeight="1" x14ac:dyDescent="0.2">
      <c r="A52" s="306">
        <v>71</v>
      </c>
      <c r="B52" s="307" t="s">
        <v>276</v>
      </c>
      <c r="C52" s="308"/>
      <c r="D52" s="113">
        <v>13.145904525214871</v>
      </c>
      <c r="E52" s="115">
        <v>2539</v>
      </c>
      <c r="F52" s="114">
        <v>2537</v>
      </c>
      <c r="G52" s="114">
        <v>2527</v>
      </c>
      <c r="H52" s="114">
        <v>2499</v>
      </c>
      <c r="I52" s="140">
        <v>2527</v>
      </c>
      <c r="J52" s="115">
        <v>12</v>
      </c>
      <c r="K52" s="116">
        <v>0.47487138899881282</v>
      </c>
    </row>
    <row r="53" spans="1:11" ht="14.1" customHeight="1" x14ac:dyDescent="0.2">
      <c r="A53" s="306" t="s">
        <v>277</v>
      </c>
      <c r="B53" s="307" t="s">
        <v>278</v>
      </c>
      <c r="C53" s="308"/>
      <c r="D53" s="113">
        <v>0.86465776120948534</v>
      </c>
      <c r="E53" s="115">
        <v>167</v>
      </c>
      <c r="F53" s="114">
        <v>165</v>
      </c>
      <c r="G53" s="114">
        <v>160</v>
      </c>
      <c r="H53" s="114">
        <v>160</v>
      </c>
      <c r="I53" s="140">
        <v>154</v>
      </c>
      <c r="J53" s="115">
        <v>13</v>
      </c>
      <c r="K53" s="116">
        <v>8.4415584415584419</v>
      </c>
    </row>
    <row r="54" spans="1:11" ht="14.1" customHeight="1" x14ac:dyDescent="0.2">
      <c r="A54" s="306" t="s">
        <v>279</v>
      </c>
      <c r="B54" s="307" t="s">
        <v>280</v>
      </c>
      <c r="C54" s="308"/>
      <c r="D54" s="113">
        <v>11.63922543232888</v>
      </c>
      <c r="E54" s="115">
        <v>2248</v>
      </c>
      <c r="F54" s="114">
        <v>2259</v>
      </c>
      <c r="G54" s="114">
        <v>2251</v>
      </c>
      <c r="H54" s="114">
        <v>2227</v>
      </c>
      <c r="I54" s="140">
        <v>2266</v>
      </c>
      <c r="J54" s="115">
        <v>-18</v>
      </c>
      <c r="K54" s="116">
        <v>-0.79435127978817299</v>
      </c>
    </row>
    <row r="55" spans="1:11" ht="14.1" customHeight="1" x14ac:dyDescent="0.2">
      <c r="A55" s="306">
        <v>72</v>
      </c>
      <c r="B55" s="307" t="s">
        <v>281</v>
      </c>
      <c r="C55" s="308"/>
      <c r="D55" s="113">
        <v>1.3617065341203272</v>
      </c>
      <c r="E55" s="115">
        <v>263</v>
      </c>
      <c r="F55" s="114">
        <v>254</v>
      </c>
      <c r="G55" s="114">
        <v>261</v>
      </c>
      <c r="H55" s="114">
        <v>259</v>
      </c>
      <c r="I55" s="140">
        <v>251</v>
      </c>
      <c r="J55" s="115">
        <v>12</v>
      </c>
      <c r="K55" s="116">
        <v>4.7808764940239046</v>
      </c>
    </row>
    <row r="56" spans="1:11" ht="14.1" customHeight="1" x14ac:dyDescent="0.2">
      <c r="A56" s="306" t="s">
        <v>282</v>
      </c>
      <c r="B56" s="307" t="s">
        <v>283</v>
      </c>
      <c r="C56" s="308"/>
      <c r="D56" s="113">
        <v>0.18121569845707777</v>
      </c>
      <c r="E56" s="115">
        <v>35</v>
      </c>
      <c r="F56" s="114">
        <v>31</v>
      </c>
      <c r="G56" s="114">
        <v>31</v>
      </c>
      <c r="H56" s="114">
        <v>33</v>
      </c>
      <c r="I56" s="140">
        <v>33</v>
      </c>
      <c r="J56" s="115">
        <v>2</v>
      </c>
      <c r="K56" s="116">
        <v>6.0606060606060606</v>
      </c>
    </row>
    <row r="57" spans="1:11" ht="14.1" customHeight="1" x14ac:dyDescent="0.2">
      <c r="A57" s="306" t="s">
        <v>284</v>
      </c>
      <c r="B57" s="307" t="s">
        <v>285</v>
      </c>
      <c r="C57" s="308"/>
      <c r="D57" s="113">
        <v>0.78181629905767835</v>
      </c>
      <c r="E57" s="115">
        <v>151</v>
      </c>
      <c r="F57" s="114">
        <v>144</v>
      </c>
      <c r="G57" s="114">
        <v>149</v>
      </c>
      <c r="H57" s="114">
        <v>144</v>
      </c>
      <c r="I57" s="140">
        <v>139</v>
      </c>
      <c r="J57" s="115">
        <v>12</v>
      </c>
      <c r="K57" s="116">
        <v>8.6330935251798557</v>
      </c>
    </row>
    <row r="58" spans="1:11" ht="14.1" customHeight="1" x14ac:dyDescent="0.2">
      <c r="A58" s="306">
        <v>73</v>
      </c>
      <c r="B58" s="307" t="s">
        <v>286</v>
      </c>
      <c r="C58" s="308"/>
      <c r="D58" s="113">
        <v>1.3824168996582791</v>
      </c>
      <c r="E58" s="115">
        <v>267</v>
      </c>
      <c r="F58" s="114">
        <v>283</v>
      </c>
      <c r="G58" s="114">
        <v>274</v>
      </c>
      <c r="H58" s="114">
        <v>278</v>
      </c>
      <c r="I58" s="140">
        <v>276</v>
      </c>
      <c r="J58" s="115">
        <v>-9</v>
      </c>
      <c r="K58" s="116">
        <v>-3.2608695652173911</v>
      </c>
    </row>
    <row r="59" spans="1:11" ht="14.1" customHeight="1" x14ac:dyDescent="0.2">
      <c r="A59" s="306" t="s">
        <v>287</v>
      </c>
      <c r="B59" s="307" t="s">
        <v>288</v>
      </c>
      <c r="C59" s="308"/>
      <c r="D59" s="113">
        <v>1.1856684270477373</v>
      </c>
      <c r="E59" s="115">
        <v>229</v>
      </c>
      <c r="F59" s="114">
        <v>239</v>
      </c>
      <c r="G59" s="114">
        <v>229</v>
      </c>
      <c r="H59" s="114">
        <v>233</v>
      </c>
      <c r="I59" s="140">
        <v>229</v>
      </c>
      <c r="J59" s="115">
        <v>0</v>
      </c>
      <c r="K59" s="116">
        <v>0</v>
      </c>
    </row>
    <row r="60" spans="1:11" ht="14.1" customHeight="1" x14ac:dyDescent="0.2">
      <c r="A60" s="306">
        <v>81</v>
      </c>
      <c r="B60" s="307" t="s">
        <v>289</v>
      </c>
      <c r="C60" s="308"/>
      <c r="D60" s="113">
        <v>3.505229367298333</v>
      </c>
      <c r="E60" s="115">
        <v>677</v>
      </c>
      <c r="F60" s="114">
        <v>687</v>
      </c>
      <c r="G60" s="114">
        <v>713</v>
      </c>
      <c r="H60" s="114">
        <v>713</v>
      </c>
      <c r="I60" s="140">
        <v>695</v>
      </c>
      <c r="J60" s="115">
        <v>-18</v>
      </c>
      <c r="K60" s="116">
        <v>-2.5899280575539567</v>
      </c>
    </row>
    <row r="61" spans="1:11" ht="14.1" customHeight="1" x14ac:dyDescent="0.2">
      <c r="A61" s="306" t="s">
        <v>290</v>
      </c>
      <c r="B61" s="307" t="s">
        <v>291</v>
      </c>
      <c r="C61" s="308"/>
      <c r="D61" s="113">
        <v>1.3202858030444238</v>
      </c>
      <c r="E61" s="115">
        <v>255</v>
      </c>
      <c r="F61" s="114">
        <v>255</v>
      </c>
      <c r="G61" s="114">
        <v>269</v>
      </c>
      <c r="H61" s="114">
        <v>282</v>
      </c>
      <c r="I61" s="140">
        <v>274</v>
      </c>
      <c r="J61" s="115">
        <v>-19</v>
      </c>
      <c r="K61" s="116">
        <v>-6.9343065693430654</v>
      </c>
    </row>
    <row r="62" spans="1:11" ht="14.1" customHeight="1" x14ac:dyDescent="0.2">
      <c r="A62" s="306" t="s">
        <v>292</v>
      </c>
      <c r="B62" s="307" t="s">
        <v>293</v>
      </c>
      <c r="C62" s="308"/>
      <c r="D62" s="113">
        <v>0.90607849228538884</v>
      </c>
      <c r="E62" s="115">
        <v>175</v>
      </c>
      <c r="F62" s="114">
        <v>181</v>
      </c>
      <c r="G62" s="114">
        <v>177</v>
      </c>
      <c r="H62" s="114">
        <v>173</v>
      </c>
      <c r="I62" s="140">
        <v>166</v>
      </c>
      <c r="J62" s="115">
        <v>9</v>
      </c>
      <c r="K62" s="116">
        <v>5.4216867469879517</v>
      </c>
    </row>
    <row r="63" spans="1:11" ht="14.1" customHeight="1" x14ac:dyDescent="0.2">
      <c r="A63" s="306"/>
      <c r="B63" s="307" t="s">
        <v>294</v>
      </c>
      <c r="C63" s="308"/>
      <c r="D63" s="113">
        <v>0.88019053536294911</v>
      </c>
      <c r="E63" s="115">
        <v>170</v>
      </c>
      <c r="F63" s="114">
        <v>175</v>
      </c>
      <c r="G63" s="114">
        <v>172</v>
      </c>
      <c r="H63" s="114">
        <v>168</v>
      </c>
      <c r="I63" s="140">
        <v>162</v>
      </c>
      <c r="J63" s="115">
        <v>8</v>
      </c>
      <c r="K63" s="116">
        <v>4.9382716049382713</v>
      </c>
    </row>
    <row r="64" spans="1:11" ht="14.1" customHeight="1" x14ac:dyDescent="0.2">
      <c r="A64" s="306" t="s">
        <v>295</v>
      </c>
      <c r="B64" s="307" t="s">
        <v>296</v>
      </c>
      <c r="C64" s="308"/>
      <c r="D64" s="113">
        <v>4.1420731075903487E-2</v>
      </c>
      <c r="E64" s="115">
        <v>8</v>
      </c>
      <c r="F64" s="114">
        <v>7</v>
      </c>
      <c r="G64" s="114">
        <v>11</v>
      </c>
      <c r="H64" s="114">
        <v>12</v>
      </c>
      <c r="I64" s="140">
        <v>14</v>
      </c>
      <c r="J64" s="115">
        <v>-6</v>
      </c>
      <c r="K64" s="116">
        <v>-42.857142857142854</v>
      </c>
    </row>
    <row r="65" spans="1:11" ht="14.1" customHeight="1" x14ac:dyDescent="0.2">
      <c r="A65" s="306" t="s">
        <v>297</v>
      </c>
      <c r="B65" s="307" t="s">
        <v>298</v>
      </c>
      <c r="C65" s="308"/>
      <c r="D65" s="113">
        <v>0.86465776120948534</v>
      </c>
      <c r="E65" s="115">
        <v>167</v>
      </c>
      <c r="F65" s="114">
        <v>171</v>
      </c>
      <c r="G65" s="114">
        <v>178</v>
      </c>
      <c r="H65" s="114">
        <v>177</v>
      </c>
      <c r="I65" s="140">
        <v>168</v>
      </c>
      <c r="J65" s="115">
        <v>-1</v>
      </c>
      <c r="K65" s="116">
        <v>-0.59523809523809523</v>
      </c>
    </row>
    <row r="66" spans="1:11" ht="14.1" customHeight="1" x14ac:dyDescent="0.2">
      <c r="A66" s="306">
        <v>82</v>
      </c>
      <c r="B66" s="307" t="s">
        <v>299</v>
      </c>
      <c r="C66" s="308"/>
      <c r="D66" s="113">
        <v>2.0089054571813194</v>
      </c>
      <c r="E66" s="115">
        <v>388</v>
      </c>
      <c r="F66" s="114">
        <v>405</v>
      </c>
      <c r="G66" s="114">
        <v>419</v>
      </c>
      <c r="H66" s="114">
        <v>418</v>
      </c>
      <c r="I66" s="140">
        <v>416</v>
      </c>
      <c r="J66" s="115">
        <v>-28</v>
      </c>
      <c r="K66" s="116">
        <v>-6.7307692307692308</v>
      </c>
    </row>
    <row r="67" spans="1:11" ht="14.1" customHeight="1" x14ac:dyDescent="0.2">
      <c r="A67" s="306" t="s">
        <v>300</v>
      </c>
      <c r="B67" s="307" t="s">
        <v>301</v>
      </c>
      <c r="C67" s="308"/>
      <c r="D67" s="113">
        <v>0.67308687998343175</v>
      </c>
      <c r="E67" s="115">
        <v>130</v>
      </c>
      <c r="F67" s="114">
        <v>132</v>
      </c>
      <c r="G67" s="114">
        <v>138</v>
      </c>
      <c r="H67" s="114">
        <v>133</v>
      </c>
      <c r="I67" s="140">
        <v>134</v>
      </c>
      <c r="J67" s="115">
        <v>-4</v>
      </c>
      <c r="K67" s="116">
        <v>-2.9850746268656718</v>
      </c>
    </row>
    <row r="68" spans="1:11" ht="14.1" customHeight="1" x14ac:dyDescent="0.2">
      <c r="A68" s="306" t="s">
        <v>302</v>
      </c>
      <c r="B68" s="307" t="s">
        <v>303</v>
      </c>
      <c r="C68" s="308"/>
      <c r="D68" s="113">
        <v>0.84394739567153365</v>
      </c>
      <c r="E68" s="115">
        <v>163</v>
      </c>
      <c r="F68" s="114">
        <v>173</v>
      </c>
      <c r="G68" s="114">
        <v>181</v>
      </c>
      <c r="H68" s="114">
        <v>186</v>
      </c>
      <c r="I68" s="140">
        <v>186</v>
      </c>
      <c r="J68" s="115">
        <v>-23</v>
      </c>
      <c r="K68" s="116">
        <v>-12.365591397849462</v>
      </c>
    </row>
    <row r="69" spans="1:11" ht="14.1" customHeight="1" x14ac:dyDescent="0.2">
      <c r="A69" s="306">
        <v>83</v>
      </c>
      <c r="B69" s="307" t="s">
        <v>304</v>
      </c>
      <c r="C69" s="308"/>
      <c r="D69" s="113">
        <v>3.1324427876152012</v>
      </c>
      <c r="E69" s="115">
        <v>605</v>
      </c>
      <c r="F69" s="114">
        <v>598</v>
      </c>
      <c r="G69" s="114">
        <v>598</v>
      </c>
      <c r="H69" s="114">
        <v>606</v>
      </c>
      <c r="I69" s="140">
        <v>614</v>
      </c>
      <c r="J69" s="115">
        <v>-9</v>
      </c>
      <c r="K69" s="116">
        <v>-1.4657980456026058</v>
      </c>
    </row>
    <row r="70" spans="1:11" ht="14.1" customHeight="1" x14ac:dyDescent="0.2">
      <c r="A70" s="306" t="s">
        <v>305</v>
      </c>
      <c r="B70" s="307" t="s">
        <v>306</v>
      </c>
      <c r="C70" s="308"/>
      <c r="D70" s="113">
        <v>1.4134824479652066</v>
      </c>
      <c r="E70" s="115">
        <v>273</v>
      </c>
      <c r="F70" s="114">
        <v>266</v>
      </c>
      <c r="G70" s="114">
        <v>262</v>
      </c>
      <c r="H70" s="114">
        <v>266</v>
      </c>
      <c r="I70" s="140">
        <v>270</v>
      </c>
      <c r="J70" s="115">
        <v>3</v>
      </c>
      <c r="K70" s="116">
        <v>1.1111111111111112</v>
      </c>
    </row>
    <row r="71" spans="1:11" ht="14.1" customHeight="1" x14ac:dyDescent="0.2">
      <c r="A71" s="306"/>
      <c r="B71" s="307" t="s">
        <v>307</v>
      </c>
      <c r="C71" s="308"/>
      <c r="D71" s="113">
        <v>0.78181629905767835</v>
      </c>
      <c r="E71" s="115">
        <v>151</v>
      </c>
      <c r="F71" s="114">
        <v>139</v>
      </c>
      <c r="G71" s="114">
        <v>137</v>
      </c>
      <c r="H71" s="114">
        <v>145</v>
      </c>
      <c r="I71" s="140">
        <v>140</v>
      </c>
      <c r="J71" s="115">
        <v>11</v>
      </c>
      <c r="K71" s="116">
        <v>7.8571428571428568</v>
      </c>
    </row>
    <row r="72" spans="1:11" ht="14.1" customHeight="1" x14ac:dyDescent="0.2">
      <c r="A72" s="306">
        <v>84</v>
      </c>
      <c r="B72" s="307" t="s">
        <v>308</v>
      </c>
      <c r="C72" s="308"/>
      <c r="D72" s="113">
        <v>1.2995754375064721</v>
      </c>
      <c r="E72" s="115">
        <v>251</v>
      </c>
      <c r="F72" s="114">
        <v>253</v>
      </c>
      <c r="G72" s="114">
        <v>265</v>
      </c>
      <c r="H72" s="114">
        <v>247</v>
      </c>
      <c r="I72" s="140">
        <v>245</v>
      </c>
      <c r="J72" s="115">
        <v>6</v>
      </c>
      <c r="K72" s="116">
        <v>2.4489795918367347</v>
      </c>
    </row>
    <row r="73" spans="1:11" ht="14.1" customHeight="1" x14ac:dyDescent="0.2">
      <c r="A73" s="306" t="s">
        <v>309</v>
      </c>
      <c r="B73" s="307" t="s">
        <v>310</v>
      </c>
      <c r="C73" s="308"/>
      <c r="D73" s="113">
        <v>0.23816920368644506</v>
      </c>
      <c r="E73" s="115">
        <v>46</v>
      </c>
      <c r="F73" s="114">
        <v>44</v>
      </c>
      <c r="G73" s="114">
        <v>44</v>
      </c>
      <c r="H73" s="114">
        <v>36</v>
      </c>
      <c r="I73" s="140">
        <v>43</v>
      </c>
      <c r="J73" s="115">
        <v>3</v>
      </c>
      <c r="K73" s="116">
        <v>6.9767441860465116</v>
      </c>
    </row>
    <row r="74" spans="1:11" ht="14.1" customHeight="1" x14ac:dyDescent="0.2">
      <c r="A74" s="306" t="s">
        <v>311</v>
      </c>
      <c r="B74" s="307" t="s">
        <v>312</v>
      </c>
      <c r="C74" s="308"/>
      <c r="D74" s="113">
        <v>5.1775913844879361E-2</v>
      </c>
      <c r="E74" s="115">
        <v>10</v>
      </c>
      <c r="F74" s="114">
        <v>11</v>
      </c>
      <c r="G74" s="114">
        <v>12</v>
      </c>
      <c r="H74" s="114">
        <v>11</v>
      </c>
      <c r="I74" s="140">
        <v>12</v>
      </c>
      <c r="J74" s="115">
        <v>-2</v>
      </c>
      <c r="K74" s="116">
        <v>-16.666666666666668</v>
      </c>
    </row>
    <row r="75" spans="1:11" ht="14.1" customHeight="1" x14ac:dyDescent="0.2">
      <c r="A75" s="306" t="s">
        <v>313</v>
      </c>
      <c r="B75" s="307" t="s">
        <v>314</v>
      </c>
      <c r="C75" s="308"/>
      <c r="D75" s="113">
        <v>6.2131096613855234E-2</v>
      </c>
      <c r="E75" s="115">
        <v>12</v>
      </c>
      <c r="F75" s="114">
        <v>13</v>
      </c>
      <c r="G75" s="114">
        <v>13</v>
      </c>
      <c r="H75" s="114">
        <v>13</v>
      </c>
      <c r="I75" s="140">
        <v>14</v>
      </c>
      <c r="J75" s="115">
        <v>-2</v>
      </c>
      <c r="K75" s="116">
        <v>-14.285714285714286</v>
      </c>
    </row>
    <row r="76" spans="1:11" ht="14.1" customHeight="1" x14ac:dyDescent="0.2">
      <c r="A76" s="306">
        <v>91</v>
      </c>
      <c r="B76" s="307" t="s">
        <v>315</v>
      </c>
      <c r="C76" s="308"/>
      <c r="D76" s="113">
        <v>5.6953505229367297E-2</v>
      </c>
      <c r="E76" s="115">
        <v>11</v>
      </c>
      <c r="F76" s="114">
        <v>10</v>
      </c>
      <c r="G76" s="114">
        <v>18</v>
      </c>
      <c r="H76" s="114">
        <v>9</v>
      </c>
      <c r="I76" s="140">
        <v>10</v>
      </c>
      <c r="J76" s="115">
        <v>1</v>
      </c>
      <c r="K76" s="116">
        <v>10</v>
      </c>
    </row>
    <row r="77" spans="1:11" ht="14.1" customHeight="1" x14ac:dyDescent="0.2">
      <c r="A77" s="306">
        <v>92</v>
      </c>
      <c r="B77" s="307" t="s">
        <v>316</v>
      </c>
      <c r="C77" s="308"/>
      <c r="D77" s="113">
        <v>0.24334679507093301</v>
      </c>
      <c r="E77" s="115">
        <v>47</v>
      </c>
      <c r="F77" s="114">
        <v>45</v>
      </c>
      <c r="G77" s="114">
        <v>47</v>
      </c>
      <c r="H77" s="114">
        <v>48</v>
      </c>
      <c r="I77" s="140">
        <v>48</v>
      </c>
      <c r="J77" s="115">
        <v>-1</v>
      </c>
      <c r="K77" s="116">
        <v>-2.0833333333333335</v>
      </c>
    </row>
    <row r="78" spans="1:11" ht="14.1" customHeight="1" x14ac:dyDescent="0.2">
      <c r="A78" s="306">
        <v>93</v>
      </c>
      <c r="B78" s="307" t="s">
        <v>317</v>
      </c>
      <c r="C78" s="308"/>
      <c r="D78" s="113">
        <v>0.12943978461219841</v>
      </c>
      <c r="E78" s="115">
        <v>25</v>
      </c>
      <c r="F78" s="114">
        <v>28</v>
      </c>
      <c r="G78" s="114">
        <v>32</v>
      </c>
      <c r="H78" s="114">
        <v>35</v>
      </c>
      <c r="I78" s="140">
        <v>35</v>
      </c>
      <c r="J78" s="115">
        <v>-10</v>
      </c>
      <c r="K78" s="116">
        <v>-28.571428571428573</v>
      </c>
    </row>
    <row r="79" spans="1:11" ht="14.1" customHeight="1" x14ac:dyDescent="0.2">
      <c r="A79" s="306">
        <v>94</v>
      </c>
      <c r="B79" s="307" t="s">
        <v>318</v>
      </c>
      <c r="C79" s="308"/>
      <c r="D79" s="113">
        <v>0.53846950398674531</v>
      </c>
      <c r="E79" s="115">
        <v>104</v>
      </c>
      <c r="F79" s="114">
        <v>141</v>
      </c>
      <c r="G79" s="114">
        <v>139</v>
      </c>
      <c r="H79" s="114">
        <v>127</v>
      </c>
      <c r="I79" s="140">
        <v>128</v>
      </c>
      <c r="J79" s="115">
        <v>-24</v>
      </c>
      <c r="K79" s="116">
        <v>-18.75</v>
      </c>
    </row>
    <row r="80" spans="1:11" ht="14.1" customHeight="1" x14ac:dyDescent="0.2">
      <c r="A80" s="306" t="s">
        <v>319</v>
      </c>
      <c r="B80" s="307" t="s">
        <v>320</v>
      </c>
      <c r="C80" s="308"/>
      <c r="D80" s="113">
        <v>1.5532774153463809E-2</v>
      </c>
      <c r="E80" s="115">
        <v>3</v>
      </c>
      <c r="F80" s="114" t="s">
        <v>513</v>
      </c>
      <c r="G80" s="114">
        <v>4</v>
      </c>
      <c r="H80" s="114">
        <v>5</v>
      </c>
      <c r="I80" s="140">
        <v>5</v>
      </c>
      <c r="J80" s="115">
        <v>-2</v>
      </c>
      <c r="K80" s="116">
        <v>-40</v>
      </c>
    </row>
    <row r="81" spans="1:11" ht="14.1" customHeight="1" x14ac:dyDescent="0.2">
      <c r="A81" s="310" t="s">
        <v>321</v>
      </c>
      <c r="B81" s="311" t="s">
        <v>333</v>
      </c>
      <c r="C81" s="312"/>
      <c r="D81" s="125">
        <v>5.0377964171067617</v>
      </c>
      <c r="E81" s="143">
        <v>973</v>
      </c>
      <c r="F81" s="144">
        <v>1048</v>
      </c>
      <c r="G81" s="144">
        <v>1036</v>
      </c>
      <c r="H81" s="144">
        <v>1050</v>
      </c>
      <c r="I81" s="145">
        <v>996</v>
      </c>
      <c r="J81" s="143">
        <v>-23</v>
      </c>
      <c r="K81" s="146">
        <v>-2.3092369477911645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5701</v>
      </c>
      <c r="G12" s="536">
        <v>4880</v>
      </c>
      <c r="H12" s="536">
        <v>7256</v>
      </c>
      <c r="I12" s="536">
        <v>5691</v>
      </c>
      <c r="J12" s="537">
        <v>5307</v>
      </c>
      <c r="K12" s="538">
        <v>394</v>
      </c>
      <c r="L12" s="349">
        <v>7.4241567740719807</v>
      </c>
    </row>
    <row r="13" spans="1:17" s="110" customFormat="1" ht="15" customHeight="1" x14ac:dyDescent="0.2">
      <c r="A13" s="350" t="s">
        <v>344</v>
      </c>
      <c r="B13" s="351" t="s">
        <v>345</v>
      </c>
      <c r="C13" s="347"/>
      <c r="D13" s="347"/>
      <c r="E13" s="348"/>
      <c r="F13" s="536">
        <v>3656</v>
      </c>
      <c r="G13" s="536">
        <v>3052</v>
      </c>
      <c r="H13" s="536">
        <v>4440</v>
      </c>
      <c r="I13" s="536">
        <v>3491</v>
      </c>
      <c r="J13" s="537">
        <v>3421</v>
      </c>
      <c r="K13" s="538">
        <v>235</v>
      </c>
      <c r="L13" s="349">
        <v>6.8693364513300201</v>
      </c>
    </row>
    <row r="14" spans="1:17" s="110" customFormat="1" ht="22.5" customHeight="1" x14ac:dyDescent="0.2">
      <c r="A14" s="350"/>
      <c r="B14" s="351" t="s">
        <v>346</v>
      </c>
      <c r="C14" s="347"/>
      <c r="D14" s="347"/>
      <c r="E14" s="348"/>
      <c r="F14" s="536">
        <v>2045</v>
      </c>
      <c r="G14" s="536">
        <v>1828</v>
      </c>
      <c r="H14" s="536">
        <v>2816</v>
      </c>
      <c r="I14" s="536">
        <v>2200</v>
      </c>
      <c r="J14" s="537">
        <v>1886</v>
      </c>
      <c r="K14" s="538">
        <v>159</v>
      </c>
      <c r="L14" s="349">
        <v>8.4305408271474018</v>
      </c>
    </row>
    <row r="15" spans="1:17" s="110" customFormat="1" ht="15" customHeight="1" x14ac:dyDescent="0.2">
      <c r="A15" s="350" t="s">
        <v>347</v>
      </c>
      <c r="B15" s="351" t="s">
        <v>108</v>
      </c>
      <c r="C15" s="347"/>
      <c r="D15" s="347"/>
      <c r="E15" s="348"/>
      <c r="F15" s="536">
        <v>1194</v>
      </c>
      <c r="G15" s="536">
        <v>1263</v>
      </c>
      <c r="H15" s="536">
        <v>2801</v>
      </c>
      <c r="I15" s="536">
        <v>1397</v>
      </c>
      <c r="J15" s="537">
        <v>1186</v>
      </c>
      <c r="K15" s="538">
        <v>8</v>
      </c>
      <c r="L15" s="349">
        <v>0.67453625632377745</v>
      </c>
    </row>
    <row r="16" spans="1:17" s="110" customFormat="1" ht="15" customHeight="1" x14ac:dyDescent="0.2">
      <c r="A16" s="350"/>
      <c r="B16" s="351" t="s">
        <v>109</v>
      </c>
      <c r="C16" s="347"/>
      <c r="D16" s="347"/>
      <c r="E16" s="348"/>
      <c r="F16" s="536">
        <v>3850</v>
      </c>
      <c r="G16" s="536">
        <v>3182</v>
      </c>
      <c r="H16" s="536">
        <v>3898</v>
      </c>
      <c r="I16" s="536">
        <v>3690</v>
      </c>
      <c r="J16" s="537">
        <v>3572</v>
      </c>
      <c r="K16" s="538">
        <v>278</v>
      </c>
      <c r="L16" s="349">
        <v>7.7827547592385216</v>
      </c>
    </row>
    <row r="17" spans="1:12" s="110" customFormat="1" ht="15" customHeight="1" x14ac:dyDescent="0.2">
      <c r="A17" s="350"/>
      <c r="B17" s="351" t="s">
        <v>110</v>
      </c>
      <c r="C17" s="347"/>
      <c r="D17" s="347"/>
      <c r="E17" s="348"/>
      <c r="F17" s="536">
        <v>591</v>
      </c>
      <c r="G17" s="536">
        <v>390</v>
      </c>
      <c r="H17" s="536">
        <v>492</v>
      </c>
      <c r="I17" s="536">
        <v>536</v>
      </c>
      <c r="J17" s="537">
        <v>486</v>
      </c>
      <c r="K17" s="538">
        <v>105</v>
      </c>
      <c r="L17" s="349">
        <v>21.604938271604937</v>
      </c>
    </row>
    <row r="18" spans="1:12" s="110" customFormat="1" ht="15" customHeight="1" x14ac:dyDescent="0.2">
      <c r="A18" s="350"/>
      <c r="B18" s="351" t="s">
        <v>111</v>
      </c>
      <c r="C18" s="347"/>
      <c r="D18" s="347"/>
      <c r="E18" s="348"/>
      <c r="F18" s="536">
        <v>66</v>
      </c>
      <c r="G18" s="536">
        <v>45</v>
      </c>
      <c r="H18" s="536">
        <v>65</v>
      </c>
      <c r="I18" s="536">
        <v>68</v>
      </c>
      <c r="J18" s="537">
        <v>63</v>
      </c>
      <c r="K18" s="538">
        <v>3</v>
      </c>
      <c r="L18" s="349">
        <v>4.7619047619047619</v>
      </c>
    </row>
    <row r="19" spans="1:12" s="110" customFormat="1" ht="15" customHeight="1" x14ac:dyDescent="0.2">
      <c r="A19" s="118" t="s">
        <v>113</v>
      </c>
      <c r="B19" s="119" t="s">
        <v>181</v>
      </c>
      <c r="C19" s="347"/>
      <c r="D19" s="347"/>
      <c r="E19" s="348"/>
      <c r="F19" s="536">
        <v>4092</v>
      </c>
      <c r="G19" s="536">
        <v>3535</v>
      </c>
      <c r="H19" s="536">
        <v>5477</v>
      </c>
      <c r="I19" s="536">
        <v>4026</v>
      </c>
      <c r="J19" s="537">
        <v>3801</v>
      </c>
      <c r="K19" s="538">
        <v>291</v>
      </c>
      <c r="L19" s="349">
        <v>7.6558800315706392</v>
      </c>
    </row>
    <row r="20" spans="1:12" s="110" customFormat="1" ht="15" customHeight="1" x14ac:dyDescent="0.2">
      <c r="A20" s="118"/>
      <c r="B20" s="119" t="s">
        <v>182</v>
      </c>
      <c r="C20" s="347"/>
      <c r="D20" s="347"/>
      <c r="E20" s="348"/>
      <c r="F20" s="536">
        <v>1609</v>
      </c>
      <c r="G20" s="536">
        <v>1345</v>
      </c>
      <c r="H20" s="536">
        <v>1779</v>
      </c>
      <c r="I20" s="536">
        <v>1665</v>
      </c>
      <c r="J20" s="537">
        <v>1506</v>
      </c>
      <c r="K20" s="538">
        <v>103</v>
      </c>
      <c r="L20" s="349">
        <v>6.8393094289508634</v>
      </c>
    </row>
    <row r="21" spans="1:12" s="110" customFormat="1" ht="15" customHeight="1" x14ac:dyDescent="0.2">
      <c r="A21" s="118" t="s">
        <v>113</v>
      </c>
      <c r="B21" s="119" t="s">
        <v>116</v>
      </c>
      <c r="C21" s="347"/>
      <c r="D21" s="347"/>
      <c r="E21" s="348"/>
      <c r="F21" s="536">
        <v>4617</v>
      </c>
      <c r="G21" s="536">
        <v>3573</v>
      </c>
      <c r="H21" s="536">
        <v>5684</v>
      </c>
      <c r="I21" s="536">
        <v>4275</v>
      </c>
      <c r="J21" s="537">
        <v>4175</v>
      </c>
      <c r="K21" s="538">
        <v>442</v>
      </c>
      <c r="L21" s="349">
        <v>10.58682634730539</v>
      </c>
    </row>
    <row r="22" spans="1:12" s="110" customFormat="1" ht="15" customHeight="1" x14ac:dyDescent="0.2">
      <c r="A22" s="118"/>
      <c r="B22" s="119" t="s">
        <v>117</v>
      </c>
      <c r="C22" s="347"/>
      <c r="D22" s="347"/>
      <c r="E22" s="348"/>
      <c r="F22" s="536">
        <v>1080</v>
      </c>
      <c r="G22" s="536">
        <v>1294</v>
      </c>
      <c r="H22" s="536">
        <v>1559</v>
      </c>
      <c r="I22" s="536">
        <v>1409</v>
      </c>
      <c r="J22" s="537">
        <v>1127</v>
      </c>
      <c r="K22" s="538">
        <v>-47</v>
      </c>
      <c r="L22" s="349">
        <v>-4.1703637976929899</v>
      </c>
    </row>
    <row r="23" spans="1:12" s="110" customFormat="1" ht="15" customHeight="1" x14ac:dyDescent="0.2">
      <c r="A23" s="352" t="s">
        <v>347</v>
      </c>
      <c r="B23" s="353" t="s">
        <v>193</v>
      </c>
      <c r="C23" s="354"/>
      <c r="D23" s="354"/>
      <c r="E23" s="355"/>
      <c r="F23" s="539">
        <v>160</v>
      </c>
      <c r="G23" s="539">
        <v>208</v>
      </c>
      <c r="H23" s="539">
        <v>1438</v>
      </c>
      <c r="I23" s="539">
        <v>119</v>
      </c>
      <c r="J23" s="540">
        <v>100</v>
      </c>
      <c r="K23" s="541">
        <v>60</v>
      </c>
      <c r="L23" s="356">
        <v>60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26.7</v>
      </c>
      <c r="G25" s="542">
        <v>43.7</v>
      </c>
      <c r="H25" s="542">
        <v>39.299999999999997</v>
      </c>
      <c r="I25" s="542">
        <v>35.200000000000003</v>
      </c>
      <c r="J25" s="542">
        <v>30.4</v>
      </c>
      <c r="K25" s="543" t="s">
        <v>349</v>
      </c>
      <c r="L25" s="364">
        <v>-3.6999999999999993</v>
      </c>
    </row>
    <row r="26" spans="1:12" s="110" customFormat="1" ht="15" customHeight="1" x14ac:dyDescent="0.2">
      <c r="A26" s="365" t="s">
        <v>105</v>
      </c>
      <c r="B26" s="366" t="s">
        <v>345</v>
      </c>
      <c r="C26" s="362"/>
      <c r="D26" s="362"/>
      <c r="E26" s="363"/>
      <c r="F26" s="542">
        <v>22.7</v>
      </c>
      <c r="G26" s="542">
        <v>44.1</v>
      </c>
      <c r="H26" s="542">
        <v>34.9</v>
      </c>
      <c r="I26" s="542">
        <v>31</v>
      </c>
      <c r="J26" s="544">
        <v>25.6</v>
      </c>
      <c r="K26" s="543" t="s">
        <v>349</v>
      </c>
      <c r="L26" s="364">
        <v>-2.9000000000000021</v>
      </c>
    </row>
    <row r="27" spans="1:12" s="110" customFormat="1" ht="15" customHeight="1" x14ac:dyDescent="0.2">
      <c r="A27" s="365"/>
      <c r="B27" s="366" t="s">
        <v>346</v>
      </c>
      <c r="C27" s="362"/>
      <c r="D27" s="362"/>
      <c r="E27" s="363"/>
      <c r="F27" s="542">
        <v>34</v>
      </c>
      <c r="G27" s="542">
        <v>43.1</v>
      </c>
      <c r="H27" s="542">
        <v>46.4</v>
      </c>
      <c r="I27" s="542">
        <v>41.9</v>
      </c>
      <c r="J27" s="542">
        <v>39.200000000000003</v>
      </c>
      <c r="K27" s="543" t="s">
        <v>349</v>
      </c>
      <c r="L27" s="364">
        <v>-5.2000000000000028</v>
      </c>
    </row>
    <row r="28" spans="1:12" s="110" customFormat="1" ht="15" customHeight="1" x14ac:dyDescent="0.2">
      <c r="A28" s="365" t="s">
        <v>113</v>
      </c>
      <c r="B28" s="366" t="s">
        <v>108</v>
      </c>
      <c r="C28" s="362"/>
      <c r="D28" s="362"/>
      <c r="E28" s="363"/>
      <c r="F28" s="542">
        <v>38.799999999999997</v>
      </c>
      <c r="G28" s="542">
        <v>59.2</v>
      </c>
      <c r="H28" s="542">
        <v>51.7</v>
      </c>
      <c r="I28" s="542">
        <v>45.5</v>
      </c>
      <c r="J28" s="542">
        <v>39.299999999999997</v>
      </c>
      <c r="K28" s="543" t="s">
        <v>349</v>
      </c>
      <c r="L28" s="364">
        <v>-0.5</v>
      </c>
    </row>
    <row r="29" spans="1:12" s="110" customFormat="1" ht="11.25" x14ac:dyDescent="0.2">
      <c r="A29" s="365"/>
      <c r="B29" s="366" t="s">
        <v>109</v>
      </c>
      <c r="C29" s="362"/>
      <c r="D29" s="362"/>
      <c r="E29" s="363"/>
      <c r="F29" s="542">
        <v>24.8</v>
      </c>
      <c r="G29" s="542">
        <v>40.200000000000003</v>
      </c>
      <c r="H29" s="542">
        <v>36.299999999999997</v>
      </c>
      <c r="I29" s="542">
        <v>32.6</v>
      </c>
      <c r="J29" s="544">
        <v>28.2</v>
      </c>
      <c r="K29" s="543" t="s">
        <v>349</v>
      </c>
      <c r="L29" s="364">
        <v>-3.3999999999999986</v>
      </c>
    </row>
    <row r="30" spans="1:12" s="110" customFormat="1" ht="15" customHeight="1" x14ac:dyDescent="0.2">
      <c r="A30" s="365"/>
      <c r="B30" s="366" t="s">
        <v>110</v>
      </c>
      <c r="C30" s="362"/>
      <c r="D30" s="362"/>
      <c r="E30" s="363"/>
      <c r="F30" s="542">
        <v>16.899999999999999</v>
      </c>
      <c r="G30" s="542">
        <v>30.9</v>
      </c>
      <c r="H30" s="542">
        <v>27</v>
      </c>
      <c r="I30" s="542">
        <v>28</v>
      </c>
      <c r="J30" s="542">
        <v>26.3</v>
      </c>
      <c r="K30" s="543" t="s">
        <v>349</v>
      </c>
      <c r="L30" s="364">
        <v>-9.4000000000000021</v>
      </c>
    </row>
    <row r="31" spans="1:12" s="110" customFormat="1" ht="15" customHeight="1" x14ac:dyDescent="0.2">
      <c r="A31" s="365"/>
      <c r="B31" s="366" t="s">
        <v>111</v>
      </c>
      <c r="C31" s="362"/>
      <c r="D31" s="362"/>
      <c r="E31" s="363"/>
      <c r="F31" s="542">
        <v>34.799999999999997</v>
      </c>
      <c r="G31" s="542">
        <v>40</v>
      </c>
      <c r="H31" s="542">
        <v>33.799999999999997</v>
      </c>
      <c r="I31" s="542">
        <v>36.799999999999997</v>
      </c>
      <c r="J31" s="542">
        <v>31.7</v>
      </c>
      <c r="K31" s="543" t="s">
        <v>349</v>
      </c>
      <c r="L31" s="364">
        <v>3.0999999999999979</v>
      </c>
    </row>
    <row r="32" spans="1:12" s="110" customFormat="1" ht="15" customHeight="1" x14ac:dyDescent="0.2">
      <c r="A32" s="367" t="s">
        <v>113</v>
      </c>
      <c r="B32" s="368" t="s">
        <v>181</v>
      </c>
      <c r="C32" s="362"/>
      <c r="D32" s="362"/>
      <c r="E32" s="363"/>
      <c r="F32" s="542">
        <v>22.6</v>
      </c>
      <c r="G32" s="542">
        <v>44.7</v>
      </c>
      <c r="H32" s="542">
        <v>35.5</v>
      </c>
      <c r="I32" s="542">
        <v>31.7</v>
      </c>
      <c r="J32" s="544">
        <v>25.4</v>
      </c>
      <c r="K32" s="543" t="s">
        <v>349</v>
      </c>
      <c r="L32" s="364">
        <v>-2.7999999999999972</v>
      </c>
    </row>
    <row r="33" spans="1:12" s="110" customFormat="1" ht="15" customHeight="1" x14ac:dyDescent="0.2">
      <c r="A33" s="367"/>
      <c r="B33" s="368" t="s">
        <v>182</v>
      </c>
      <c r="C33" s="362"/>
      <c r="D33" s="362"/>
      <c r="E33" s="363"/>
      <c r="F33" s="542">
        <v>36.799999999999997</v>
      </c>
      <c r="G33" s="542">
        <v>41.3</v>
      </c>
      <c r="H33" s="542">
        <v>48</v>
      </c>
      <c r="I33" s="542">
        <v>43.3</v>
      </c>
      <c r="J33" s="542">
        <v>42.6</v>
      </c>
      <c r="K33" s="543" t="s">
        <v>349</v>
      </c>
      <c r="L33" s="364">
        <v>-5.8000000000000043</v>
      </c>
    </row>
    <row r="34" spans="1:12" s="369" customFormat="1" ht="15" customHeight="1" x14ac:dyDescent="0.2">
      <c r="A34" s="367" t="s">
        <v>113</v>
      </c>
      <c r="B34" s="368" t="s">
        <v>116</v>
      </c>
      <c r="C34" s="362"/>
      <c r="D34" s="362"/>
      <c r="E34" s="363"/>
      <c r="F34" s="542">
        <v>26.5</v>
      </c>
      <c r="G34" s="542">
        <v>37.299999999999997</v>
      </c>
      <c r="H34" s="542">
        <v>36</v>
      </c>
      <c r="I34" s="542">
        <v>35.200000000000003</v>
      </c>
      <c r="J34" s="542">
        <v>30.6</v>
      </c>
      <c r="K34" s="543" t="s">
        <v>349</v>
      </c>
      <c r="L34" s="364">
        <v>-4.1000000000000014</v>
      </c>
    </row>
    <row r="35" spans="1:12" s="369" customFormat="1" ht="11.25" x14ac:dyDescent="0.2">
      <c r="A35" s="370"/>
      <c r="B35" s="371" t="s">
        <v>117</v>
      </c>
      <c r="C35" s="372"/>
      <c r="D35" s="372"/>
      <c r="E35" s="373"/>
      <c r="F35" s="545">
        <v>27.9</v>
      </c>
      <c r="G35" s="545">
        <v>60.3</v>
      </c>
      <c r="H35" s="545">
        <v>48.9</v>
      </c>
      <c r="I35" s="545">
        <v>34.9</v>
      </c>
      <c r="J35" s="546">
        <v>29.4</v>
      </c>
      <c r="K35" s="547" t="s">
        <v>349</v>
      </c>
      <c r="L35" s="374">
        <v>-1.5</v>
      </c>
    </row>
    <row r="36" spans="1:12" s="369" customFormat="1" ht="15.95" customHeight="1" x14ac:dyDescent="0.2">
      <c r="A36" s="375" t="s">
        <v>350</v>
      </c>
      <c r="B36" s="376"/>
      <c r="C36" s="377"/>
      <c r="D36" s="376"/>
      <c r="E36" s="378"/>
      <c r="F36" s="548">
        <v>5502</v>
      </c>
      <c r="G36" s="548">
        <v>4629</v>
      </c>
      <c r="H36" s="548">
        <v>5664</v>
      </c>
      <c r="I36" s="548">
        <v>5538</v>
      </c>
      <c r="J36" s="548">
        <v>5162</v>
      </c>
      <c r="K36" s="549">
        <v>340</v>
      </c>
      <c r="L36" s="380">
        <v>6.5865943432777989</v>
      </c>
    </row>
    <row r="37" spans="1:12" s="369" customFormat="1" ht="15.95" customHeight="1" x14ac:dyDescent="0.2">
      <c r="A37" s="381"/>
      <c r="B37" s="382" t="s">
        <v>113</v>
      </c>
      <c r="C37" s="382" t="s">
        <v>351</v>
      </c>
      <c r="D37" s="382"/>
      <c r="E37" s="383"/>
      <c r="F37" s="548">
        <v>1470</v>
      </c>
      <c r="G37" s="548">
        <v>2024</v>
      </c>
      <c r="H37" s="548">
        <v>2226</v>
      </c>
      <c r="I37" s="548">
        <v>1947</v>
      </c>
      <c r="J37" s="548">
        <v>1569</v>
      </c>
      <c r="K37" s="549">
        <v>-99</v>
      </c>
      <c r="L37" s="380">
        <v>-6.3097514340344167</v>
      </c>
    </row>
    <row r="38" spans="1:12" s="369" customFormat="1" ht="15.95" customHeight="1" x14ac:dyDescent="0.2">
      <c r="A38" s="381"/>
      <c r="B38" s="384" t="s">
        <v>105</v>
      </c>
      <c r="C38" s="384" t="s">
        <v>106</v>
      </c>
      <c r="D38" s="385"/>
      <c r="E38" s="383"/>
      <c r="F38" s="548">
        <v>3533</v>
      </c>
      <c r="G38" s="548">
        <v>2926</v>
      </c>
      <c r="H38" s="548">
        <v>3498</v>
      </c>
      <c r="I38" s="548">
        <v>3425</v>
      </c>
      <c r="J38" s="550">
        <v>3346</v>
      </c>
      <c r="K38" s="549">
        <v>187</v>
      </c>
      <c r="L38" s="380">
        <v>5.5887627017334127</v>
      </c>
    </row>
    <row r="39" spans="1:12" s="369" customFormat="1" ht="15.95" customHeight="1" x14ac:dyDescent="0.2">
      <c r="A39" s="381"/>
      <c r="B39" s="385"/>
      <c r="C39" s="382" t="s">
        <v>352</v>
      </c>
      <c r="D39" s="385"/>
      <c r="E39" s="383"/>
      <c r="F39" s="548">
        <v>801</v>
      </c>
      <c r="G39" s="548">
        <v>1290</v>
      </c>
      <c r="H39" s="548">
        <v>1221</v>
      </c>
      <c r="I39" s="548">
        <v>1062</v>
      </c>
      <c r="J39" s="548">
        <v>857</v>
      </c>
      <c r="K39" s="549">
        <v>-56</v>
      </c>
      <c r="L39" s="380">
        <v>-6.5344224037339558</v>
      </c>
    </row>
    <row r="40" spans="1:12" s="369" customFormat="1" ht="15.95" customHeight="1" x14ac:dyDescent="0.2">
      <c r="A40" s="381"/>
      <c r="B40" s="384"/>
      <c r="C40" s="384" t="s">
        <v>107</v>
      </c>
      <c r="D40" s="385"/>
      <c r="E40" s="383"/>
      <c r="F40" s="548">
        <v>1969</v>
      </c>
      <c r="G40" s="548">
        <v>1703</v>
      </c>
      <c r="H40" s="548">
        <v>2166</v>
      </c>
      <c r="I40" s="548">
        <v>2113</v>
      </c>
      <c r="J40" s="548">
        <v>1816</v>
      </c>
      <c r="K40" s="549">
        <v>153</v>
      </c>
      <c r="L40" s="380">
        <v>8.4251101321585899</v>
      </c>
    </row>
    <row r="41" spans="1:12" s="369" customFormat="1" ht="24" customHeight="1" x14ac:dyDescent="0.2">
      <c r="A41" s="381"/>
      <c r="B41" s="385"/>
      <c r="C41" s="382" t="s">
        <v>352</v>
      </c>
      <c r="D41" s="385"/>
      <c r="E41" s="383"/>
      <c r="F41" s="548">
        <v>669</v>
      </c>
      <c r="G41" s="548">
        <v>734</v>
      </c>
      <c r="H41" s="548">
        <v>1005</v>
      </c>
      <c r="I41" s="548">
        <v>885</v>
      </c>
      <c r="J41" s="550">
        <v>712</v>
      </c>
      <c r="K41" s="549">
        <v>-43</v>
      </c>
      <c r="L41" s="380">
        <v>-6.0393258426966296</v>
      </c>
    </row>
    <row r="42" spans="1:12" s="110" customFormat="1" ht="15" customHeight="1" x14ac:dyDescent="0.2">
      <c r="A42" s="381"/>
      <c r="B42" s="384" t="s">
        <v>113</v>
      </c>
      <c r="C42" s="384" t="s">
        <v>353</v>
      </c>
      <c r="D42" s="385"/>
      <c r="E42" s="383"/>
      <c r="F42" s="548">
        <v>1040</v>
      </c>
      <c r="G42" s="548">
        <v>1045</v>
      </c>
      <c r="H42" s="548">
        <v>1414</v>
      </c>
      <c r="I42" s="548">
        <v>1277</v>
      </c>
      <c r="J42" s="548">
        <v>1075</v>
      </c>
      <c r="K42" s="549">
        <v>-35</v>
      </c>
      <c r="L42" s="380">
        <v>-3.2558139534883721</v>
      </c>
    </row>
    <row r="43" spans="1:12" s="110" customFormat="1" ht="15" customHeight="1" x14ac:dyDescent="0.2">
      <c r="A43" s="381"/>
      <c r="B43" s="385"/>
      <c r="C43" s="382" t="s">
        <v>352</v>
      </c>
      <c r="D43" s="385"/>
      <c r="E43" s="383"/>
      <c r="F43" s="548">
        <v>404</v>
      </c>
      <c r="G43" s="548">
        <v>619</v>
      </c>
      <c r="H43" s="548">
        <v>731</v>
      </c>
      <c r="I43" s="548">
        <v>581</v>
      </c>
      <c r="J43" s="548">
        <v>422</v>
      </c>
      <c r="K43" s="549">
        <v>-18</v>
      </c>
      <c r="L43" s="380">
        <v>-4.2654028436018958</v>
      </c>
    </row>
    <row r="44" spans="1:12" s="110" customFormat="1" ht="15" customHeight="1" x14ac:dyDescent="0.2">
      <c r="A44" s="381"/>
      <c r="B44" s="384"/>
      <c r="C44" s="366" t="s">
        <v>109</v>
      </c>
      <c r="D44" s="385"/>
      <c r="E44" s="383"/>
      <c r="F44" s="548">
        <v>3805</v>
      </c>
      <c r="G44" s="548">
        <v>3151</v>
      </c>
      <c r="H44" s="548">
        <v>3699</v>
      </c>
      <c r="I44" s="548">
        <v>3657</v>
      </c>
      <c r="J44" s="550">
        <v>3538</v>
      </c>
      <c r="K44" s="549">
        <v>267</v>
      </c>
      <c r="L44" s="380">
        <v>7.5466365178066708</v>
      </c>
    </row>
    <row r="45" spans="1:12" s="110" customFormat="1" ht="15" customHeight="1" x14ac:dyDescent="0.2">
      <c r="A45" s="381"/>
      <c r="B45" s="385"/>
      <c r="C45" s="382" t="s">
        <v>352</v>
      </c>
      <c r="D45" s="385"/>
      <c r="E45" s="383"/>
      <c r="F45" s="548">
        <v>943</v>
      </c>
      <c r="G45" s="548">
        <v>1267</v>
      </c>
      <c r="H45" s="548">
        <v>1342</v>
      </c>
      <c r="I45" s="548">
        <v>1191</v>
      </c>
      <c r="J45" s="548">
        <v>999</v>
      </c>
      <c r="K45" s="549">
        <v>-56</v>
      </c>
      <c r="L45" s="380">
        <v>-5.6056056056056054</v>
      </c>
    </row>
    <row r="46" spans="1:12" s="110" customFormat="1" ht="15" customHeight="1" x14ac:dyDescent="0.2">
      <c r="A46" s="381"/>
      <c r="B46" s="384"/>
      <c r="C46" s="366" t="s">
        <v>110</v>
      </c>
      <c r="D46" s="385"/>
      <c r="E46" s="383"/>
      <c r="F46" s="548">
        <v>591</v>
      </c>
      <c r="G46" s="548">
        <v>388</v>
      </c>
      <c r="H46" s="548">
        <v>486</v>
      </c>
      <c r="I46" s="548">
        <v>536</v>
      </c>
      <c r="J46" s="548">
        <v>486</v>
      </c>
      <c r="K46" s="549">
        <v>105</v>
      </c>
      <c r="L46" s="380">
        <v>21.604938271604937</v>
      </c>
    </row>
    <row r="47" spans="1:12" s="110" customFormat="1" ht="15" customHeight="1" x14ac:dyDescent="0.2">
      <c r="A47" s="381"/>
      <c r="B47" s="385"/>
      <c r="C47" s="382" t="s">
        <v>352</v>
      </c>
      <c r="D47" s="385"/>
      <c r="E47" s="383"/>
      <c r="F47" s="548">
        <v>100</v>
      </c>
      <c r="G47" s="548">
        <v>120</v>
      </c>
      <c r="H47" s="548">
        <v>131</v>
      </c>
      <c r="I47" s="548">
        <v>150</v>
      </c>
      <c r="J47" s="550">
        <v>128</v>
      </c>
      <c r="K47" s="549">
        <v>-28</v>
      </c>
      <c r="L47" s="380">
        <v>-21.875</v>
      </c>
    </row>
    <row r="48" spans="1:12" s="110" customFormat="1" ht="15" customHeight="1" x14ac:dyDescent="0.2">
      <c r="A48" s="381"/>
      <c r="B48" s="385"/>
      <c r="C48" s="366" t="s">
        <v>111</v>
      </c>
      <c r="D48" s="386"/>
      <c r="E48" s="387"/>
      <c r="F48" s="548">
        <v>66</v>
      </c>
      <c r="G48" s="548">
        <v>45</v>
      </c>
      <c r="H48" s="548">
        <v>65</v>
      </c>
      <c r="I48" s="548">
        <v>68</v>
      </c>
      <c r="J48" s="548">
        <v>63</v>
      </c>
      <c r="K48" s="549">
        <v>3</v>
      </c>
      <c r="L48" s="380">
        <v>4.7619047619047619</v>
      </c>
    </row>
    <row r="49" spans="1:12" s="110" customFormat="1" ht="15" customHeight="1" x14ac:dyDescent="0.2">
      <c r="A49" s="381"/>
      <c r="B49" s="385"/>
      <c r="C49" s="382" t="s">
        <v>352</v>
      </c>
      <c r="D49" s="385"/>
      <c r="E49" s="383"/>
      <c r="F49" s="548">
        <v>23</v>
      </c>
      <c r="G49" s="548">
        <v>18</v>
      </c>
      <c r="H49" s="548">
        <v>22</v>
      </c>
      <c r="I49" s="548">
        <v>25</v>
      </c>
      <c r="J49" s="548">
        <v>20</v>
      </c>
      <c r="K49" s="549">
        <v>3</v>
      </c>
      <c r="L49" s="380">
        <v>15</v>
      </c>
    </row>
    <row r="50" spans="1:12" s="110" customFormat="1" ht="15" customHeight="1" x14ac:dyDescent="0.2">
      <c r="A50" s="381"/>
      <c r="B50" s="384" t="s">
        <v>113</v>
      </c>
      <c r="C50" s="382" t="s">
        <v>181</v>
      </c>
      <c r="D50" s="385"/>
      <c r="E50" s="383"/>
      <c r="F50" s="548">
        <v>3905</v>
      </c>
      <c r="G50" s="548">
        <v>3295</v>
      </c>
      <c r="H50" s="548">
        <v>3932</v>
      </c>
      <c r="I50" s="548">
        <v>3884</v>
      </c>
      <c r="J50" s="550">
        <v>3661</v>
      </c>
      <c r="K50" s="549">
        <v>244</v>
      </c>
      <c r="L50" s="380">
        <v>6.6648456705818084</v>
      </c>
    </row>
    <row r="51" spans="1:12" s="110" customFormat="1" ht="15" customHeight="1" x14ac:dyDescent="0.2">
      <c r="A51" s="381"/>
      <c r="B51" s="385"/>
      <c r="C51" s="382" t="s">
        <v>352</v>
      </c>
      <c r="D51" s="385"/>
      <c r="E51" s="383"/>
      <c r="F51" s="548">
        <v>883</v>
      </c>
      <c r="G51" s="548">
        <v>1473</v>
      </c>
      <c r="H51" s="548">
        <v>1395</v>
      </c>
      <c r="I51" s="548">
        <v>1231</v>
      </c>
      <c r="J51" s="548">
        <v>930</v>
      </c>
      <c r="K51" s="549">
        <v>-47</v>
      </c>
      <c r="L51" s="380">
        <v>-5.053763440860215</v>
      </c>
    </row>
    <row r="52" spans="1:12" s="110" customFormat="1" ht="15" customHeight="1" x14ac:dyDescent="0.2">
      <c r="A52" s="381"/>
      <c r="B52" s="384"/>
      <c r="C52" s="382" t="s">
        <v>182</v>
      </c>
      <c r="D52" s="385"/>
      <c r="E52" s="383"/>
      <c r="F52" s="548">
        <v>1597</v>
      </c>
      <c r="G52" s="548">
        <v>1334</v>
      </c>
      <c r="H52" s="548">
        <v>1732</v>
      </c>
      <c r="I52" s="548">
        <v>1654</v>
      </c>
      <c r="J52" s="548">
        <v>1501</v>
      </c>
      <c r="K52" s="549">
        <v>96</v>
      </c>
      <c r="L52" s="380">
        <v>6.3957361758827451</v>
      </c>
    </row>
    <row r="53" spans="1:12" s="269" customFormat="1" ht="11.25" customHeight="1" x14ac:dyDescent="0.2">
      <c r="A53" s="381"/>
      <c r="B53" s="385"/>
      <c r="C53" s="382" t="s">
        <v>352</v>
      </c>
      <c r="D53" s="385"/>
      <c r="E53" s="383"/>
      <c r="F53" s="548">
        <v>587</v>
      </c>
      <c r="G53" s="548">
        <v>551</v>
      </c>
      <c r="H53" s="548">
        <v>831</v>
      </c>
      <c r="I53" s="548">
        <v>716</v>
      </c>
      <c r="J53" s="550">
        <v>639</v>
      </c>
      <c r="K53" s="549">
        <v>-52</v>
      </c>
      <c r="L53" s="380">
        <v>-8.1377151799687013</v>
      </c>
    </row>
    <row r="54" spans="1:12" s="151" customFormat="1" ht="12.75" customHeight="1" x14ac:dyDescent="0.2">
      <c r="A54" s="381"/>
      <c r="B54" s="384" t="s">
        <v>113</v>
      </c>
      <c r="C54" s="384" t="s">
        <v>116</v>
      </c>
      <c r="D54" s="385"/>
      <c r="E54" s="383"/>
      <c r="F54" s="548">
        <v>4446</v>
      </c>
      <c r="G54" s="548">
        <v>3343</v>
      </c>
      <c r="H54" s="548">
        <v>4231</v>
      </c>
      <c r="I54" s="548">
        <v>4129</v>
      </c>
      <c r="J54" s="548">
        <v>4049</v>
      </c>
      <c r="K54" s="549">
        <v>397</v>
      </c>
      <c r="L54" s="380">
        <v>9.8048900963200794</v>
      </c>
    </row>
    <row r="55" spans="1:12" ht="11.25" x14ac:dyDescent="0.2">
      <c r="A55" s="381"/>
      <c r="B55" s="385"/>
      <c r="C55" s="382" t="s">
        <v>352</v>
      </c>
      <c r="D55" s="385"/>
      <c r="E55" s="383"/>
      <c r="F55" s="548">
        <v>1176</v>
      </c>
      <c r="G55" s="548">
        <v>1248</v>
      </c>
      <c r="H55" s="548">
        <v>1523</v>
      </c>
      <c r="I55" s="548">
        <v>1455</v>
      </c>
      <c r="J55" s="548">
        <v>1241</v>
      </c>
      <c r="K55" s="549">
        <v>-65</v>
      </c>
      <c r="L55" s="380">
        <v>-5.2377115229653501</v>
      </c>
    </row>
    <row r="56" spans="1:12" ht="14.25" customHeight="1" x14ac:dyDescent="0.2">
      <c r="A56" s="381"/>
      <c r="B56" s="385"/>
      <c r="C56" s="384" t="s">
        <v>117</v>
      </c>
      <c r="D56" s="385"/>
      <c r="E56" s="383"/>
      <c r="F56" s="548">
        <v>1052</v>
      </c>
      <c r="G56" s="548">
        <v>1273</v>
      </c>
      <c r="H56" s="548">
        <v>1424</v>
      </c>
      <c r="I56" s="548">
        <v>1402</v>
      </c>
      <c r="J56" s="548">
        <v>1108</v>
      </c>
      <c r="K56" s="549">
        <v>-56</v>
      </c>
      <c r="L56" s="380">
        <v>-5.0541516245487363</v>
      </c>
    </row>
    <row r="57" spans="1:12" ht="18.75" customHeight="1" x14ac:dyDescent="0.2">
      <c r="A57" s="388"/>
      <c r="B57" s="389"/>
      <c r="C57" s="390" t="s">
        <v>352</v>
      </c>
      <c r="D57" s="389"/>
      <c r="E57" s="391"/>
      <c r="F57" s="551">
        <v>294</v>
      </c>
      <c r="G57" s="552">
        <v>767</v>
      </c>
      <c r="H57" s="552">
        <v>697</v>
      </c>
      <c r="I57" s="552">
        <v>489</v>
      </c>
      <c r="J57" s="552">
        <v>326</v>
      </c>
      <c r="K57" s="553">
        <f t="shared" ref="K57" si="0">IF(OR(F57=".",J57=".")=TRUE,".",IF(OR(F57="*",J57="*")=TRUE,"*",IF(AND(F57="-",J57="-")=TRUE,"-",IF(AND(ISNUMBER(J57),ISNUMBER(F57))=TRUE,IF(F57-J57=0,0,F57-J57),IF(ISNUMBER(F57)=TRUE,F57,-J57)))))</f>
        <v>-32</v>
      </c>
      <c r="L57" s="392">
        <f t="shared" ref="L57" si="1">IF(K57 =".",".",IF(K57 ="*","*",IF(K57="-","-",IF(K57=0,0,IF(OR(J57="-",J57=".",F57="-",F57=".")=TRUE,"X",IF(J57=0,"0,0",IF(ABS(K57*100/J57)&gt;250,".X",(K57*100/J57))))))))</f>
        <v>-9.8159509202453989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5701</v>
      </c>
      <c r="E11" s="114">
        <v>4880</v>
      </c>
      <c r="F11" s="114">
        <v>7256</v>
      </c>
      <c r="G11" s="114">
        <v>5691</v>
      </c>
      <c r="H11" s="140">
        <v>5307</v>
      </c>
      <c r="I11" s="115">
        <v>394</v>
      </c>
      <c r="J11" s="116">
        <v>7.4241567740719807</v>
      </c>
    </row>
    <row r="12" spans="1:15" s="110" customFormat="1" ht="24.95" customHeight="1" x14ac:dyDescent="0.2">
      <c r="A12" s="193" t="s">
        <v>132</v>
      </c>
      <c r="B12" s="194" t="s">
        <v>133</v>
      </c>
      <c r="C12" s="113">
        <v>1.5260480617435537</v>
      </c>
      <c r="D12" s="115">
        <v>87</v>
      </c>
      <c r="E12" s="114">
        <v>54</v>
      </c>
      <c r="F12" s="114">
        <v>104</v>
      </c>
      <c r="G12" s="114">
        <v>117</v>
      </c>
      <c r="H12" s="140">
        <v>58</v>
      </c>
      <c r="I12" s="115">
        <v>29</v>
      </c>
      <c r="J12" s="116">
        <v>50</v>
      </c>
    </row>
    <row r="13" spans="1:15" s="110" customFormat="1" ht="24.95" customHeight="1" x14ac:dyDescent="0.2">
      <c r="A13" s="193" t="s">
        <v>134</v>
      </c>
      <c r="B13" s="199" t="s">
        <v>214</v>
      </c>
      <c r="C13" s="113">
        <v>1.6312927556569023</v>
      </c>
      <c r="D13" s="115">
        <v>93</v>
      </c>
      <c r="E13" s="114">
        <v>352</v>
      </c>
      <c r="F13" s="114">
        <v>394</v>
      </c>
      <c r="G13" s="114">
        <v>75</v>
      </c>
      <c r="H13" s="140">
        <v>126</v>
      </c>
      <c r="I13" s="115">
        <v>-33</v>
      </c>
      <c r="J13" s="116">
        <v>-26.19047619047619</v>
      </c>
    </row>
    <row r="14" spans="1:15" s="287" customFormat="1" ht="24.95" customHeight="1" x14ac:dyDescent="0.2">
      <c r="A14" s="193" t="s">
        <v>215</v>
      </c>
      <c r="B14" s="199" t="s">
        <v>137</v>
      </c>
      <c r="C14" s="113">
        <v>18.73355551657604</v>
      </c>
      <c r="D14" s="115">
        <v>1068</v>
      </c>
      <c r="E14" s="114">
        <v>507</v>
      </c>
      <c r="F14" s="114">
        <v>988</v>
      </c>
      <c r="G14" s="114">
        <v>806</v>
      </c>
      <c r="H14" s="140">
        <v>846</v>
      </c>
      <c r="I14" s="115">
        <v>222</v>
      </c>
      <c r="J14" s="116">
        <v>26.24113475177305</v>
      </c>
      <c r="K14" s="110"/>
      <c r="L14" s="110"/>
      <c r="M14" s="110"/>
      <c r="N14" s="110"/>
      <c r="O14" s="110"/>
    </row>
    <row r="15" spans="1:15" s="110" customFormat="1" ht="24.95" customHeight="1" x14ac:dyDescent="0.2">
      <c r="A15" s="193" t="s">
        <v>216</v>
      </c>
      <c r="B15" s="199" t="s">
        <v>217</v>
      </c>
      <c r="C15" s="113">
        <v>3.8940536747938959</v>
      </c>
      <c r="D15" s="115">
        <v>222</v>
      </c>
      <c r="E15" s="114">
        <v>190</v>
      </c>
      <c r="F15" s="114">
        <v>318</v>
      </c>
      <c r="G15" s="114">
        <v>343</v>
      </c>
      <c r="H15" s="140">
        <v>226</v>
      </c>
      <c r="I15" s="115">
        <v>-4</v>
      </c>
      <c r="J15" s="116">
        <v>-1.7699115044247788</v>
      </c>
    </row>
    <row r="16" spans="1:15" s="287" customFormat="1" ht="24.95" customHeight="1" x14ac:dyDescent="0.2">
      <c r="A16" s="193" t="s">
        <v>218</v>
      </c>
      <c r="B16" s="199" t="s">
        <v>141</v>
      </c>
      <c r="C16" s="113">
        <v>6.5953341519031747</v>
      </c>
      <c r="D16" s="115">
        <v>376</v>
      </c>
      <c r="E16" s="114">
        <v>177</v>
      </c>
      <c r="F16" s="114">
        <v>443</v>
      </c>
      <c r="G16" s="114">
        <v>264</v>
      </c>
      <c r="H16" s="140">
        <v>311</v>
      </c>
      <c r="I16" s="115">
        <v>65</v>
      </c>
      <c r="J16" s="116">
        <v>20.90032154340836</v>
      </c>
      <c r="K16" s="110"/>
      <c r="L16" s="110"/>
      <c r="M16" s="110"/>
      <c r="N16" s="110"/>
      <c r="O16" s="110"/>
    </row>
    <row r="17" spans="1:15" s="110" customFormat="1" ht="24.95" customHeight="1" x14ac:dyDescent="0.2">
      <c r="A17" s="193" t="s">
        <v>142</v>
      </c>
      <c r="B17" s="199" t="s">
        <v>220</v>
      </c>
      <c r="C17" s="113">
        <v>8.2441676898789691</v>
      </c>
      <c r="D17" s="115">
        <v>470</v>
      </c>
      <c r="E17" s="114">
        <v>140</v>
      </c>
      <c r="F17" s="114">
        <v>227</v>
      </c>
      <c r="G17" s="114">
        <v>199</v>
      </c>
      <c r="H17" s="140">
        <v>309</v>
      </c>
      <c r="I17" s="115">
        <v>161</v>
      </c>
      <c r="J17" s="116">
        <v>52.103559870550164</v>
      </c>
    </row>
    <row r="18" spans="1:15" s="287" customFormat="1" ht="24.95" customHeight="1" x14ac:dyDescent="0.2">
      <c r="A18" s="201" t="s">
        <v>144</v>
      </c>
      <c r="B18" s="202" t="s">
        <v>145</v>
      </c>
      <c r="C18" s="113">
        <v>7.3320470092966143</v>
      </c>
      <c r="D18" s="115">
        <v>418</v>
      </c>
      <c r="E18" s="114">
        <v>274</v>
      </c>
      <c r="F18" s="114">
        <v>529</v>
      </c>
      <c r="G18" s="114">
        <v>489</v>
      </c>
      <c r="H18" s="140">
        <v>527</v>
      </c>
      <c r="I18" s="115">
        <v>-109</v>
      </c>
      <c r="J18" s="116">
        <v>-20.683111954459203</v>
      </c>
      <c r="K18" s="110"/>
      <c r="L18" s="110"/>
      <c r="M18" s="110"/>
      <c r="N18" s="110"/>
      <c r="O18" s="110"/>
    </row>
    <row r="19" spans="1:15" s="110" customFormat="1" ht="24.95" customHeight="1" x14ac:dyDescent="0.2">
      <c r="A19" s="193" t="s">
        <v>146</v>
      </c>
      <c r="B19" s="199" t="s">
        <v>147</v>
      </c>
      <c r="C19" s="113">
        <v>14.751797930187687</v>
      </c>
      <c r="D19" s="115">
        <v>841</v>
      </c>
      <c r="E19" s="114">
        <v>1415</v>
      </c>
      <c r="F19" s="114">
        <v>1456</v>
      </c>
      <c r="G19" s="114">
        <v>940</v>
      </c>
      <c r="H19" s="140">
        <v>721</v>
      </c>
      <c r="I19" s="115">
        <v>120</v>
      </c>
      <c r="J19" s="116">
        <v>16.643550624133148</v>
      </c>
    </row>
    <row r="20" spans="1:15" s="287" customFormat="1" ht="24.95" customHeight="1" x14ac:dyDescent="0.2">
      <c r="A20" s="193" t="s">
        <v>148</v>
      </c>
      <c r="B20" s="199" t="s">
        <v>149</v>
      </c>
      <c r="C20" s="113">
        <v>8.7528503771268191</v>
      </c>
      <c r="D20" s="115">
        <v>499</v>
      </c>
      <c r="E20" s="114">
        <v>316</v>
      </c>
      <c r="F20" s="114">
        <v>429</v>
      </c>
      <c r="G20" s="114">
        <v>491</v>
      </c>
      <c r="H20" s="140">
        <v>392</v>
      </c>
      <c r="I20" s="115">
        <v>107</v>
      </c>
      <c r="J20" s="116">
        <v>27.295918367346939</v>
      </c>
      <c r="K20" s="110"/>
      <c r="L20" s="110"/>
      <c r="M20" s="110"/>
      <c r="N20" s="110"/>
      <c r="O20" s="110"/>
    </row>
    <row r="21" spans="1:15" s="110" customFormat="1" ht="24.95" customHeight="1" x14ac:dyDescent="0.2">
      <c r="A21" s="201" t="s">
        <v>150</v>
      </c>
      <c r="B21" s="202" t="s">
        <v>151</v>
      </c>
      <c r="C21" s="113">
        <v>4.7009296614629008</v>
      </c>
      <c r="D21" s="115">
        <v>268</v>
      </c>
      <c r="E21" s="114">
        <v>207</v>
      </c>
      <c r="F21" s="114">
        <v>310</v>
      </c>
      <c r="G21" s="114">
        <v>462</v>
      </c>
      <c r="H21" s="140">
        <v>392</v>
      </c>
      <c r="I21" s="115">
        <v>-124</v>
      </c>
      <c r="J21" s="116">
        <v>-31.632653061224488</v>
      </c>
    </row>
    <row r="22" spans="1:15" s="110" customFormat="1" ht="24.95" customHeight="1" x14ac:dyDescent="0.2">
      <c r="A22" s="201" t="s">
        <v>152</v>
      </c>
      <c r="B22" s="199" t="s">
        <v>153</v>
      </c>
      <c r="C22" s="113">
        <v>2.1048938782669708</v>
      </c>
      <c r="D22" s="115">
        <v>120</v>
      </c>
      <c r="E22" s="114">
        <v>51</v>
      </c>
      <c r="F22" s="114">
        <v>73</v>
      </c>
      <c r="G22" s="114">
        <v>77</v>
      </c>
      <c r="H22" s="140">
        <v>56</v>
      </c>
      <c r="I22" s="115">
        <v>64</v>
      </c>
      <c r="J22" s="116">
        <v>114.28571428571429</v>
      </c>
    </row>
    <row r="23" spans="1:15" s="110" customFormat="1" ht="24.95" customHeight="1" x14ac:dyDescent="0.2">
      <c r="A23" s="193" t="s">
        <v>154</v>
      </c>
      <c r="B23" s="199" t="s">
        <v>155</v>
      </c>
      <c r="C23" s="113">
        <v>2.1925977898614279</v>
      </c>
      <c r="D23" s="115">
        <v>125</v>
      </c>
      <c r="E23" s="114">
        <v>25</v>
      </c>
      <c r="F23" s="114">
        <v>57</v>
      </c>
      <c r="G23" s="114">
        <v>23</v>
      </c>
      <c r="H23" s="140">
        <v>43</v>
      </c>
      <c r="I23" s="115">
        <v>82</v>
      </c>
      <c r="J23" s="116">
        <v>190.69767441860466</v>
      </c>
    </row>
    <row r="24" spans="1:15" s="110" customFormat="1" ht="24.95" customHeight="1" x14ac:dyDescent="0.2">
      <c r="A24" s="193" t="s">
        <v>156</v>
      </c>
      <c r="B24" s="199" t="s">
        <v>221</v>
      </c>
      <c r="C24" s="113">
        <v>4.2097877565339417</v>
      </c>
      <c r="D24" s="115">
        <v>240</v>
      </c>
      <c r="E24" s="114">
        <v>203</v>
      </c>
      <c r="F24" s="114">
        <v>327</v>
      </c>
      <c r="G24" s="114">
        <v>248</v>
      </c>
      <c r="H24" s="140">
        <v>195</v>
      </c>
      <c r="I24" s="115">
        <v>45</v>
      </c>
      <c r="J24" s="116">
        <v>23.076923076923077</v>
      </c>
    </row>
    <row r="25" spans="1:15" s="110" customFormat="1" ht="24.95" customHeight="1" x14ac:dyDescent="0.2">
      <c r="A25" s="193" t="s">
        <v>222</v>
      </c>
      <c r="B25" s="204" t="s">
        <v>159</v>
      </c>
      <c r="C25" s="113">
        <v>4.2273285388528326</v>
      </c>
      <c r="D25" s="115">
        <v>241</v>
      </c>
      <c r="E25" s="114">
        <v>145</v>
      </c>
      <c r="F25" s="114">
        <v>297</v>
      </c>
      <c r="G25" s="114">
        <v>249</v>
      </c>
      <c r="H25" s="140">
        <v>234</v>
      </c>
      <c r="I25" s="115">
        <v>7</v>
      </c>
      <c r="J25" s="116">
        <v>2.9914529914529915</v>
      </c>
    </row>
    <row r="26" spans="1:15" s="110" customFormat="1" ht="24.95" customHeight="1" x14ac:dyDescent="0.2">
      <c r="A26" s="201">
        <v>782.78300000000002</v>
      </c>
      <c r="B26" s="203" t="s">
        <v>160</v>
      </c>
      <c r="C26" s="113">
        <v>9.5772671461147159</v>
      </c>
      <c r="D26" s="115">
        <v>546</v>
      </c>
      <c r="E26" s="114">
        <v>327</v>
      </c>
      <c r="F26" s="114">
        <v>575</v>
      </c>
      <c r="G26" s="114">
        <v>653</v>
      </c>
      <c r="H26" s="140">
        <v>635</v>
      </c>
      <c r="I26" s="115">
        <v>-89</v>
      </c>
      <c r="J26" s="116">
        <v>-14.015748031496063</v>
      </c>
    </row>
    <row r="27" spans="1:15" s="110" customFormat="1" ht="24.95" customHeight="1" x14ac:dyDescent="0.2">
      <c r="A27" s="193" t="s">
        <v>161</v>
      </c>
      <c r="B27" s="199" t="s">
        <v>162</v>
      </c>
      <c r="C27" s="113">
        <v>2.6661989124714962</v>
      </c>
      <c r="D27" s="115">
        <v>152</v>
      </c>
      <c r="E27" s="114">
        <v>109</v>
      </c>
      <c r="F27" s="114">
        <v>271</v>
      </c>
      <c r="G27" s="114">
        <v>173</v>
      </c>
      <c r="H27" s="140">
        <v>142</v>
      </c>
      <c r="I27" s="115">
        <v>10</v>
      </c>
      <c r="J27" s="116">
        <v>7.042253521126761</v>
      </c>
    </row>
    <row r="28" spans="1:15" s="110" customFormat="1" ht="24.95" customHeight="1" x14ac:dyDescent="0.2">
      <c r="A28" s="193" t="s">
        <v>163</v>
      </c>
      <c r="B28" s="199" t="s">
        <v>164</v>
      </c>
      <c r="C28" s="113">
        <v>3.1748815997193476</v>
      </c>
      <c r="D28" s="115">
        <v>181</v>
      </c>
      <c r="E28" s="114">
        <v>118</v>
      </c>
      <c r="F28" s="114">
        <v>273</v>
      </c>
      <c r="G28" s="114">
        <v>95</v>
      </c>
      <c r="H28" s="140">
        <v>171</v>
      </c>
      <c r="I28" s="115">
        <v>10</v>
      </c>
      <c r="J28" s="116">
        <v>5.8479532163742691</v>
      </c>
    </row>
    <row r="29" spans="1:15" s="110" customFormat="1" ht="24.95" customHeight="1" x14ac:dyDescent="0.2">
      <c r="A29" s="193">
        <v>86</v>
      </c>
      <c r="B29" s="199" t="s">
        <v>165</v>
      </c>
      <c r="C29" s="113">
        <v>5.0166637432029466</v>
      </c>
      <c r="D29" s="115">
        <v>286</v>
      </c>
      <c r="E29" s="114">
        <v>298</v>
      </c>
      <c r="F29" s="114">
        <v>368</v>
      </c>
      <c r="G29" s="114">
        <v>264</v>
      </c>
      <c r="H29" s="140">
        <v>270</v>
      </c>
      <c r="I29" s="115">
        <v>16</v>
      </c>
      <c r="J29" s="116">
        <v>5.9259259259259256</v>
      </c>
    </row>
    <row r="30" spans="1:15" s="110" customFormat="1" ht="24.95" customHeight="1" x14ac:dyDescent="0.2">
      <c r="A30" s="193">
        <v>87.88</v>
      </c>
      <c r="B30" s="204" t="s">
        <v>166</v>
      </c>
      <c r="C30" s="113">
        <v>6.3322224171198034</v>
      </c>
      <c r="D30" s="115">
        <v>361</v>
      </c>
      <c r="E30" s="114">
        <v>315</v>
      </c>
      <c r="F30" s="114">
        <v>592</v>
      </c>
      <c r="G30" s="114">
        <v>346</v>
      </c>
      <c r="H30" s="140">
        <v>304</v>
      </c>
      <c r="I30" s="115">
        <v>57</v>
      </c>
      <c r="J30" s="116">
        <v>18.75</v>
      </c>
    </row>
    <row r="31" spans="1:15" s="110" customFormat="1" ht="24.95" customHeight="1" x14ac:dyDescent="0.2">
      <c r="A31" s="193" t="s">
        <v>167</v>
      </c>
      <c r="B31" s="199" t="s">
        <v>168</v>
      </c>
      <c r="C31" s="113">
        <v>3.0696369058059991</v>
      </c>
      <c r="D31" s="115">
        <v>175</v>
      </c>
      <c r="E31" s="114">
        <v>164</v>
      </c>
      <c r="F31" s="114">
        <v>213</v>
      </c>
      <c r="G31" s="114">
        <v>183</v>
      </c>
      <c r="H31" s="140">
        <v>195</v>
      </c>
      <c r="I31" s="115">
        <v>-20</v>
      </c>
      <c r="J31" s="116">
        <v>-10.256410256410257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1.5260480617435537</v>
      </c>
      <c r="D34" s="115">
        <v>87</v>
      </c>
      <c r="E34" s="114">
        <v>54</v>
      </c>
      <c r="F34" s="114">
        <v>104</v>
      </c>
      <c r="G34" s="114">
        <v>117</v>
      </c>
      <c r="H34" s="140">
        <v>58</v>
      </c>
      <c r="I34" s="115">
        <v>29</v>
      </c>
      <c r="J34" s="116">
        <v>50</v>
      </c>
    </row>
    <row r="35" spans="1:10" s="110" customFormat="1" ht="24.95" customHeight="1" x14ac:dyDescent="0.2">
      <c r="A35" s="292" t="s">
        <v>171</v>
      </c>
      <c r="B35" s="293" t="s">
        <v>172</v>
      </c>
      <c r="C35" s="113">
        <v>27.696895281529557</v>
      </c>
      <c r="D35" s="115">
        <v>1579</v>
      </c>
      <c r="E35" s="114">
        <v>1133</v>
      </c>
      <c r="F35" s="114">
        <v>1911</v>
      </c>
      <c r="G35" s="114">
        <v>1370</v>
      </c>
      <c r="H35" s="140">
        <v>1499</v>
      </c>
      <c r="I35" s="115">
        <v>80</v>
      </c>
      <c r="J35" s="116">
        <v>5.3368912608405603</v>
      </c>
    </row>
    <row r="36" spans="1:10" s="110" customFormat="1" ht="24.95" customHeight="1" x14ac:dyDescent="0.2">
      <c r="A36" s="294" t="s">
        <v>173</v>
      </c>
      <c r="B36" s="295" t="s">
        <v>174</v>
      </c>
      <c r="C36" s="125">
        <v>70.777056656726884</v>
      </c>
      <c r="D36" s="143">
        <v>4035</v>
      </c>
      <c r="E36" s="144">
        <v>3693</v>
      </c>
      <c r="F36" s="144">
        <v>5241</v>
      </c>
      <c r="G36" s="144">
        <v>4204</v>
      </c>
      <c r="H36" s="145">
        <v>3750</v>
      </c>
      <c r="I36" s="143">
        <v>285</v>
      </c>
      <c r="J36" s="146">
        <v>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5701</v>
      </c>
      <c r="F11" s="264">
        <v>4880</v>
      </c>
      <c r="G11" s="264">
        <v>7256</v>
      </c>
      <c r="H11" s="264">
        <v>5691</v>
      </c>
      <c r="I11" s="265">
        <v>5307</v>
      </c>
      <c r="J11" s="263">
        <v>394</v>
      </c>
      <c r="K11" s="266">
        <v>7.4241567740719807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26.854937730222769</v>
      </c>
      <c r="E13" s="115">
        <v>1531</v>
      </c>
      <c r="F13" s="114">
        <v>1888</v>
      </c>
      <c r="G13" s="114">
        <v>2332</v>
      </c>
      <c r="H13" s="114">
        <v>2107</v>
      </c>
      <c r="I13" s="140">
        <v>1641</v>
      </c>
      <c r="J13" s="115">
        <v>-110</v>
      </c>
      <c r="K13" s="116">
        <v>-6.7032297379646559</v>
      </c>
    </row>
    <row r="14" spans="1:15" ht="15.95" customHeight="1" x14ac:dyDescent="0.2">
      <c r="A14" s="306" t="s">
        <v>230</v>
      </c>
      <c r="B14" s="307"/>
      <c r="C14" s="308"/>
      <c r="D14" s="113">
        <v>58.814243115242938</v>
      </c>
      <c r="E14" s="115">
        <v>3353</v>
      </c>
      <c r="F14" s="114">
        <v>2342</v>
      </c>
      <c r="G14" s="114">
        <v>4087</v>
      </c>
      <c r="H14" s="114">
        <v>2936</v>
      </c>
      <c r="I14" s="140">
        <v>2914</v>
      </c>
      <c r="J14" s="115">
        <v>439</v>
      </c>
      <c r="K14" s="116">
        <v>15.065202470830474</v>
      </c>
    </row>
    <row r="15" spans="1:15" ht="15.95" customHeight="1" x14ac:dyDescent="0.2">
      <c r="A15" s="306" t="s">
        <v>231</v>
      </c>
      <c r="B15" s="307"/>
      <c r="C15" s="308"/>
      <c r="D15" s="113">
        <v>7.261883880021049</v>
      </c>
      <c r="E15" s="115">
        <v>414</v>
      </c>
      <c r="F15" s="114">
        <v>303</v>
      </c>
      <c r="G15" s="114">
        <v>356</v>
      </c>
      <c r="H15" s="114">
        <v>333</v>
      </c>
      <c r="I15" s="140">
        <v>350</v>
      </c>
      <c r="J15" s="115">
        <v>64</v>
      </c>
      <c r="K15" s="116">
        <v>18.285714285714285</v>
      </c>
    </row>
    <row r="16" spans="1:15" ht="15.95" customHeight="1" x14ac:dyDescent="0.2">
      <c r="A16" s="306" t="s">
        <v>232</v>
      </c>
      <c r="B16" s="307"/>
      <c r="C16" s="308"/>
      <c r="D16" s="113">
        <v>6.6304157165409574</v>
      </c>
      <c r="E16" s="115">
        <v>378</v>
      </c>
      <c r="F16" s="114">
        <v>326</v>
      </c>
      <c r="G16" s="114">
        <v>424</v>
      </c>
      <c r="H16" s="114">
        <v>291</v>
      </c>
      <c r="I16" s="140">
        <v>374</v>
      </c>
      <c r="J16" s="115">
        <v>4</v>
      </c>
      <c r="K16" s="116">
        <v>1.0695187165775402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0.91212068058235396</v>
      </c>
      <c r="E18" s="115">
        <v>52</v>
      </c>
      <c r="F18" s="114">
        <v>51</v>
      </c>
      <c r="G18" s="114">
        <v>101</v>
      </c>
      <c r="H18" s="114">
        <v>110</v>
      </c>
      <c r="I18" s="140">
        <v>56</v>
      </c>
      <c r="J18" s="115">
        <v>-4</v>
      </c>
      <c r="K18" s="116">
        <v>-7.1428571428571432</v>
      </c>
    </row>
    <row r="19" spans="1:11" ht="14.1" customHeight="1" x14ac:dyDescent="0.2">
      <c r="A19" s="306" t="s">
        <v>235</v>
      </c>
      <c r="B19" s="307" t="s">
        <v>236</v>
      </c>
      <c r="C19" s="308"/>
      <c r="D19" s="113">
        <v>0.71917207507454828</v>
      </c>
      <c r="E19" s="115">
        <v>41</v>
      </c>
      <c r="F19" s="114">
        <v>32</v>
      </c>
      <c r="G19" s="114">
        <v>82</v>
      </c>
      <c r="H19" s="114">
        <v>100</v>
      </c>
      <c r="I19" s="140">
        <v>42</v>
      </c>
      <c r="J19" s="115">
        <v>-1</v>
      </c>
      <c r="K19" s="116">
        <v>-2.3809523809523809</v>
      </c>
    </row>
    <row r="20" spans="1:11" ht="14.1" customHeight="1" x14ac:dyDescent="0.2">
      <c r="A20" s="306">
        <v>12</v>
      </c>
      <c r="B20" s="307" t="s">
        <v>237</v>
      </c>
      <c r="C20" s="308"/>
      <c r="D20" s="113">
        <v>0.94720224522013685</v>
      </c>
      <c r="E20" s="115">
        <v>54</v>
      </c>
      <c r="F20" s="114">
        <v>25</v>
      </c>
      <c r="G20" s="114">
        <v>49</v>
      </c>
      <c r="H20" s="114">
        <v>54</v>
      </c>
      <c r="I20" s="140">
        <v>42</v>
      </c>
      <c r="J20" s="115">
        <v>12</v>
      </c>
      <c r="K20" s="116">
        <v>28.571428571428573</v>
      </c>
    </row>
    <row r="21" spans="1:11" ht="14.1" customHeight="1" x14ac:dyDescent="0.2">
      <c r="A21" s="306">
        <v>21</v>
      </c>
      <c r="B21" s="307" t="s">
        <v>238</v>
      </c>
      <c r="C21" s="308"/>
      <c r="D21" s="113">
        <v>3.9642168040694616</v>
      </c>
      <c r="E21" s="115">
        <v>226</v>
      </c>
      <c r="F21" s="114">
        <v>20</v>
      </c>
      <c r="G21" s="114">
        <v>58</v>
      </c>
      <c r="H21" s="114">
        <v>57</v>
      </c>
      <c r="I21" s="140">
        <v>176</v>
      </c>
      <c r="J21" s="115">
        <v>50</v>
      </c>
      <c r="K21" s="116">
        <v>28.40909090909091</v>
      </c>
    </row>
    <row r="22" spans="1:11" ht="14.1" customHeight="1" x14ac:dyDescent="0.2">
      <c r="A22" s="306">
        <v>22</v>
      </c>
      <c r="B22" s="307" t="s">
        <v>239</v>
      </c>
      <c r="C22" s="308"/>
      <c r="D22" s="113">
        <v>1.9996491843536222</v>
      </c>
      <c r="E22" s="115">
        <v>114</v>
      </c>
      <c r="F22" s="114">
        <v>63</v>
      </c>
      <c r="G22" s="114">
        <v>140</v>
      </c>
      <c r="H22" s="114">
        <v>87</v>
      </c>
      <c r="I22" s="140">
        <v>100</v>
      </c>
      <c r="J22" s="115">
        <v>14</v>
      </c>
      <c r="K22" s="116">
        <v>14</v>
      </c>
    </row>
    <row r="23" spans="1:11" ht="14.1" customHeight="1" x14ac:dyDescent="0.2">
      <c r="A23" s="306">
        <v>23</v>
      </c>
      <c r="B23" s="307" t="s">
        <v>240</v>
      </c>
      <c r="C23" s="308"/>
      <c r="D23" s="113">
        <v>0.89457989826346251</v>
      </c>
      <c r="E23" s="115">
        <v>51</v>
      </c>
      <c r="F23" s="114">
        <v>47</v>
      </c>
      <c r="G23" s="114">
        <v>104</v>
      </c>
      <c r="H23" s="114">
        <v>47</v>
      </c>
      <c r="I23" s="140">
        <v>56</v>
      </c>
      <c r="J23" s="115">
        <v>-5</v>
      </c>
      <c r="K23" s="116">
        <v>-8.9285714285714288</v>
      </c>
    </row>
    <row r="24" spans="1:11" ht="14.1" customHeight="1" x14ac:dyDescent="0.2">
      <c r="A24" s="306">
        <v>24</v>
      </c>
      <c r="B24" s="307" t="s">
        <v>241</v>
      </c>
      <c r="C24" s="308"/>
      <c r="D24" s="113">
        <v>5.472724083494124</v>
      </c>
      <c r="E24" s="115">
        <v>312</v>
      </c>
      <c r="F24" s="114">
        <v>176</v>
      </c>
      <c r="G24" s="114">
        <v>308</v>
      </c>
      <c r="H24" s="114">
        <v>411</v>
      </c>
      <c r="I24" s="140">
        <v>355</v>
      </c>
      <c r="J24" s="115">
        <v>-43</v>
      </c>
      <c r="K24" s="116">
        <v>-12.112676056338028</v>
      </c>
    </row>
    <row r="25" spans="1:11" ht="14.1" customHeight="1" x14ac:dyDescent="0.2">
      <c r="A25" s="306">
        <v>25</v>
      </c>
      <c r="B25" s="307" t="s">
        <v>242</v>
      </c>
      <c r="C25" s="308"/>
      <c r="D25" s="113">
        <v>6.2796000701631289</v>
      </c>
      <c r="E25" s="115">
        <v>358</v>
      </c>
      <c r="F25" s="114">
        <v>261</v>
      </c>
      <c r="G25" s="114">
        <v>389</v>
      </c>
      <c r="H25" s="114">
        <v>264</v>
      </c>
      <c r="I25" s="140">
        <v>328</v>
      </c>
      <c r="J25" s="115">
        <v>30</v>
      </c>
      <c r="K25" s="116">
        <v>9.1463414634146343</v>
      </c>
    </row>
    <row r="26" spans="1:11" ht="14.1" customHeight="1" x14ac:dyDescent="0.2">
      <c r="A26" s="306">
        <v>26</v>
      </c>
      <c r="B26" s="307" t="s">
        <v>243</v>
      </c>
      <c r="C26" s="308"/>
      <c r="D26" s="113">
        <v>2.4030871776881249</v>
      </c>
      <c r="E26" s="115">
        <v>137</v>
      </c>
      <c r="F26" s="114">
        <v>275</v>
      </c>
      <c r="G26" s="114">
        <v>391</v>
      </c>
      <c r="H26" s="114">
        <v>79</v>
      </c>
      <c r="I26" s="140">
        <v>109</v>
      </c>
      <c r="J26" s="115">
        <v>28</v>
      </c>
      <c r="K26" s="116">
        <v>25.688073394495412</v>
      </c>
    </row>
    <row r="27" spans="1:11" ht="14.1" customHeight="1" x14ac:dyDescent="0.2">
      <c r="A27" s="306">
        <v>27</v>
      </c>
      <c r="B27" s="307" t="s">
        <v>244</v>
      </c>
      <c r="C27" s="308"/>
      <c r="D27" s="113">
        <v>1.3506402385546394</v>
      </c>
      <c r="E27" s="115">
        <v>77</v>
      </c>
      <c r="F27" s="114">
        <v>39</v>
      </c>
      <c r="G27" s="114">
        <v>75</v>
      </c>
      <c r="H27" s="114">
        <v>68</v>
      </c>
      <c r="I27" s="140">
        <v>69</v>
      </c>
      <c r="J27" s="115">
        <v>8</v>
      </c>
      <c r="K27" s="116">
        <v>11.594202898550725</v>
      </c>
    </row>
    <row r="28" spans="1:11" ht="14.1" customHeight="1" x14ac:dyDescent="0.2">
      <c r="A28" s="306">
        <v>28</v>
      </c>
      <c r="B28" s="307" t="s">
        <v>245</v>
      </c>
      <c r="C28" s="308"/>
      <c r="D28" s="113">
        <v>0.21048938782669707</v>
      </c>
      <c r="E28" s="115">
        <v>12</v>
      </c>
      <c r="F28" s="114" t="s">
        <v>513</v>
      </c>
      <c r="G28" s="114">
        <v>7</v>
      </c>
      <c r="H28" s="114">
        <v>17</v>
      </c>
      <c r="I28" s="140">
        <v>17</v>
      </c>
      <c r="J28" s="115">
        <v>-5</v>
      </c>
      <c r="K28" s="116">
        <v>-29.411764705882351</v>
      </c>
    </row>
    <row r="29" spans="1:11" ht="14.1" customHeight="1" x14ac:dyDescent="0.2">
      <c r="A29" s="306">
        <v>29</v>
      </c>
      <c r="B29" s="307" t="s">
        <v>246</v>
      </c>
      <c r="C29" s="308"/>
      <c r="D29" s="113">
        <v>3.4379933345027189</v>
      </c>
      <c r="E29" s="115">
        <v>196</v>
      </c>
      <c r="F29" s="114">
        <v>150</v>
      </c>
      <c r="G29" s="114">
        <v>275</v>
      </c>
      <c r="H29" s="114">
        <v>293</v>
      </c>
      <c r="I29" s="140">
        <v>232</v>
      </c>
      <c r="J29" s="115">
        <v>-36</v>
      </c>
      <c r="K29" s="116">
        <v>-15.517241379310345</v>
      </c>
    </row>
    <row r="30" spans="1:11" ht="14.1" customHeight="1" x14ac:dyDescent="0.2">
      <c r="A30" s="306" t="s">
        <v>247</v>
      </c>
      <c r="B30" s="307" t="s">
        <v>248</v>
      </c>
      <c r="C30" s="308"/>
      <c r="D30" s="113">
        <v>1.2278547623223997</v>
      </c>
      <c r="E30" s="115">
        <v>70</v>
      </c>
      <c r="F30" s="114">
        <v>39</v>
      </c>
      <c r="G30" s="114">
        <v>95</v>
      </c>
      <c r="H30" s="114">
        <v>84</v>
      </c>
      <c r="I30" s="140" t="s">
        <v>513</v>
      </c>
      <c r="J30" s="115" t="s">
        <v>513</v>
      </c>
      <c r="K30" s="116" t="s">
        <v>513</v>
      </c>
    </row>
    <row r="31" spans="1:11" ht="14.1" customHeight="1" x14ac:dyDescent="0.2">
      <c r="A31" s="306" t="s">
        <v>249</v>
      </c>
      <c r="B31" s="307" t="s">
        <v>250</v>
      </c>
      <c r="C31" s="308"/>
      <c r="D31" s="113">
        <v>2.2101385721803193</v>
      </c>
      <c r="E31" s="115">
        <v>126</v>
      </c>
      <c r="F31" s="114">
        <v>111</v>
      </c>
      <c r="G31" s="114">
        <v>177</v>
      </c>
      <c r="H31" s="114">
        <v>206</v>
      </c>
      <c r="I31" s="140">
        <v>174</v>
      </c>
      <c r="J31" s="115">
        <v>-48</v>
      </c>
      <c r="K31" s="116">
        <v>-27.586206896551722</v>
      </c>
    </row>
    <row r="32" spans="1:11" ht="14.1" customHeight="1" x14ac:dyDescent="0.2">
      <c r="A32" s="306">
        <v>31</v>
      </c>
      <c r="B32" s="307" t="s">
        <v>251</v>
      </c>
      <c r="C32" s="308"/>
      <c r="D32" s="113">
        <v>0.70163129275565694</v>
      </c>
      <c r="E32" s="115">
        <v>40</v>
      </c>
      <c r="F32" s="114">
        <v>25</v>
      </c>
      <c r="G32" s="114">
        <v>28</v>
      </c>
      <c r="H32" s="114">
        <v>26</v>
      </c>
      <c r="I32" s="140">
        <v>26</v>
      </c>
      <c r="J32" s="115">
        <v>14</v>
      </c>
      <c r="K32" s="116">
        <v>53.846153846153847</v>
      </c>
    </row>
    <row r="33" spans="1:11" ht="14.1" customHeight="1" x14ac:dyDescent="0.2">
      <c r="A33" s="306">
        <v>32</v>
      </c>
      <c r="B33" s="307" t="s">
        <v>252</v>
      </c>
      <c r="C33" s="308"/>
      <c r="D33" s="113">
        <v>3.2275039466760216</v>
      </c>
      <c r="E33" s="115">
        <v>184</v>
      </c>
      <c r="F33" s="114">
        <v>109</v>
      </c>
      <c r="G33" s="114">
        <v>239</v>
      </c>
      <c r="H33" s="114">
        <v>250</v>
      </c>
      <c r="I33" s="140">
        <v>236</v>
      </c>
      <c r="J33" s="115">
        <v>-52</v>
      </c>
      <c r="K33" s="116">
        <v>-22.033898305084747</v>
      </c>
    </row>
    <row r="34" spans="1:11" ht="14.1" customHeight="1" x14ac:dyDescent="0.2">
      <c r="A34" s="306">
        <v>33</v>
      </c>
      <c r="B34" s="307" t="s">
        <v>253</v>
      </c>
      <c r="C34" s="308"/>
      <c r="D34" s="113">
        <v>1.5786704087002281</v>
      </c>
      <c r="E34" s="115">
        <v>90</v>
      </c>
      <c r="F34" s="114">
        <v>40</v>
      </c>
      <c r="G34" s="114">
        <v>89</v>
      </c>
      <c r="H34" s="114">
        <v>91</v>
      </c>
      <c r="I34" s="140">
        <v>87</v>
      </c>
      <c r="J34" s="115">
        <v>3</v>
      </c>
      <c r="K34" s="116">
        <v>3.4482758620689653</v>
      </c>
    </row>
    <row r="35" spans="1:11" ht="14.1" customHeight="1" x14ac:dyDescent="0.2">
      <c r="A35" s="306">
        <v>34</v>
      </c>
      <c r="B35" s="307" t="s">
        <v>254</v>
      </c>
      <c r="C35" s="308"/>
      <c r="D35" s="113">
        <v>2.1925977898614279</v>
      </c>
      <c r="E35" s="115">
        <v>125</v>
      </c>
      <c r="F35" s="114">
        <v>69</v>
      </c>
      <c r="G35" s="114">
        <v>110</v>
      </c>
      <c r="H35" s="114">
        <v>83</v>
      </c>
      <c r="I35" s="140">
        <v>111</v>
      </c>
      <c r="J35" s="115">
        <v>14</v>
      </c>
      <c r="K35" s="116">
        <v>12.612612612612613</v>
      </c>
    </row>
    <row r="36" spans="1:11" ht="14.1" customHeight="1" x14ac:dyDescent="0.2">
      <c r="A36" s="306">
        <v>41</v>
      </c>
      <c r="B36" s="307" t="s">
        <v>255</v>
      </c>
      <c r="C36" s="308"/>
      <c r="D36" s="113">
        <v>0.59638659884230838</v>
      </c>
      <c r="E36" s="115">
        <v>34</v>
      </c>
      <c r="F36" s="114">
        <v>15</v>
      </c>
      <c r="G36" s="114">
        <v>43</v>
      </c>
      <c r="H36" s="114">
        <v>22</v>
      </c>
      <c r="I36" s="140">
        <v>37</v>
      </c>
      <c r="J36" s="115">
        <v>-3</v>
      </c>
      <c r="K36" s="116">
        <v>-8.1081081081081088</v>
      </c>
    </row>
    <row r="37" spans="1:11" ht="14.1" customHeight="1" x14ac:dyDescent="0.2">
      <c r="A37" s="306">
        <v>42</v>
      </c>
      <c r="B37" s="307" t="s">
        <v>256</v>
      </c>
      <c r="C37" s="308"/>
      <c r="D37" s="113" t="s">
        <v>513</v>
      </c>
      <c r="E37" s="115" t="s">
        <v>513</v>
      </c>
      <c r="F37" s="114" t="s">
        <v>513</v>
      </c>
      <c r="G37" s="114">
        <v>7</v>
      </c>
      <c r="H37" s="114">
        <v>4</v>
      </c>
      <c r="I37" s="140">
        <v>5</v>
      </c>
      <c r="J37" s="115" t="s">
        <v>513</v>
      </c>
      <c r="K37" s="116" t="s">
        <v>513</v>
      </c>
    </row>
    <row r="38" spans="1:11" ht="14.1" customHeight="1" x14ac:dyDescent="0.2">
      <c r="A38" s="306">
        <v>43</v>
      </c>
      <c r="B38" s="307" t="s">
        <v>257</v>
      </c>
      <c r="C38" s="308"/>
      <c r="D38" s="113">
        <v>1.8768637081213821</v>
      </c>
      <c r="E38" s="115">
        <v>107</v>
      </c>
      <c r="F38" s="114">
        <v>50</v>
      </c>
      <c r="G38" s="114">
        <v>85</v>
      </c>
      <c r="H38" s="114">
        <v>57</v>
      </c>
      <c r="I38" s="140">
        <v>46</v>
      </c>
      <c r="J38" s="115">
        <v>61</v>
      </c>
      <c r="K38" s="116">
        <v>132.60869565217391</v>
      </c>
    </row>
    <row r="39" spans="1:11" ht="14.1" customHeight="1" x14ac:dyDescent="0.2">
      <c r="A39" s="306">
        <v>51</v>
      </c>
      <c r="B39" s="307" t="s">
        <v>258</v>
      </c>
      <c r="C39" s="308"/>
      <c r="D39" s="113">
        <v>8.1564637782845111</v>
      </c>
      <c r="E39" s="115">
        <v>465</v>
      </c>
      <c r="F39" s="114">
        <v>1117</v>
      </c>
      <c r="G39" s="114">
        <v>931</v>
      </c>
      <c r="H39" s="114">
        <v>708</v>
      </c>
      <c r="I39" s="140">
        <v>439</v>
      </c>
      <c r="J39" s="115">
        <v>26</v>
      </c>
      <c r="K39" s="116">
        <v>5.9225512528473807</v>
      </c>
    </row>
    <row r="40" spans="1:11" ht="14.1" customHeight="1" x14ac:dyDescent="0.2">
      <c r="A40" s="306" t="s">
        <v>259</v>
      </c>
      <c r="B40" s="307" t="s">
        <v>260</v>
      </c>
      <c r="C40" s="308"/>
      <c r="D40" s="113">
        <v>7.3846693562532888</v>
      </c>
      <c r="E40" s="115">
        <v>421</v>
      </c>
      <c r="F40" s="114">
        <v>1100</v>
      </c>
      <c r="G40" s="114">
        <v>890</v>
      </c>
      <c r="H40" s="114">
        <v>649</v>
      </c>
      <c r="I40" s="140">
        <v>402</v>
      </c>
      <c r="J40" s="115">
        <v>19</v>
      </c>
      <c r="K40" s="116">
        <v>4.7263681592039797</v>
      </c>
    </row>
    <row r="41" spans="1:11" ht="14.1" customHeight="1" x14ac:dyDescent="0.2">
      <c r="A41" s="306"/>
      <c r="B41" s="307" t="s">
        <v>261</v>
      </c>
      <c r="C41" s="308"/>
      <c r="D41" s="113">
        <v>6.770741975092089</v>
      </c>
      <c r="E41" s="115">
        <v>386</v>
      </c>
      <c r="F41" s="114">
        <v>1064</v>
      </c>
      <c r="G41" s="114">
        <v>840</v>
      </c>
      <c r="H41" s="114">
        <v>605</v>
      </c>
      <c r="I41" s="140">
        <v>354</v>
      </c>
      <c r="J41" s="115">
        <v>32</v>
      </c>
      <c r="K41" s="116">
        <v>9.0395480225988702</v>
      </c>
    </row>
    <row r="42" spans="1:11" ht="14.1" customHeight="1" x14ac:dyDescent="0.2">
      <c r="A42" s="306">
        <v>52</v>
      </c>
      <c r="B42" s="307" t="s">
        <v>262</v>
      </c>
      <c r="C42" s="308"/>
      <c r="D42" s="113">
        <v>9.8403788808980881</v>
      </c>
      <c r="E42" s="115">
        <v>561</v>
      </c>
      <c r="F42" s="114">
        <v>319</v>
      </c>
      <c r="G42" s="114">
        <v>409</v>
      </c>
      <c r="H42" s="114">
        <v>383</v>
      </c>
      <c r="I42" s="140">
        <v>462</v>
      </c>
      <c r="J42" s="115">
        <v>99</v>
      </c>
      <c r="K42" s="116">
        <v>21.428571428571427</v>
      </c>
    </row>
    <row r="43" spans="1:11" ht="14.1" customHeight="1" x14ac:dyDescent="0.2">
      <c r="A43" s="306" t="s">
        <v>263</v>
      </c>
      <c r="B43" s="307" t="s">
        <v>264</v>
      </c>
      <c r="C43" s="308"/>
      <c r="D43" s="113">
        <v>8.0161375197333804</v>
      </c>
      <c r="E43" s="115">
        <v>457</v>
      </c>
      <c r="F43" s="114">
        <v>273</v>
      </c>
      <c r="G43" s="114">
        <v>359</v>
      </c>
      <c r="H43" s="114">
        <v>312</v>
      </c>
      <c r="I43" s="140">
        <v>376</v>
      </c>
      <c r="J43" s="115">
        <v>81</v>
      </c>
      <c r="K43" s="116">
        <v>21.542553191489361</v>
      </c>
    </row>
    <row r="44" spans="1:11" ht="14.1" customHeight="1" x14ac:dyDescent="0.2">
      <c r="A44" s="306">
        <v>53</v>
      </c>
      <c r="B44" s="307" t="s">
        <v>265</v>
      </c>
      <c r="C44" s="308"/>
      <c r="D44" s="113">
        <v>0.77179442203122262</v>
      </c>
      <c r="E44" s="115">
        <v>44</v>
      </c>
      <c r="F44" s="114">
        <v>31</v>
      </c>
      <c r="G44" s="114">
        <v>50</v>
      </c>
      <c r="H44" s="114">
        <v>37</v>
      </c>
      <c r="I44" s="140">
        <v>37</v>
      </c>
      <c r="J44" s="115">
        <v>7</v>
      </c>
      <c r="K44" s="116">
        <v>18.918918918918919</v>
      </c>
    </row>
    <row r="45" spans="1:11" ht="14.1" customHeight="1" x14ac:dyDescent="0.2">
      <c r="A45" s="306" t="s">
        <v>266</v>
      </c>
      <c r="B45" s="307" t="s">
        <v>267</v>
      </c>
      <c r="C45" s="308"/>
      <c r="D45" s="113">
        <v>0.75425363971233117</v>
      </c>
      <c r="E45" s="115">
        <v>43</v>
      </c>
      <c r="F45" s="114">
        <v>29</v>
      </c>
      <c r="G45" s="114">
        <v>50</v>
      </c>
      <c r="H45" s="114">
        <v>36</v>
      </c>
      <c r="I45" s="140">
        <v>36</v>
      </c>
      <c r="J45" s="115">
        <v>7</v>
      </c>
      <c r="K45" s="116">
        <v>19.444444444444443</v>
      </c>
    </row>
    <row r="46" spans="1:11" ht="14.1" customHeight="1" x14ac:dyDescent="0.2">
      <c r="A46" s="306">
        <v>54</v>
      </c>
      <c r="B46" s="307" t="s">
        <v>268</v>
      </c>
      <c r="C46" s="308"/>
      <c r="D46" s="113">
        <v>2.3680056130503422</v>
      </c>
      <c r="E46" s="115">
        <v>135</v>
      </c>
      <c r="F46" s="114">
        <v>109</v>
      </c>
      <c r="G46" s="114">
        <v>209</v>
      </c>
      <c r="H46" s="114">
        <v>175</v>
      </c>
      <c r="I46" s="140">
        <v>157</v>
      </c>
      <c r="J46" s="115">
        <v>-22</v>
      </c>
      <c r="K46" s="116">
        <v>-14.012738853503185</v>
      </c>
    </row>
    <row r="47" spans="1:11" ht="14.1" customHeight="1" x14ac:dyDescent="0.2">
      <c r="A47" s="306">
        <v>61</v>
      </c>
      <c r="B47" s="307" t="s">
        <v>269</v>
      </c>
      <c r="C47" s="308"/>
      <c r="D47" s="113">
        <v>2.245220136818102</v>
      </c>
      <c r="E47" s="115">
        <v>128</v>
      </c>
      <c r="F47" s="114">
        <v>52</v>
      </c>
      <c r="G47" s="114">
        <v>130</v>
      </c>
      <c r="H47" s="114">
        <v>106</v>
      </c>
      <c r="I47" s="140">
        <v>105</v>
      </c>
      <c r="J47" s="115">
        <v>23</v>
      </c>
      <c r="K47" s="116">
        <v>21.904761904761905</v>
      </c>
    </row>
    <row r="48" spans="1:11" ht="14.1" customHeight="1" x14ac:dyDescent="0.2">
      <c r="A48" s="306">
        <v>62</v>
      </c>
      <c r="B48" s="307" t="s">
        <v>270</v>
      </c>
      <c r="C48" s="308"/>
      <c r="D48" s="113">
        <v>6.770741975092089</v>
      </c>
      <c r="E48" s="115">
        <v>386</v>
      </c>
      <c r="F48" s="114">
        <v>354</v>
      </c>
      <c r="G48" s="114">
        <v>510</v>
      </c>
      <c r="H48" s="114">
        <v>387</v>
      </c>
      <c r="I48" s="140">
        <v>328</v>
      </c>
      <c r="J48" s="115">
        <v>58</v>
      </c>
      <c r="K48" s="116">
        <v>17.682926829268293</v>
      </c>
    </row>
    <row r="49" spans="1:11" ht="14.1" customHeight="1" x14ac:dyDescent="0.2">
      <c r="A49" s="306">
        <v>63</v>
      </c>
      <c r="B49" s="307" t="s">
        <v>271</v>
      </c>
      <c r="C49" s="308"/>
      <c r="D49" s="113">
        <v>3.3678302052271532</v>
      </c>
      <c r="E49" s="115">
        <v>192</v>
      </c>
      <c r="F49" s="114">
        <v>137</v>
      </c>
      <c r="G49" s="114">
        <v>280</v>
      </c>
      <c r="H49" s="114">
        <v>339</v>
      </c>
      <c r="I49" s="140">
        <v>238</v>
      </c>
      <c r="J49" s="115">
        <v>-46</v>
      </c>
      <c r="K49" s="116">
        <v>-19.327731092436974</v>
      </c>
    </row>
    <row r="50" spans="1:11" ht="14.1" customHeight="1" x14ac:dyDescent="0.2">
      <c r="A50" s="306" t="s">
        <v>272</v>
      </c>
      <c r="B50" s="307" t="s">
        <v>273</v>
      </c>
      <c r="C50" s="308"/>
      <c r="D50" s="113">
        <v>0.70163129275565694</v>
      </c>
      <c r="E50" s="115">
        <v>40</v>
      </c>
      <c r="F50" s="114">
        <v>35</v>
      </c>
      <c r="G50" s="114">
        <v>41</v>
      </c>
      <c r="H50" s="114">
        <v>94</v>
      </c>
      <c r="I50" s="140">
        <v>39</v>
      </c>
      <c r="J50" s="115">
        <v>1</v>
      </c>
      <c r="K50" s="116">
        <v>2.5641025641025643</v>
      </c>
    </row>
    <row r="51" spans="1:11" ht="14.1" customHeight="1" x14ac:dyDescent="0.2">
      <c r="A51" s="306" t="s">
        <v>274</v>
      </c>
      <c r="B51" s="307" t="s">
        <v>275</v>
      </c>
      <c r="C51" s="308"/>
      <c r="D51" s="113">
        <v>2.245220136818102</v>
      </c>
      <c r="E51" s="115">
        <v>128</v>
      </c>
      <c r="F51" s="114">
        <v>71</v>
      </c>
      <c r="G51" s="114">
        <v>139</v>
      </c>
      <c r="H51" s="114">
        <v>200</v>
      </c>
      <c r="I51" s="140">
        <v>156</v>
      </c>
      <c r="J51" s="115">
        <v>-28</v>
      </c>
      <c r="K51" s="116">
        <v>-17.948717948717949</v>
      </c>
    </row>
    <row r="52" spans="1:11" ht="14.1" customHeight="1" x14ac:dyDescent="0.2">
      <c r="A52" s="306">
        <v>71</v>
      </c>
      <c r="B52" s="307" t="s">
        <v>276</v>
      </c>
      <c r="C52" s="308"/>
      <c r="D52" s="113">
        <v>7.9284336081389233</v>
      </c>
      <c r="E52" s="115">
        <v>452</v>
      </c>
      <c r="F52" s="114">
        <v>316</v>
      </c>
      <c r="G52" s="114">
        <v>573</v>
      </c>
      <c r="H52" s="114">
        <v>508</v>
      </c>
      <c r="I52" s="140">
        <v>439</v>
      </c>
      <c r="J52" s="115">
        <v>13</v>
      </c>
      <c r="K52" s="116">
        <v>2.9612756264236904</v>
      </c>
    </row>
    <row r="53" spans="1:11" ht="14.1" customHeight="1" x14ac:dyDescent="0.2">
      <c r="A53" s="306" t="s">
        <v>277</v>
      </c>
      <c r="B53" s="307" t="s">
        <v>278</v>
      </c>
      <c r="C53" s="308"/>
      <c r="D53" s="113">
        <v>2.788984388703736</v>
      </c>
      <c r="E53" s="115">
        <v>159</v>
      </c>
      <c r="F53" s="114">
        <v>106</v>
      </c>
      <c r="G53" s="114">
        <v>197</v>
      </c>
      <c r="H53" s="114">
        <v>157</v>
      </c>
      <c r="I53" s="140">
        <v>124</v>
      </c>
      <c r="J53" s="115">
        <v>35</v>
      </c>
      <c r="K53" s="116">
        <v>28.225806451612904</v>
      </c>
    </row>
    <row r="54" spans="1:11" ht="14.1" customHeight="1" x14ac:dyDescent="0.2">
      <c r="A54" s="306" t="s">
        <v>279</v>
      </c>
      <c r="B54" s="307" t="s">
        <v>280</v>
      </c>
      <c r="C54" s="308"/>
      <c r="D54" s="113">
        <v>4.3501140150850732</v>
      </c>
      <c r="E54" s="115">
        <v>248</v>
      </c>
      <c r="F54" s="114">
        <v>170</v>
      </c>
      <c r="G54" s="114">
        <v>308</v>
      </c>
      <c r="H54" s="114">
        <v>297</v>
      </c>
      <c r="I54" s="140">
        <v>263</v>
      </c>
      <c r="J54" s="115">
        <v>-15</v>
      </c>
      <c r="K54" s="116">
        <v>-5.7034220532319395</v>
      </c>
    </row>
    <row r="55" spans="1:11" ht="14.1" customHeight="1" x14ac:dyDescent="0.2">
      <c r="A55" s="306">
        <v>72</v>
      </c>
      <c r="B55" s="307" t="s">
        <v>281</v>
      </c>
      <c r="C55" s="308"/>
      <c r="D55" s="113">
        <v>1.6488335379757937</v>
      </c>
      <c r="E55" s="115">
        <v>94</v>
      </c>
      <c r="F55" s="114">
        <v>74</v>
      </c>
      <c r="G55" s="114">
        <v>94</v>
      </c>
      <c r="H55" s="114">
        <v>72</v>
      </c>
      <c r="I55" s="140">
        <v>67</v>
      </c>
      <c r="J55" s="115">
        <v>27</v>
      </c>
      <c r="K55" s="116">
        <v>40.298507462686565</v>
      </c>
    </row>
    <row r="56" spans="1:11" ht="14.1" customHeight="1" x14ac:dyDescent="0.2">
      <c r="A56" s="306" t="s">
        <v>282</v>
      </c>
      <c r="B56" s="307" t="s">
        <v>283</v>
      </c>
      <c r="C56" s="308"/>
      <c r="D56" s="113">
        <v>0.64900894579898261</v>
      </c>
      <c r="E56" s="115">
        <v>37</v>
      </c>
      <c r="F56" s="114">
        <v>22</v>
      </c>
      <c r="G56" s="114">
        <v>42</v>
      </c>
      <c r="H56" s="114">
        <v>17</v>
      </c>
      <c r="I56" s="140">
        <v>26</v>
      </c>
      <c r="J56" s="115">
        <v>11</v>
      </c>
      <c r="K56" s="116">
        <v>42.307692307692307</v>
      </c>
    </row>
    <row r="57" spans="1:11" ht="14.1" customHeight="1" x14ac:dyDescent="0.2">
      <c r="A57" s="306" t="s">
        <v>284</v>
      </c>
      <c r="B57" s="307" t="s">
        <v>285</v>
      </c>
      <c r="C57" s="308"/>
      <c r="D57" s="113">
        <v>0.6840905104367655</v>
      </c>
      <c r="E57" s="115">
        <v>39</v>
      </c>
      <c r="F57" s="114">
        <v>30</v>
      </c>
      <c r="G57" s="114">
        <v>26</v>
      </c>
      <c r="H57" s="114">
        <v>32</v>
      </c>
      <c r="I57" s="140">
        <v>32</v>
      </c>
      <c r="J57" s="115">
        <v>7</v>
      </c>
      <c r="K57" s="116">
        <v>21.875</v>
      </c>
    </row>
    <row r="58" spans="1:11" ht="14.1" customHeight="1" x14ac:dyDescent="0.2">
      <c r="A58" s="306">
        <v>73</v>
      </c>
      <c r="B58" s="307" t="s">
        <v>286</v>
      </c>
      <c r="C58" s="308"/>
      <c r="D58" s="113">
        <v>1.8067005788458166</v>
      </c>
      <c r="E58" s="115">
        <v>103</v>
      </c>
      <c r="F58" s="114">
        <v>58</v>
      </c>
      <c r="G58" s="114">
        <v>111</v>
      </c>
      <c r="H58" s="114">
        <v>84</v>
      </c>
      <c r="I58" s="140">
        <v>44</v>
      </c>
      <c r="J58" s="115">
        <v>59</v>
      </c>
      <c r="K58" s="116">
        <v>134.09090909090909</v>
      </c>
    </row>
    <row r="59" spans="1:11" ht="14.1" customHeight="1" x14ac:dyDescent="0.2">
      <c r="A59" s="306" t="s">
        <v>287</v>
      </c>
      <c r="B59" s="307" t="s">
        <v>288</v>
      </c>
      <c r="C59" s="308"/>
      <c r="D59" s="113">
        <v>1.2804771092790739</v>
      </c>
      <c r="E59" s="115">
        <v>73</v>
      </c>
      <c r="F59" s="114">
        <v>50</v>
      </c>
      <c r="G59" s="114">
        <v>91</v>
      </c>
      <c r="H59" s="114">
        <v>52</v>
      </c>
      <c r="I59" s="140">
        <v>37</v>
      </c>
      <c r="J59" s="115">
        <v>36</v>
      </c>
      <c r="K59" s="116">
        <v>97.297297297297291</v>
      </c>
    </row>
    <row r="60" spans="1:11" ht="14.1" customHeight="1" x14ac:dyDescent="0.2">
      <c r="A60" s="306">
        <v>81</v>
      </c>
      <c r="B60" s="307" t="s">
        <v>289</v>
      </c>
      <c r="C60" s="308"/>
      <c r="D60" s="113">
        <v>5.4902648658130149</v>
      </c>
      <c r="E60" s="115">
        <v>313</v>
      </c>
      <c r="F60" s="114">
        <v>369</v>
      </c>
      <c r="G60" s="114">
        <v>415</v>
      </c>
      <c r="H60" s="114">
        <v>318</v>
      </c>
      <c r="I60" s="140">
        <v>302</v>
      </c>
      <c r="J60" s="115">
        <v>11</v>
      </c>
      <c r="K60" s="116">
        <v>3.6423841059602649</v>
      </c>
    </row>
    <row r="61" spans="1:11" ht="14.1" customHeight="1" x14ac:dyDescent="0.2">
      <c r="A61" s="306" t="s">
        <v>290</v>
      </c>
      <c r="B61" s="307" t="s">
        <v>291</v>
      </c>
      <c r="C61" s="308"/>
      <c r="D61" s="113">
        <v>1.5085072794246623</v>
      </c>
      <c r="E61" s="115">
        <v>86</v>
      </c>
      <c r="F61" s="114">
        <v>85</v>
      </c>
      <c r="G61" s="114">
        <v>141</v>
      </c>
      <c r="H61" s="114">
        <v>98</v>
      </c>
      <c r="I61" s="140">
        <v>98</v>
      </c>
      <c r="J61" s="115">
        <v>-12</v>
      </c>
      <c r="K61" s="116">
        <v>-12.244897959183673</v>
      </c>
    </row>
    <row r="62" spans="1:11" ht="14.1" customHeight="1" x14ac:dyDescent="0.2">
      <c r="A62" s="306" t="s">
        <v>292</v>
      </c>
      <c r="B62" s="307" t="s">
        <v>293</v>
      </c>
      <c r="C62" s="308"/>
      <c r="D62" s="113">
        <v>2.034730748991405</v>
      </c>
      <c r="E62" s="115">
        <v>116</v>
      </c>
      <c r="F62" s="114">
        <v>194</v>
      </c>
      <c r="G62" s="114">
        <v>202</v>
      </c>
      <c r="H62" s="114">
        <v>127</v>
      </c>
      <c r="I62" s="140">
        <v>112</v>
      </c>
      <c r="J62" s="115">
        <v>4</v>
      </c>
      <c r="K62" s="116">
        <v>3.5714285714285716</v>
      </c>
    </row>
    <row r="63" spans="1:11" ht="14.1" customHeight="1" x14ac:dyDescent="0.2">
      <c r="A63" s="306"/>
      <c r="B63" s="307" t="s">
        <v>294</v>
      </c>
      <c r="C63" s="308"/>
      <c r="D63" s="113">
        <v>1.8768637081213821</v>
      </c>
      <c r="E63" s="115">
        <v>107</v>
      </c>
      <c r="F63" s="114">
        <v>178</v>
      </c>
      <c r="G63" s="114">
        <v>186</v>
      </c>
      <c r="H63" s="114">
        <v>125</v>
      </c>
      <c r="I63" s="140">
        <v>106</v>
      </c>
      <c r="J63" s="115">
        <v>1</v>
      </c>
      <c r="K63" s="116">
        <v>0.94339622641509435</v>
      </c>
    </row>
    <row r="64" spans="1:11" ht="14.1" customHeight="1" x14ac:dyDescent="0.2">
      <c r="A64" s="306" t="s">
        <v>295</v>
      </c>
      <c r="B64" s="307" t="s">
        <v>296</v>
      </c>
      <c r="C64" s="308"/>
      <c r="D64" s="113">
        <v>0.8068759866690054</v>
      </c>
      <c r="E64" s="115">
        <v>46</v>
      </c>
      <c r="F64" s="114">
        <v>28</v>
      </c>
      <c r="G64" s="114">
        <v>30</v>
      </c>
      <c r="H64" s="114">
        <v>24</v>
      </c>
      <c r="I64" s="140">
        <v>28</v>
      </c>
      <c r="J64" s="115">
        <v>18</v>
      </c>
      <c r="K64" s="116">
        <v>64.285714285714292</v>
      </c>
    </row>
    <row r="65" spans="1:11" ht="14.1" customHeight="1" x14ac:dyDescent="0.2">
      <c r="A65" s="306" t="s">
        <v>297</v>
      </c>
      <c r="B65" s="307" t="s">
        <v>298</v>
      </c>
      <c r="C65" s="308"/>
      <c r="D65" s="113">
        <v>0.43851955797228559</v>
      </c>
      <c r="E65" s="115">
        <v>25</v>
      </c>
      <c r="F65" s="114">
        <v>30</v>
      </c>
      <c r="G65" s="114">
        <v>21</v>
      </c>
      <c r="H65" s="114">
        <v>24</v>
      </c>
      <c r="I65" s="140">
        <v>30</v>
      </c>
      <c r="J65" s="115">
        <v>-5</v>
      </c>
      <c r="K65" s="116">
        <v>-16.666666666666668</v>
      </c>
    </row>
    <row r="66" spans="1:11" ht="14.1" customHeight="1" x14ac:dyDescent="0.2">
      <c r="A66" s="306">
        <v>82</v>
      </c>
      <c r="B66" s="307" t="s">
        <v>299</v>
      </c>
      <c r="C66" s="308"/>
      <c r="D66" s="113">
        <v>3.2625855113138047</v>
      </c>
      <c r="E66" s="115">
        <v>186</v>
      </c>
      <c r="F66" s="114">
        <v>193</v>
      </c>
      <c r="G66" s="114">
        <v>351</v>
      </c>
      <c r="H66" s="114">
        <v>206</v>
      </c>
      <c r="I66" s="140">
        <v>165</v>
      </c>
      <c r="J66" s="115">
        <v>21</v>
      </c>
      <c r="K66" s="116">
        <v>12.727272727272727</v>
      </c>
    </row>
    <row r="67" spans="1:11" ht="14.1" customHeight="1" x14ac:dyDescent="0.2">
      <c r="A67" s="306" t="s">
        <v>300</v>
      </c>
      <c r="B67" s="307" t="s">
        <v>301</v>
      </c>
      <c r="C67" s="308"/>
      <c r="D67" s="113">
        <v>2.1750570075425366</v>
      </c>
      <c r="E67" s="115">
        <v>124</v>
      </c>
      <c r="F67" s="114">
        <v>134</v>
      </c>
      <c r="G67" s="114">
        <v>260</v>
      </c>
      <c r="H67" s="114">
        <v>149</v>
      </c>
      <c r="I67" s="140">
        <v>104</v>
      </c>
      <c r="J67" s="115">
        <v>20</v>
      </c>
      <c r="K67" s="116">
        <v>19.23076923076923</v>
      </c>
    </row>
    <row r="68" spans="1:11" ht="14.1" customHeight="1" x14ac:dyDescent="0.2">
      <c r="A68" s="306" t="s">
        <v>302</v>
      </c>
      <c r="B68" s="307" t="s">
        <v>303</v>
      </c>
      <c r="C68" s="308"/>
      <c r="D68" s="113">
        <v>0.75425363971233117</v>
      </c>
      <c r="E68" s="115">
        <v>43</v>
      </c>
      <c r="F68" s="114">
        <v>45</v>
      </c>
      <c r="G68" s="114">
        <v>52</v>
      </c>
      <c r="H68" s="114">
        <v>40</v>
      </c>
      <c r="I68" s="140">
        <v>38</v>
      </c>
      <c r="J68" s="115">
        <v>5</v>
      </c>
      <c r="K68" s="116">
        <v>13.157894736842104</v>
      </c>
    </row>
    <row r="69" spans="1:11" ht="14.1" customHeight="1" x14ac:dyDescent="0.2">
      <c r="A69" s="306">
        <v>83</v>
      </c>
      <c r="B69" s="307" t="s">
        <v>304</v>
      </c>
      <c r="C69" s="308"/>
      <c r="D69" s="113">
        <v>5.1920715663918608</v>
      </c>
      <c r="E69" s="115">
        <v>296</v>
      </c>
      <c r="F69" s="114">
        <v>215</v>
      </c>
      <c r="G69" s="114">
        <v>472</v>
      </c>
      <c r="H69" s="114">
        <v>198</v>
      </c>
      <c r="I69" s="140">
        <v>254</v>
      </c>
      <c r="J69" s="115">
        <v>42</v>
      </c>
      <c r="K69" s="116">
        <v>16.535433070866141</v>
      </c>
    </row>
    <row r="70" spans="1:11" ht="14.1" customHeight="1" x14ac:dyDescent="0.2">
      <c r="A70" s="306" t="s">
        <v>305</v>
      </c>
      <c r="B70" s="307" t="s">
        <v>306</v>
      </c>
      <c r="C70" s="308"/>
      <c r="D70" s="113">
        <v>3.9291352394316785</v>
      </c>
      <c r="E70" s="115">
        <v>224</v>
      </c>
      <c r="F70" s="114">
        <v>154</v>
      </c>
      <c r="G70" s="114">
        <v>396</v>
      </c>
      <c r="H70" s="114">
        <v>148</v>
      </c>
      <c r="I70" s="140">
        <v>186</v>
      </c>
      <c r="J70" s="115">
        <v>38</v>
      </c>
      <c r="K70" s="116">
        <v>20.43010752688172</v>
      </c>
    </row>
    <row r="71" spans="1:11" ht="14.1" customHeight="1" x14ac:dyDescent="0.2">
      <c r="A71" s="306"/>
      <c r="B71" s="307" t="s">
        <v>307</v>
      </c>
      <c r="C71" s="308"/>
      <c r="D71" s="113">
        <v>2.8065251710226278</v>
      </c>
      <c r="E71" s="115">
        <v>160</v>
      </c>
      <c r="F71" s="114">
        <v>102</v>
      </c>
      <c r="G71" s="114">
        <v>306</v>
      </c>
      <c r="H71" s="114">
        <v>76</v>
      </c>
      <c r="I71" s="140">
        <v>131</v>
      </c>
      <c r="J71" s="115">
        <v>29</v>
      </c>
      <c r="K71" s="116">
        <v>22.137404580152673</v>
      </c>
    </row>
    <row r="72" spans="1:11" ht="14.1" customHeight="1" x14ac:dyDescent="0.2">
      <c r="A72" s="306">
        <v>84</v>
      </c>
      <c r="B72" s="307" t="s">
        <v>308</v>
      </c>
      <c r="C72" s="308"/>
      <c r="D72" s="113">
        <v>1.1050692860901596</v>
      </c>
      <c r="E72" s="115">
        <v>63</v>
      </c>
      <c r="F72" s="114">
        <v>51</v>
      </c>
      <c r="G72" s="114">
        <v>91</v>
      </c>
      <c r="H72" s="114">
        <v>45</v>
      </c>
      <c r="I72" s="140">
        <v>84</v>
      </c>
      <c r="J72" s="115">
        <v>-21</v>
      </c>
      <c r="K72" s="116">
        <v>-25</v>
      </c>
    </row>
    <row r="73" spans="1:11" ht="14.1" customHeight="1" x14ac:dyDescent="0.2">
      <c r="A73" s="306" t="s">
        <v>309</v>
      </c>
      <c r="B73" s="307" t="s">
        <v>310</v>
      </c>
      <c r="C73" s="308"/>
      <c r="D73" s="113">
        <v>0.4034379933345027</v>
      </c>
      <c r="E73" s="115">
        <v>23</v>
      </c>
      <c r="F73" s="114">
        <v>25</v>
      </c>
      <c r="G73" s="114">
        <v>58</v>
      </c>
      <c r="H73" s="114">
        <v>16</v>
      </c>
      <c r="I73" s="140">
        <v>43</v>
      </c>
      <c r="J73" s="115">
        <v>-20</v>
      </c>
      <c r="K73" s="116">
        <v>-46.511627906976742</v>
      </c>
    </row>
    <row r="74" spans="1:11" ht="14.1" customHeight="1" x14ac:dyDescent="0.2">
      <c r="A74" s="306" t="s">
        <v>311</v>
      </c>
      <c r="B74" s="307" t="s">
        <v>312</v>
      </c>
      <c r="C74" s="308"/>
      <c r="D74" s="113">
        <v>0.15786704087002279</v>
      </c>
      <c r="E74" s="115">
        <v>9</v>
      </c>
      <c r="F74" s="114">
        <v>7</v>
      </c>
      <c r="G74" s="114" t="s">
        <v>513</v>
      </c>
      <c r="H74" s="114">
        <v>4</v>
      </c>
      <c r="I74" s="140">
        <v>4</v>
      </c>
      <c r="J74" s="115">
        <v>5</v>
      </c>
      <c r="K74" s="116">
        <v>125</v>
      </c>
    </row>
    <row r="75" spans="1:11" ht="14.1" customHeight="1" x14ac:dyDescent="0.2">
      <c r="A75" s="306" t="s">
        <v>313</v>
      </c>
      <c r="B75" s="307" t="s">
        <v>314</v>
      </c>
      <c r="C75" s="308"/>
      <c r="D75" s="113">
        <v>0.35081564637782847</v>
      </c>
      <c r="E75" s="115">
        <v>20</v>
      </c>
      <c r="F75" s="114">
        <v>13</v>
      </c>
      <c r="G75" s="114">
        <v>11</v>
      </c>
      <c r="H75" s="114">
        <v>14</v>
      </c>
      <c r="I75" s="140">
        <v>19</v>
      </c>
      <c r="J75" s="115">
        <v>1</v>
      </c>
      <c r="K75" s="116">
        <v>5.2631578947368425</v>
      </c>
    </row>
    <row r="76" spans="1:11" ht="14.1" customHeight="1" x14ac:dyDescent="0.2">
      <c r="A76" s="306">
        <v>91</v>
      </c>
      <c r="B76" s="307" t="s">
        <v>315</v>
      </c>
      <c r="C76" s="308"/>
      <c r="D76" s="113">
        <v>0.36835642869671986</v>
      </c>
      <c r="E76" s="115">
        <v>21</v>
      </c>
      <c r="F76" s="114">
        <v>14</v>
      </c>
      <c r="G76" s="114">
        <v>28</v>
      </c>
      <c r="H76" s="114">
        <v>10</v>
      </c>
      <c r="I76" s="140">
        <v>21</v>
      </c>
      <c r="J76" s="115">
        <v>0</v>
      </c>
      <c r="K76" s="116">
        <v>0</v>
      </c>
    </row>
    <row r="77" spans="1:11" ht="14.1" customHeight="1" x14ac:dyDescent="0.2">
      <c r="A77" s="306">
        <v>92</v>
      </c>
      <c r="B77" s="307" t="s">
        <v>316</v>
      </c>
      <c r="C77" s="308"/>
      <c r="D77" s="113">
        <v>0.63146816348009116</v>
      </c>
      <c r="E77" s="115">
        <v>36</v>
      </c>
      <c r="F77" s="114">
        <v>18</v>
      </c>
      <c r="G77" s="114">
        <v>23</v>
      </c>
      <c r="H77" s="114">
        <v>27</v>
      </c>
      <c r="I77" s="140">
        <v>33</v>
      </c>
      <c r="J77" s="115">
        <v>3</v>
      </c>
      <c r="K77" s="116">
        <v>9.0909090909090917</v>
      </c>
    </row>
    <row r="78" spans="1:11" ht="14.1" customHeight="1" x14ac:dyDescent="0.2">
      <c r="A78" s="306">
        <v>93</v>
      </c>
      <c r="B78" s="307" t="s">
        <v>317</v>
      </c>
      <c r="C78" s="308"/>
      <c r="D78" s="113">
        <v>0.14032625855113137</v>
      </c>
      <c r="E78" s="115">
        <v>8</v>
      </c>
      <c r="F78" s="114" t="s">
        <v>513</v>
      </c>
      <c r="G78" s="114">
        <v>8</v>
      </c>
      <c r="H78" s="114">
        <v>6</v>
      </c>
      <c r="I78" s="140">
        <v>3</v>
      </c>
      <c r="J78" s="115">
        <v>5</v>
      </c>
      <c r="K78" s="116">
        <v>166.66666666666666</v>
      </c>
    </row>
    <row r="79" spans="1:11" ht="14.1" customHeight="1" x14ac:dyDescent="0.2">
      <c r="A79" s="306">
        <v>94</v>
      </c>
      <c r="B79" s="307" t="s">
        <v>318</v>
      </c>
      <c r="C79" s="308"/>
      <c r="D79" s="113">
        <v>0.26311173478337135</v>
      </c>
      <c r="E79" s="115">
        <v>15</v>
      </c>
      <c r="F79" s="114">
        <v>13</v>
      </c>
      <c r="G79" s="114">
        <v>16</v>
      </c>
      <c r="H79" s="114">
        <v>38</v>
      </c>
      <c r="I79" s="140">
        <v>13</v>
      </c>
      <c r="J79" s="115">
        <v>2</v>
      </c>
      <c r="K79" s="116">
        <v>15.384615384615385</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0.43851955797228559</v>
      </c>
      <c r="E81" s="143">
        <v>25</v>
      </c>
      <c r="F81" s="144">
        <v>21</v>
      </c>
      <c r="G81" s="144">
        <v>57</v>
      </c>
      <c r="H81" s="144">
        <v>24</v>
      </c>
      <c r="I81" s="145">
        <v>28</v>
      </c>
      <c r="J81" s="143">
        <v>-3</v>
      </c>
      <c r="K81" s="146">
        <v>-10.714285714285714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6784</v>
      </c>
      <c r="E11" s="114">
        <v>5518</v>
      </c>
      <c r="F11" s="114">
        <v>6025</v>
      </c>
      <c r="G11" s="114">
        <v>5405</v>
      </c>
      <c r="H11" s="140">
        <v>6065</v>
      </c>
      <c r="I11" s="115">
        <v>719</v>
      </c>
      <c r="J11" s="116">
        <v>11.854905193734542</v>
      </c>
    </row>
    <row r="12" spans="1:15" s="110" customFormat="1" ht="24.95" customHeight="1" x14ac:dyDescent="0.2">
      <c r="A12" s="193" t="s">
        <v>132</v>
      </c>
      <c r="B12" s="194" t="s">
        <v>133</v>
      </c>
      <c r="C12" s="113">
        <v>0.94339622641509435</v>
      </c>
      <c r="D12" s="115">
        <v>64</v>
      </c>
      <c r="E12" s="114">
        <v>106</v>
      </c>
      <c r="F12" s="114">
        <v>126</v>
      </c>
      <c r="G12" s="114">
        <v>67</v>
      </c>
      <c r="H12" s="140">
        <v>46</v>
      </c>
      <c r="I12" s="115">
        <v>18</v>
      </c>
      <c r="J12" s="116">
        <v>39.130434782608695</v>
      </c>
    </row>
    <row r="13" spans="1:15" s="110" customFormat="1" ht="24.95" customHeight="1" x14ac:dyDescent="0.2">
      <c r="A13" s="193" t="s">
        <v>134</v>
      </c>
      <c r="B13" s="199" t="s">
        <v>214</v>
      </c>
      <c r="C13" s="113">
        <v>1.5182783018867925</v>
      </c>
      <c r="D13" s="115">
        <v>103</v>
      </c>
      <c r="E13" s="114">
        <v>394</v>
      </c>
      <c r="F13" s="114">
        <v>368</v>
      </c>
      <c r="G13" s="114">
        <v>72</v>
      </c>
      <c r="H13" s="140">
        <v>79</v>
      </c>
      <c r="I13" s="115">
        <v>24</v>
      </c>
      <c r="J13" s="116">
        <v>30.379746835443036</v>
      </c>
    </row>
    <row r="14" spans="1:15" s="287" customFormat="1" ht="24.95" customHeight="1" x14ac:dyDescent="0.2">
      <c r="A14" s="193" t="s">
        <v>215</v>
      </c>
      <c r="B14" s="199" t="s">
        <v>137</v>
      </c>
      <c r="C14" s="113">
        <v>15.860849056603774</v>
      </c>
      <c r="D14" s="115">
        <v>1076</v>
      </c>
      <c r="E14" s="114">
        <v>747</v>
      </c>
      <c r="F14" s="114">
        <v>732</v>
      </c>
      <c r="G14" s="114">
        <v>849</v>
      </c>
      <c r="H14" s="140">
        <v>882</v>
      </c>
      <c r="I14" s="115">
        <v>194</v>
      </c>
      <c r="J14" s="116">
        <v>21.995464852607711</v>
      </c>
      <c r="K14" s="110"/>
      <c r="L14" s="110"/>
      <c r="M14" s="110"/>
      <c r="N14" s="110"/>
      <c r="O14" s="110"/>
    </row>
    <row r="15" spans="1:15" s="110" customFormat="1" ht="24.95" customHeight="1" x14ac:dyDescent="0.2">
      <c r="A15" s="193" t="s">
        <v>216</v>
      </c>
      <c r="B15" s="199" t="s">
        <v>217</v>
      </c>
      <c r="C15" s="113">
        <v>3.1544811320754715</v>
      </c>
      <c r="D15" s="115">
        <v>214</v>
      </c>
      <c r="E15" s="114">
        <v>227</v>
      </c>
      <c r="F15" s="114">
        <v>228</v>
      </c>
      <c r="G15" s="114">
        <v>290</v>
      </c>
      <c r="H15" s="140">
        <v>216</v>
      </c>
      <c r="I15" s="115">
        <v>-2</v>
      </c>
      <c r="J15" s="116">
        <v>-0.92592592592592593</v>
      </c>
    </row>
    <row r="16" spans="1:15" s="287" customFormat="1" ht="24.95" customHeight="1" x14ac:dyDescent="0.2">
      <c r="A16" s="193" t="s">
        <v>218</v>
      </c>
      <c r="B16" s="199" t="s">
        <v>141</v>
      </c>
      <c r="C16" s="113">
        <v>6.5153301886792452</v>
      </c>
      <c r="D16" s="115">
        <v>442</v>
      </c>
      <c r="E16" s="114">
        <v>250</v>
      </c>
      <c r="F16" s="114">
        <v>267</v>
      </c>
      <c r="G16" s="114">
        <v>312</v>
      </c>
      <c r="H16" s="140">
        <v>331</v>
      </c>
      <c r="I16" s="115">
        <v>111</v>
      </c>
      <c r="J16" s="116">
        <v>33.534743202416919</v>
      </c>
      <c r="K16" s="110"/>
      <c r="L16" s="110"/>
      <c r="M16" s="110"/>
      <c r="N16" s="110"/>
      <c r="O16" s="110"/>
    </row>
    <row r="17" spans="1:15" s="110" customFormat="1" ht="24.95" customHeight="1" x14ac:dyDescent="0.2">
      <c r="A17" s="193" t="s">
        <v>142</v>
      </c>
      <c r="B17" s="199" t="s">
        <v>220</v>
      </c>
      <c r="C17" s="113">
        <v>6.1910377358490569</v>
      </c>
      <c r="D17" s="115">
        <v>420</v>
      </c>
      <c r="E17" s="114">
        <v>270</v>
      </c>
      <c r="F17" s="114">
        <v>237</v>
      </c>
      <c r="G17" s="114">
        <v>247</v>
      </c>
      <c r="H17" s="140">
        <v>335</v>
      </c>
      <c r="I17" s="115">
        <v>85</v>
      </c>
      <c r="J17" s="116">
        <v>25.373134328358208</v>
      </c>
    </row>
    <row r="18" spans="1:15" s="287" customFormat="1" ht="24.95" customHeight="1" x14ac:dyDescent="0.2">
      <c r="A18" s="201" t="s">
        <v>144</v>
      </c>
      <c r="B18" s="202" t="s">
        <v>145</v>
      </c>
      <c r="C18" s="113">
        <v>5.6751179245283021</v>
      </c>
      <c r="D18" s="115">
        <v>385</v>
      </c>
      <c r="E18" s="114">
        <v>404</v>
      </c>
      <c r="F18" s="114">
        <v>411</v>
      </c>
      <c r="G18" s="114">
        <v>425</v>
      </c>
      <c r="H18" s="140">
        <v>481</v>
      </c>
      <c r="I18" s="115">
        <v>-96</v>
      </c>
      <c r="J18" s="116">
        <v>-19.95841995841996</v>
      </c>
      <c r="K18" s="110"/>
      <c r="L18" s="110"/>
      <c r="M18" s="110"/>
      <c r="N18" s="110"/>
      <c r="O18" s="110"/>
    </row>
    <row r="19" spans="1:15" s="110" customFormat="1" ht="24.95" customHeight="1" x14ac:dyDescent="0.2">
      <c r="A19" s="193" t="s">
        <v>146</v>
      </c>
      <c r="B19" s="199" t="s">
        <v>147</v>
      </c>
      <c r="C19" s="113">
        <v>26.901533018867923</v>
      </c>
      <c r="D19" s="115">
        <v>1825</v>
      </c>
      <c r="E19" s="114">
        <v>927</v>
      </c>
      <c r="F19" s="114">
        <v>955</v>
      </c>
      <c r="G19" s="114">
        <v>874</v>
      </c>
      <c r="H19" s="140">
        <v>1440</v>
      </c>
      <c r="I19" s="115">
        <v>385</v>
      </c>
      <c r="J19" s="116">
        <v>26.736111111111111</v>
      </c>
    </row>
    <row r="20" spans="1:15" s="287" customFormat="1" ht="24.95" customHeight="1" x14ac:dyDescent="0.2">
      <c r="A20" s="193" t="s">
        <v>148</v>
      </c>
      <c r="B20" s="199" t="s">
        <v>149</v>
      </c>
      <c r="C20" s="113">
        <v>7.9599056603773581</v>
      </c>
      <c r="D20" s="115">
        <v>540</v>
      </c>
      <c r="E20" s="114">
        <v>381</v>
      </c>
      <c r="F20" s="114">
        <v>383</v>
      </c>
      <c r="G20" s="114">
        <v>521</v>
      </c>
      <c r="H20" s="140">
        <v>410</v>
      </c>
      <c r="I20" s="115">
        <v>130</v>
      </c>
      <c r="J20" s="116">
        <v>31.707317073170731</v>
      </c>
      <c r="K20" s="110"/>
      <c r="L20" s="110"/>
      <c r="M20" s="110"/>
      <c r="N20" s="110"/>
      <c r="O20" s="110"/>
    </row>
    <row r="21" spans="1:15" s="110" customFormat="1" ht="24.95" customHeight="1" x14ac:dyDescent="0.2">
      <c r="A21" s="201" t="s">
        <v>150</v>
      </c>
      <c r="B21" s="202" t="s">
        <v>151</v>
      </c>
      <c r="C21" s="113">
        <v>5.1591981132075473</v>
      </c>
      <c r="D21" s="115">
        <v>350</v>
      </c>
      <c r="E21" s="114">
        <v>374</v>
      </c>
      <c r="F21" s="114">
        <v>303</v>
      </c>
      <c r="G21" s="114">
        <v>309</v>
      </c>
      <c r="H21" s="140">
        <v>408</v>
      </c>
      <c r="I21" s="115">
        <v>-58</v>
      </c>
      <c r="J21" s="116">
        <v>-14.215686274509803</v>
      </c>
    </row>
    <row r="22" spans="1:15" s="110" customFormat="1" ht="24.95" customHeight="1" x14ac:dyDescent="0.2">
      <c r="A22" s="201" t="s">
        <v>152</v>
      </c>
      <c r="B22" s="199" t="s">
        <v>153</v>
      </c>
      <c r="C22" s="113">
        <v>2.0931603773584904</v>
      </c>
      <c r="D22" s="115">
        <v>142</v>
      </c>
      <c r="E22" s="114">
        <v>66</v>
      </c>
      <c r="F22" s="114">
        <v>75</v>
      </c>
      <c r="G22" s="114">
        <v>69</v>
      </c>
      <c r="H22" s="140">
        <v>87</v>
      </c>
      <c r="I22" s="115">
        <v>55</v>
      </c>
      <c r="J22" s="116">
        <v>63.218390804597703</v>
      </c>
    </row>
    <row r="23" spans="1:15" s="110" customFormat="1" ht="24.95" customHeight="1" x14ac:dyDescent="0.2">
      <c r="A23" s="193" t="s">
        <v>154</v>
      </c>
      <c r="B23" s="199" t="s">
        <v>155</v>
      </c>
      <c r="C23" s="113">
        <v>0.81073113207547165</v>
      </c>
      <c r="D23" s="115">
        <v>55</v>
      </c>
      <c r="E23" s="114">
        <v>49</v>
      </c>
      <c r="F23" s="114">
        <v>43</v>
      </c>
      <c r="G23" s="114">
        <v>52</v>
      </c>
      <c r="H23" s="140">
        <v>71</v>
      </c>
      <c r="I23" s="115">
        <v>-16</v>
      </c>
      <c r="J23" s="116">
        <v>-22.535211267605632</v>
      </c>
    </row>
    <row r="24" spans="1:15" s="110" customFormat="1" ht="24.95" customHeight="1" x14ac:dyDescent="0.2">
      <c r="A24" s="193" t="s">
        <v>156</v>
      </c>
      <c r="B24" s="199" t="s">
        <v>221</v>
      </c>
      <c r="C24" s="113">
        <v>4.7022405660377355</v>
      </c>
      <c r="D24" s="115">
        <v>319</v>
      </c>
      <c r="E24" s="114">
        <v>250</v>
      </c>
      <c r="F24" s="114">
        <v>260</v>
      </c>
      <c r="G24" s="114">
        <v>252</v>
      </c>
      <c r="H24" s="140">
        <v>190</v>
      </c>
      <c r="I24" s="115">
        <v>129</v>
      </c>
      <c r="J24" s="116">
        <v>67.89473684210526</v>
      </c>
    </row>
    <row r="25" spans="1:15" s="110" customFormat="1" ht="24.95" customHeight="1" x14ac:dyDescent="0.2">
      <c r="A25" s="193" t="s">
        <v>222</v>
      </c>
      <c r="B25" s="204" t="s">
        <v>159</v>
      </c>
      <c r="C25" s="113">
        <v>3.2871462264150941</v>
      </c>
      <c r="D25" s="115">
        <v>223</v>
      </c>
      <c r="E25" s="114">
        <v>268</v>
      </c>
      <c r="F25" s="114">
        <v>228</v>
      </c>
      <c r="G25" s="114">
        <v>228</v>
      </c>
      <c r="H25" s="140">
        <v>218</v>
      </c>
      <c r="I25" s="115">
        <v>5</v>
      </c>
      <c r="J25" s="116">
        <v>2.2935779816513762</v>
      </c>
    </row>
    <row r="26" spans="1:15" s="110" customFormat="1" ht="24.95" customHeight="1" x14ac:dyDescent="0.2">
      <c r="A26" s="201">
        <v>782.78300000000002</v>
      </c>
      <c r="B26" s="203" t="s">
        <v>160</v>
      </c>
      <c r="C26" s="113">
        <v>7.2228773584905657</v>
      </c>
      <c r="D26" s="115">
        <v>490</v>
      </c>
      <c r="E26" s="114">
        <v>549</v>
      </c>
      <c r="F26" s="114">
        <v>703</v>
      </c>
      <c r="G26" s="114">
        <v>582</v>
      </c>
      <c r="H26" s="140">
        <v>575</v>
      </c>
      <c r="I26" s="115">
        <v>-85</v>
      </c>
      <c r="J26" s="116">
        <v>-14.782608695652174</v>
      </c>
    </row>
    <row r="27" spans="1:15" s="110" customFormat="1" ht="24.95" customHeight="1" x14ac:dyDescent="0.2">
      <c r="A27" s="193" t="s">
        <v>161</v>
      </c>
      <c r="B27" s="199" t="s">
        <v>162</v>
      </c>
      <c r="C27" s="113">
        <v>1.7688679245283019</v>
      </c>
      <c r="D27" s="115">
        <v>120</v>
      </c>
      <c r="E27" s="114">
        <v>149</v>
      </c>
      <c r="F27" s="114">
        <v>220</v>
      </c>
      <c r="G27" s="114">
        <v>119</v>
      </c>
      <c r="H27" s="140">
        <v>141</v>
      </c>
      <c r="I27" s="115">
        <v>-21</v>
      </c>
      <c r="J27" s="116">
        <v>-14.893617021276595</v>
      </c>
    </row>
    <row r="28" spans="1:15" s="110" customFormat="1" ht="24.95" customHeight="1" x14ac:dyDescent="0.2">
      <c r="A28" s="193" t="s">
        <v>163</v>
      </c>
      <c r="B28" s="199" t="s">
        <v>164</v>
      </c>
      <c r="C28" s="113">
        <v>3.3903301886792452</v>
      </c>
      <c r="D28" s="115">
        <v>230</v>
      </c>
      <c r="E28" s="114">
        <v>110</v>
      </c>
      <c r="F28" s="114">
        <v>253</v>
      </c>
      <c r="G28" s="114">
        <v>142</v>
      </c>
      <c r="H28" s="140">
        <v>196</v>
      </c>
      <c r="I28" s="115">
        <v>34</v>
      </c>
      <c r="J28" s="116">
        <v>17.346938775510203</v>
      </c>
    </row>
    <row r="29" spans="1:15" s="110" customFormat="1" ht="24.95" customHeight="1" x14ac:dyDescent="0.2">
      <c r="A29" s="193">
        <v>86</v>
      </c>
      <c r="B29" s="199" t="s">
        <v>165</v>
      </c>
      <c r="C29" s="113">
        <v>4.0683962264150946</v>
      </c>
      <c r="D29" s="115">
        <v>276</v>
      </c>
      <c r="E29" s="114">
        <v>255</v>
      </c>
      <c r="F29" s="114">
        <v>299</v>
      </c>
      <c r="G29" s="114">
        <v>297</v>
      </c>
      <c r="H29" s="140">
        <v>294</v>
      </c>
      <c r="I29" s="115">
        <v>-18</v>
      </c>
      <c r="J29" s="116">
        <v>-6.1224489795918364</v>
      </c>
    </row>
    <row r="30" spans="1:15" s="110" customFormat="1" ht="24.95" customHeight="1" x14ac:dyDescent="0.2">
      <c r="A30" s="193">
        <v>87.88</v>
      </c>
      <c r="B30" s="204" t="s">
        <v>166</v>
      </c>
      <c r="C30" s="113">
        <v>5.1149764150943398</v>
      </c>
      <c r="D30" s="115">
        <v>347</v>
      </c>
      <c r="E30" s="114">
        <v>326</v>
      </c>
      <c r="F30" s="114">
        <v>479</v>
      </c>
      <c r="G30" s="114">
        <v>356</v>
      </c>
      <c r="H30" s="140">
        <v>373</v>
      </c>
      <c r="I30" s="115">
        <v>-26</v>
      </c>
      <c r="J30" s="116">
        <v>-6.9705093833780163</v>
      </c>
    </row>
    <row r="31" spans="1:15" s="110" customFormat="1" ht="24.95" customHeight="1" x14ac:dyDescent="0.2">
      <c r="A31" s="193" t="s">
        <v>167</v>
      </c>
      <c r="B31" s="199" t="s">
        <v>168</v>
      </c>
      <c r="C31" s="113">
        <v>3.5229952830188678</v>
      </c>
      <c r="D31" s="115">
        <v>239</v>
      </c>
      <c r="E31" s="114">
        <v>163</v>
      </c>
      <c r="F31" s="114">
        <v>187</v>
      </c>
      <c r="G31" s="114">
        <v>191</v>
      </c>
      <c r="H31" s="140">
        <v>174</v>
      </c>
      <c r="I31" s="115">
        <v>65</v>
      </c>
      <c r="J31" s="116">
        <v>37.356321839080458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0.94339622641509435</v>
      </c>
      <c r="D34" s="115">
        <v>64</v>
      </c>
      <c r="E34" s="114">
        <v>106</v>
      </c>
      <c r="F34" s="114">
        <v>126</v>
      </c>
      <c r="G34" s="114">
        <v>67</v>
      </c>
      <c r="H34" s="140">
        <v>46</v>
      </c>
      <c r="I34" s="115">
        <v>18</v>
      </c>
      <c r="J34" s="116">
        <v>39.130434782608695</v>
      </c>
    </row>
    <row r="35" spans="1:10" s="110" customFormat="1" ht="24.95" customHeight="1" x14ac:dyDescent="0.2">
      <c r="A35" s="292" t="s">
        <v>171</v>
      </c>
      <c r="B35" s="293" t="s">
        <v>172</v>
      </c>
      <c r="C35" s="113">
        <v>23.054245283018869</v>
      </c>
      <c r="D35" s="115">
        <v>1564</v>
      </c>
      <c r="E35" s="114">
        <v>1545</v>
      </c>
      <c r="F35" s="114">
        <v>1511</v>
      </c>
      <c r="G35" s="114">
        <v>1346</v>
      </c>
      <c r="H35" s="140">
        <v>1442</v>
      </c>
      <c r="I35" s="115">
        <v>122</v>
      </c>
      <c r="J35" s="116">
        <v>8.4604715672676836</v>
      </c>
    </row>
    <row r="36" spans="1:10" s="110" customFormat="1" ht="24.95" customHeight="1" x14ac:dyDescent="0.2">
      <c r="A36" s="294" t="s">
        <v>173</v>
      </c>
      <c r="B36" s="295" t="s">
        <v>174</v>
      </c>
      <c r="C36" s="125">
        <v>76.002358490566039</v>
      </c>
      <c r="D36" s="143">
        <v>5156</v>
      </c>
      <c r="E36" s="144">
        <v>3867</v>
      </c>
      <c r="F36" s="144">
        <v>4388</v>
      </c>
      <c r="G36" s="144">
        <v>3992</v>
      </c>
      <c r="H36" s="145">
        <v>4577</v>
      </c>
      <c r="I36" s="143">
        <v>579</v>
      </c>
      <c r="J36" s="146">
        <v>12.650207559536815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6784</v>
      </c>
      <c r="F11" s="264">
        <v>5518</v>
      </c>
      <c r="G11" s="264">
        <v>6025</v>
      </c>
      <c r="H11" s="264">
        <v>5405</v>
      </c>
      <c r="I11" s="265">
        <v>6065</v>
      </c>
      <c r="J11" s="263">
        <v>719</v>
      </c>
      <c r="K11" s="266">
        <v>11.854905193734542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36.306014150943398</v>
      </c>
      <c r="E13" s="115">
        <v>2463</v>
      </c>
      <c r="F13" s="114">
        <v>1926</v>
      </c>
      <c r="G13" s="114">
        <v>2114</v>
      </c>
      <c r="H13" s="114">
        <v>1675</v>
      </c>
      <c r="I13" s="140">
        <v>2253</v>
      </c>
      <c r="J13" s="115">
        <v>210</v>
      </c>
      <c r="K13" s="116">
        <v>9.3209054593874825</v>
      </c>
    </row>
    <row r="14" spans="1:17" ht="15.95" customHeight="1" x14ac:dyDescent="0.2">
      <c r="A14" s="306" t="s">
        <v>230</v>
      </c>
      <c r="B14" s="307"/>
      <c r="C14" s="308"/>
      <c r="D14" s="113">
        <v>51.400353773584904</v>
      </c>
      <c r="E14" s="115">
        <v>3487</v>
      </c>
      <c r="F14" s="114">
        <v>2894</v>
      </c>
      <c r="G14" s="114">
        <v>3115</v>
      </c>
      <c r="H14" s="114">
        <v>3089</v>
      </c>
      <c r="I14" s="140">
        <v>3112</v>
      </c>
      <c r="J14" s="115">
        <v>375</v>
      </c>
      <c r="K14" s="116">
        <v>12.050128534704371</v>
      </c>
    </row>
    <row r="15" spans="1:17" ht="15.95" customHeight="1" x14ac:dyDescent="0.2">
      <c r="A15" s="306" t="s">
        <v>231</v>
      </c>
      <c r="B15" s="307"/>
      <c r="C15" s="308"/>
      <c r="D15" s="113">
        <v>5.9109669811320753</v>
      </c>
      <c r="E15" s="115">
        <v>401</v>
      </c>
      <c r="F15" s="114">
        <v>328</v>
      </c>
      <c r="G15" s="114">
        <v>350</v>
      </c>
      <c r="H15" s="114">
        <v>327</v>
      </c>
      <c r="I15" s="140">
        <v>320</v>
      </c>
      <c r="J15" s="115">
        <v>81</v>
      </c>
      <c r="K15" s="116">
        <v>25.3125</v>
      </c>
    </row>
    <row r="16" spans="1:17" ht="15.95" customHeight="1" x14ac:dyDescent="0.2">
      <c r="A16" s="306" t="s">
        <v>232</v>
      </c>
      <c r="B16" s="307"/>
      <c r="C16" s="308"/>
      <c r="D16" s="113">
        <v>5.8372641509433958</v>
      </c>
      <c r="E16" s="115">
        <v>396</v>
      </c>
      <c r="F16" s="114">
        <v>337</v>
      </c>
      <c r="G16" s="114">
        <v>403</v>
      </c>
      <c r="H16" s="114">
        <v>280</v>
      </c>
      <c r="I16" s="140">
        <v>330</v>
      </c>
      <c r="J16" s="115">
        <v>66</v>
      </c>
      <c r="K16" s="116">
        <v>20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0.51591981132075471</v>
      </c>
      <c r="E18" s="115">
        <v>35</v>
      </c>
      <c r="F18" s="114">
        <v>103</v>
      </c>
      <c r="G18" s="114">
        <v>126</v>
      </c>
      <c r="H18" s="114">
        <v>61</v>
      </c>
      <c r="I18" s="140">
        <v>78</v>
      </c>
      <c r="J18" s="115">
        <v>-43</v>
      </c>
      <c r="K18" s="116">
        <v>-55.128205128205131</v>
      </c>
    </row>
    <row r="19" spans="1:11" ht="14.1" customHeight="1" x14ac:dyDescent="0.2">
      <c r="A19" s="306" t="s">
        <v>235</v>
      </c>
      <c r="B19" s="307" t="s">
        <v>236</v>
      </c>
      <c r="C19" s="308"/>
      <c r="D19" s="113">
        <v>0.35377358490566035</v>
      </c>
      <c r="E19" s="115">
        <v>24</v>
      </c>
      <c r="F19" s="114">
        <v>88</v>
      </c>
      <c r="G19" s="114">
        <v>109</v>
      </c>
      <c r="H19" s="114">
        <v>55</v>
      </c>
      <c r="I19" s="140">
        <v>27</v>
      </c>
      <c r="J19" s="115">
        <v>-3</v>
      </c>
      <c r="K19" s="116">
        <v>-11.111111111111111</v>
      </c>
    </row>
    <row r="20" spans="1:11" ht="14.1" customHeight="1" x14ac:dyDescent="0.2">
      <c r="A20" s="306">
        <v>12</v>
      </c>
      <c r="B20" s="307" t="s">
        <v>237</v>
      </c>
      <c r="C20" s="308"/>
      <c r="D20" s="113">
        <v>0.4569575471698113</v>
      </c>
      <c r="E20" s="115">
        <v>31</v>
      </c>
      <c r="F20" s="114">
        <v>60</v>
      </c>
      <c r="G20" s="114">
        <v>40</v>
      </c>
      <c r="H20" s="114">
        <v>45</v>
      </c>
      <c r="I20" s="140">
        <v>62</v>
      </c>
      <c r="J20" s="115">
        <v>-31</v>
      </c>
      <c r="K20" s="116">
        <v>-50</v>
      </c>
    </row>
    <row r="21" spans="1:11" ht="14.1" customHeight="1" x14ac:dyDescent="0.2">
      <c r="A21" s="306">
        <v>21</v>
      </c>
      <c r="B21" s="307" t="s">
        <v>238</v>
      </c>
      <c r="C21" s="308"/>
      <c r="D21" s="113">
        <v>2.6827830188679247</v>
      </c>
      <c r="E21" s="115">
        <v>182</v>
      </c>
      <c r="F21" s="114">
        <v>133</v>
      </c>
      <c r="G21" s="114">
        <v>68</v>
      </c>
      <c r="H21" s="114">
        <v>38</v>
      </c>
      <c r="I21" s="140">
        <v>112</v>
      </c>
      <c r="J21" s="115">
        <v>70</v>
      </c>
      <c r="K21" s="116">
        <v>62.5</v>
      </c>
    </row>
    <row r="22" spans="1:11" ht="14.1" customHeight="1" x14ac:dyDescent="0.2">
      <c r="A22" s="306">
        <v>22</v>
      </c>
      <c r="B22" s="307" t="s">
        <v>239</v>
      </c>
      <c r="C22" s="308"/>
      <c r="D22" s="113">
        <v>1.6362028301886793</v>
      </c>
      <c r="E22" s="115">
        <v>111</v>
      </c>
      <c r="F22" s="114">
        <v>76</v>
      </c>
      <c r="G22" s="114">
        <v>110</v>
      </c>
      <c r="H22" s="114">
        <v>112</v>
      </c>
      <c r="I22" s="140">
        <v>104</v>
      </c>
      <c r="J22" s="115">
        <v>7</v>
      </c>
      <c r="K22" s="116">
        <v>6.7307692307692308</v>
      </c>
    </row>
    <row r="23" spans="1:11" ht="14.1" customHeight="1" x14ac:dyDescent="0.2">
      <c r="A23" s="306">
        <v>23</v>
      </c>
      <c r="B23" s="307" t="s">
        <v>240</v>
      </c>
      <c r="C23" s="308"/>
      <c r="D23" s="113">
        <v>0.85495283018867929</v>
      </c>
      <c r="E23" s="115">
        <v>58</v>
      </c>
      <c r="F23" s="114">
        <v>73</v>
      </c>
      <c r="G23" s="114">
        <v>73</v>
      </c>
      <c r="H23" s="114">
        <v>53</v>
      </c>
      <c r="I23" s="140">
        <v>56</v>
      </c>
      <c r="J23" s="115">
        <v>2</v>
      </c>
      <c r="K23" s="116">
        <v>3.5714285714285716</v>
      </c>
    </row>
    <row r="24" spans="1:11" ht="14.1" customHeight="1" x14ac:dyDescent="0.2">
      <c r="A24" s="306">
        <v>24</v>
      </c>
      <c r="B24" s="307" t="s">
        <v>241</v>
      </c>
      <c r="C24" s="308"/>
      <c r="D24" s="113">
        <v>5.2181603773584904</v>
      </c>
      <c r="E24" s="115">
        <v>354</v>
      </c>
      <c r="F24" s="114">
        <v>345</v>
      </c>
      <c r="G24" s="114">
        <v>332</v>
      </c>
      <c r="H24" s="114">
        <v>352</v>
      </c>
      <c r="I24" s="140">
        <v>343</v>
      </c>
      <c r="J24" s="115">
        <v>11</v>
      </c>
      <c r="K24" s="116">
        <v>3.2069970845481048</v>
      </c>
    </row>
    <row r="25" spans="1:11" ht="14.1" customHeight="1" x14ac:dyDescent="0.2">
      <c r="A25" s="306">
        <v>25</v>
      </c>
      <c r="B25" s="307" t="s">
        <v>242</v>
      </c>
      <c r="C25" s="308"/>
      <c r="D25" s="113">
        <v>5.1002358490566042</v>
      </c>
      <c r="E25" s="115">
        <v>346</v>
      </c>
      <c r="F25" s="114">
        <v>265</v>
      </c>
      <c r="G25" s="114">
        <v>271</v>
      </c>
      <c r="H25" s="114">
        <v>280</v>
      </c>
      <c r="I25" s="140">
        <v>302</v>
      </c>
      <c r="J25" s="115">
        <v>44</v>
      </c>
      <c r="K25" s="116">
        <v>14.569536423841059</v>
      </c>
    </row>
    <row r="26" spans="1:11" ht="14.1" customHeight="1" x14ac:dyDescent="0.2">
      <c r="A26" s="306">
        <v>26</v>
      </c>
      <c r="B26" s="307" t="s">
        <v>243</v>
      </c>
      <c r="C26" s="308"/>
      <c r="D26" s="113">
        <v>2.5943396226415096</v>
      </c>
      <c r="E26" s="115">
        <v>176</v>
      </c>
      <c r="F26" s="114">
        <v>287</v>
      </c>
      <c r="G26" s="114">
        <v>310</v>
      </c>
      <c r="H26" s="114">
        <v>105</v>
      </c>
      <c r="I26" s="140">
        <v>135</v>
      </c>
      <c r="J26" s="115">
        <v>41</v>
      </c>
      <c r="K26" s="116">
        <v>30.37037037037037</v>
      </c>
    </row>
    <row r="27" spans="1:11" ht="14.1" customHeight="1" x14ac:dyDescent="0.2">
      <c r="A27" s="306">
        <v>27</v>
      </c>
      <c r="B27" s="307" t="s">
        <v>244</v>
      </c>
      <c r="C27" s="308"/>
      <c r="D27" s="113">
        <v>1.2382075471698113</v>
      </c>
      <c r="E27" s="115">
        <v>84</v>
      </c>
      <c r="F27" s="114">
        <v>46</v>
      </c>
      <c r="G27" s="114">
        <v>67</v>
      </c>
      <c r="H27" s="114">
        <v>67</v>
      </c>
      <c r="I27" s="140">
        <v>52</v>
      </c>
      <c r="J27" s="115">
        <v>32</v>
      </c>
      <c r="K27" s="116">
        <v>61.53846153846154</v>
      </c>
    </row>
    <row r="28" spans="1:11" ht="14.1" customHeight="1" x14ac:dyDescent="0.2">
      <c r="A28" s="306">
        <v>28</v>
      </c>
      <c r="B28" s="307" t="s">
        <v>245</v>
      </c>
      <c r="C28" s="308"/>
      <c r="D28" s="113">
        <v>0.17688679245283018</v>
      </c>
      <c r="E28" s="115">
        <v>12</v>
      </c>
      <c r="F28" s="114">
        <v>8</v>
      </c>
      <c r="G28" s="114">
        <v>12</v>
      </c>
      <c r="H28" s="114">
        <v>11</v>
      </c>
      <c r="I28" s="140">
        <v>20</v>
      </c>
      <c r="J28" s="115">
        <v>-8</v>
      </c>
      <c r="K28" s="116">
        <v>-40</v>
      </c>
    </row>
    <row r="29" spans="1:11" ht="14.1" customHeight="1" x14ac:dyDescent="0.2">
      <c r="A29" s="306">
        <v>29</v>
      </c>
      <c r="B29" s="307" t="s">
        <v>246</v>
      </c>
      <c r="C29" s="308"/>
      <c r="D29" s="113">
        <v>3.5672169811320753</v>
      </c>
      <c r="E29" s="115">
        <v>242</v>
      </c>
      <c r="F29" s="114">
        <v>235</v>
      </c>
      <c r="G29" s="114">
        <v>200</v>
      </c>
      <c r="H29" s="114">
        <v>210</v>
      </c>
      <c r="I29" s="140">
        <v>239</v>
      </c>
      <c r="J29" s="115">
        <v>3</v>
      </c>
      <c r="K29" s="116">
        <v>1.2552301255230125</v>
      </c>
    </row>
    <row r="30" spans="1:11" ht="14.1" customHeight="1" x14ac:dyDescent="0.2">
      <c r="A30" s="306" t="s">
        <v>247</v>
      </c>
      <c r="B30" s="307" t="s">
        <v>248</v>
      </c>
      <c r="C30" s="308"/>
      <c r="D30" s="113" t="s">
        <v>513</v>
      </c>
      <c r="E30" s="115" t="s">
        <v>513</v>
      </c>
      <c r="F30" s="114" t="s">
        <v>513</v>
      </c>
      <c r="G30" s="114" t="s">
        <v>513</v>
      </c>
      <c r="H30" s="114">
        <v>58</v>
      </c>
      <c r="I30" s="140" t="s">
        <v>513</v>
      </c>
      <c r="J30" s="115" t="s">
        <v>513</v>
      </c>
      <c r="K30" s="116" t="s">
        <v>513</v>
      </c>
    </row>
    <row r="31" spans="1:11" ht="14.1" customHeight="1" x14ac:dyDescent="0.2">
      <c r="A31" s="306" t="s">
        <v>249</v>
      </c>
      <c r="B31" s="307" t="s">
        <v>250</v>
      </c>
      <c r="C31" s="308"/>
      <c r="D31" s="113">
        <v>2.7270047169811322</v>
      </c>
      <c r="E31" s="115">
        <v>185</v>
      </c>
      <c r="F31" s="114">
        <v>156</v>
      </c>
      <c r="G31" s="114">
        <v>145</v>
      </c>
      <c r="H31" s="114">
        <v>152</v>
      </c>
      <c r="I31" s="140">
        <v>180</v>
      </c>
      <c r="J31" s="115">
        <v>5</v>
      </c>
      <c r="K31" s="116">
        <v>2.7777777777777777</v>
      </c>
    </row>
    <row r="32" spans="1:11" ht="14.1" customHeight="1" x14ac:dyDescent="0.2">
      <c r="A32" s="306">
        <v>31</v>
      </c>
      <c r="B32" s="307" t="s">
        <v>251</v>
      </c>
      <c r="C32" s="308"/>
      <c r="D32" s="113">
        <v>0.57488207547169812</v>
      </c>
      <c r="E32" s="115">
        <v>39</v>
      </c>
      <c r="F32" s="114">
        <v>29</v>
      </c>
      <c r="G32" s="114">
        <v>26</v>
      </c>
      <c r="H32" s="114">
        <v>22</v>
      </c>
      <c r="I32" s="140">
        <v>23</v>
      </c>
      <c r="J32" s="115">
        <v>16</v>
      </c>
      <c r="K32" s="116">
        <v>69.565217391304344</v>
      </c>
    </row>
    <row r="33" spans="1:11" ht="14.1" customHeight="1" x14ac:dyDescent="0.2">
      <c r="A33" s="306">
        <v>32</v>
      </c>
      <c r="B33" s="307" t="s">
        <v>252</v>
      </c>
      <c r="C33" s="308"/>
      <c r="D33" s="113">
        <v>2.1668632075471699</v>
      </c>
      <c r="E33" s="115">
        <v>147</v>
      </c>
      <c r="F33" s="114">
        <v>210</v>
      </c>
      <c r="G33" s="114">
        <v>213</v>
      </c>
      <c r="H33" s="114">
        <v>192</v>
      </c>
      <c r="I33" s="140">
        <v>211</v>
      </c>
      <c r="J33" s="115">
        <v>-64</v>
      </c>
      <c r="K33" s="116">
        <v>-30.33175355450237</v>
      </c>
    </row>
    <row r="34" spans="1:11" ht="14.1" customHeight="1" x14ac:dyDescent="0.2">
      <c r="A34" s="306">
        <v>33</v>
      </c>
      <c r="B34" s="307" t="s">
        <v>253</v>
      </c>
      <c r="C34" s="308"/>
      <c r="D34" s="113">
        <v>0.972877358490566</v>
      </c>
      <c r="E34" s="115">
        <v>66</v>
      </c>
      <c r="F34" s="114">
        <v>72</v>
      </c>
      <c r="G34" s="114">
        <v>85</v>
      </c>
      <c r="H34" s="114">
        <v>82</v>
      </c>
      <c r="I34" s="140">
        <v>76</v>
      </c>
      <c r="J34" s="115">
        <v>-10</v>
      </c>
      <c r="K34" s="116">
        <v>-13.157894736842104</v>
      </c>
    </row>
    <row r="35" spans="1:11" ht="14.1" customHeight="1" x14ac:dyDescent="0.2">
      <c r="A35" s="306">
        <v>34</v>
      </c>
      <c r="B35" s="307" t="s">
        <v>254</v>
      </c>
      <c r="C35" s="308"/>
      <c r="D35" s="113">
        <v>1.9015330188679245</v>
      </c>
      <c r="E35" s="115">
        <v>129</v>
      </c>
      <c r="F35" s="114">
        <v>83</v>
      </c>
      <c r="G35" s="114">
        <v>97</v>
      </c>
      <c r="H35" s="114">
        <v>64</v>
      </c>
      <c r="I35" s="140">
        <v>151</v>
      </c>
      <c r="J35" s="115">
        <v>-22</v>
      </c>
      <c r="K35" s="116">
        <v>-14.569536423841059</v>
      </c>
    </row>
    <row r="36" spans="1:11" ht="14.1" customHeight="1" x14ac:dyDescent="0.2">
      <c r="A36" s="306">
        <v>41</v>
      </c>
      <c r="B36" s="307" t="s">
        <v>255</v>
      </c>
      <c r="C36" s="308"/>
      <c r="D36" s="113">
        <v>0.47169811320754718</v>
      </c>
      <c r="E36" s="115">
        <v>32</v>
      </c>
      <c r="F36" s="114">
        <v>16</v>
      </c>
      <c r="G36" s="114">
        <v>21</v>
      </c>
      <c r="H36" s="114">
        <v>17</v>
      </c>
      <c r="I36" s="140">
        <v>36</v>
      </c>
      <c r="J36" s="115">
        <v>-4</v>
      </c>
      <c r="K36" s="116">
        <v>-11.111111111111111</v>
      </c>
    </row>
    <row r="37" spans="1:11" ht="14.1" customHeight="1" x14ac:dyDescent="0.2">
      <c r="A37" s="306">
        <v>42</v>
      </c>
      <c r="B37" s="307" t="s">
        <v>256</v>
      </c>
      <c r="C37" s="308"/>
      <c r="D37" s="113">
        <v>8.8443396226415089E-2</v>
      </c>
      <c r="E37" s="115">
        <v>6</v>
      </c>
      <c r="F37" s="114">
        <v>6</v>
      </c>
      <c r="G37" s="114">
        <v>4</v>
      </c>
      <c r="H37" s="114">
        <v>3</v>
      </c>
      <c r="I37" s="140">
        <v>8</v>
      </c>
      <c r="J37" s="115">
        <v>-2</v>
      </c>
      <c r="K37" s="116">
        <v>-25</v>
      </c>
    </row>
    <row r="38" spans="1:11" ht="14.1" customHeight="1" x14ac:dyDescent="0.2">
      <c r="A38" s="306">
        <v>43</v>
      </c>
      <c r="B38" s="307" t="s">
        <v>257</v>
      </c>
      <c r="C38" s="308"/>
      <c r="D38" s="113">
        <v>2.0341981132075473</v>
      </c>
      <c r="E38" s="115">
        <v>138</v>
      </c>
      <c r="F38" s="114">
        <v>44</v>
      </c>
      <c r="G38" s="114">
        <v>62</v>
      </c>
      <c r="H38" s="114">
        <v>61</v>
      </c>
      <c r="I38" s="140">
        <v>42</v>
      </c>
      <c r="J38" s="115">
        <v>96</v>
      </c>
      <c r="K38" s="116">
        <v>228.57142857142858</v>
      </c>
    </row>
    <row r="39" spans="1:11" ht="14.1" customHeight="1" x14ac:dyDescent="0.2">
      <c r="A39" s="306">
        <v>51</v>
      </c>
      <c r="B39" s="307" t="s">
        <v>258</v>
      </c>
      <c r="C39" s="308"/>
      <c r="D39" s="113">
        <v>21.064268867924529</v>
      </c>
      <c r="E39" s="115">
        <v>1429</v>
      </c>
      <c r="F39" s="114">
        <v>676</v>
      </c>
      <c r="G39" s="114">
        <v>685</v>
      </c>
      <c r="H39" s="114">
        <v>640</v>
      </c>
      <c r="I39" s="140">
        <v>1125</v>
      </c>
      <c r="J39" s="115">
        <v>304</v>
      </c>
      <c r="K39" s="116">
        <v>27.022222222222222</v>
      </c>
    </row>
    <row r="40" spans="1:11" ht="14.1" customHeight="1" x14ac:dyDescent="0.2">
      <c r="A40" s="306" t="s">
        <v>259</v>
      </c>
      <c r="B40" s="307" t="s">
        <v>260</v>
      </c>
      <c r="C40" s="308"/>
      <c r="D40" s="113">
        <v>20.474646226415093</v>
      </c>
      <c r="E40" s="115">
        <v>1389</v>
      </c>
      <c r="F40" s="114">
        <v>653</v>
      </c>
      <c r="G40" s="114">
        <v>655</v>
      </c>
      <c r="H40" s="114">
        <v>576</v>
      </c>
      <c r="I40" s="140">
        <v>1076</v>
      </c>
      <c r="J40" s="115">
        <v>313</v>
      </c>
      <c r="K40" s="116">
        <v>29.08921933085502</v>
      </c>
    </row>
    <row r="41" spans="1:11" ht="14.1" customHeight="1" x14ac:dyDescent="0.2">
      <c r="A41" s="306"/>
      <c r="B41" s="307" t="s">
        <v>261</v>
      </c>
      <c r="C41" s="308"/>
      <c r="D41" s="113">
        <v>19.752358490566039</v>
      </c>
      <c r="E41" s="115">
        <v>1340</v>
      </c>
      <c r="F41" s="114">
        <v>600</v>
      </c>
      <c r="G41" s="114">
        <v>609</v>
      </c>
      <c r="H41" s="114">
        <v>535</v>
      </c>
      <c r="I41" s="140">
        <v>1033</v>
      </c>
      <c r="J41" s="115">
        <v>307</v>
      </c>
      <c r="K41" s="116">
        <v>29.719264278799614</v>
      </c>
    </row>
    <row r="42" spans="1:11" ht="14.1" customHeight="1" x14ac:dyDescent="0.2">
      <c r="A42" s="306">
        <v>52</v>
      </c>
      <c r="B42" s="307" t="s">
        <v>262</v>
      </c>
      <c r="C42" s="308"/>
      <c r="D42" s="113">
        <v>7.8567216981132075</v>
      </c>
      <c r="E42" s="115">
        <v>533</v>
      </c>
      <c r="F42" s="114">
        <v>407</v>
      </c>
      <c r="G42" s="114">
        <v>381</v>
      </c>
      <c r="H42" s="114">
        <v>376</v>
      </c>
      <c r="I42" s="140">
        <v>404</v>
      </c>
      <c r="J42" s="115">
        <v>129</v>
      </c>
      <c r="K42" s="116">
        <v>31.93069306930693</v>
      </c>
    </row>
    <row r="43" spans="1:11" ht="14.1" customHeight="1" x14ac:dyDescent="0.2">
      <c r="A43" s="306" t="s">
        <v>263</v>
      </c>
      <c r="B43" s="307" t="s">
        <v>264</v>
      </c>
      <c r="C43" s="308"/>
      <c r="D43" s="113">
        <v>6.6185141509433958</v>
      </c>
      <c r="E43" s="115">
        <v>449</v>
      </c>
      <c r="F43" s="114">
        <v>329</v>
      </c>
      <c r="G43" s="114">
        <v>314</v>
      </c>
      <c r="H43" s="114">
        <v>317</v>
      </c>
      <c r="I43" s="140">
        <v>336</v>
      </c>
      <c r="J43" s="115">
        <v>113</v>
      </c>
      <c r="K43" s="116">
        <v>33.63095238095238</v>
      </c>
    </row>
    <row r="44" spans="1:11" ht="14.1" customHeight="1" x14ac:dyDescent="0.2">
      <c r="A44" s="306">
        <v>53</v>
      </c>
      <c r="B44" s="307" t="s">
        <v>265</v>
      </c>
      <c r="C44" s="308"/>
      <c r="D44" s="113">
        <v>0.57488207547169812</v>
      </c>
      <c r="E44" s="115">
        <v>39</v>
      </c>
      <c r="F44" s="114">
        <v>28</v>
      </c>
      <c r="G44" s="114">
        <v>44</v>
      </c>
      <c r="H44" s="114">
        <v>25</v>
      </c>
      <c r="I44" s="140">
        <v>39</v>
      </c>
      <c r="J44" s="115">
        <v>0</v>
      </c>
      <c r="K44" s="116">
        <v>0</v>
      </c>
    </row>
    <row r="45" spans="1:11" ht="14.1" customHeight="1" x14ac:dyDescent="0.2">
      <c r="A45" s="306" t="s">
        <v>266</v>
      </c>
      <c r="B45" s="307" t="s">
        <v>267</v>
      </c>
      <c r="C45" s="308"/>
      <c r="D45" s="113">
        <v>0.54540094339622647</v>
      </c>
      <c r="E45" s="115">
        <v>37</v>
      </c>
      <c r="F45" s="114">
        <v>27</v>
      </c>
      <c r="G45" s="114">
        <v>44</v>
      </c>
      <c r="H45" s="114">
        <v>25</v>
      </c>
      <c r="I45" s="140">
        <v>37</v>
      </c>
      <c r="J45" s="115">
        <v>0</v>
      </c>
      <c r="K45" s="116">
        <v>0</v>
      </c>
    </row>
    <row r="46" spans="1:11" ht="14.1" customHeight="1" x14ac:dyDescent="0.2">
      <c r="A46" s="306">
        <v>54</v>
      </c>
      <c r="B46" s="307" t="s">
        <v>268</v>
      </c>
      <c r="C46" s="308"/>
      <c r="D46" s="113">
        <v>1.9162735849056605</v>
      </c>
      <c r="E46" s="115">
        <v>130</v>
      </c>
      <c r="F46" s="114">
        <v>171</v>
      </c>
      <c r="G46" s="114">
        <v>167</v>
      </c>
      <c r="H46" s="114">
        <v>186</v>
      </c>
      <c r="I46" s="140">
        <v>147</v>
      </c>
      <c r="J46" s="115">
        <v>-17</v>
      </c>
      <c r="K46" s="116">
        <v>-11.564625850340136</v>
      </c>
    </row>
    <row r="47" spans="1:11" ht="14.1" customHeight="1" x14ac:dyDescent="0.2">
      <c r="A47" s="306">
        <v>61</v>
      </c>
      <c r="B47" s="307" t="s">
        <v>269</v>
      </c>
      <c r="C47" s="308"/>
      <c r="D47" s="113">
        <v>2.0931603773584904</v>
      </c>
      <c r="E47" s="115">
        <v>142</v>
      </c>
      <c r="F47" s="114">
        <v>73</v>
      </c>
      <c r="G47" s="114">
        <v>89</v>
      </c>
      <c r="H47" s="114">
        <v>118</v>
      </c>
      <c r="I47" s="140">
        <v>104</v>
      </c>
      <c r="J47" s="115">
        <v>38</v>
      </c>
      <c r="K47" s="116">
        <v>36.53846153846154</v>
      </c>
    </row>
    <row r="48" spans="1:11" ht="14.1" customHeight="1" x14ac:dyDescent="0.2">
      <c r="A48" s="306">
        <v>62</v>
      </c>
      <c r="B48" s="307" t="s">
        <v>270</v>
      </c>
      <c r="C48" s="308"/>
      <c r="D48" s="113">
        <v>5.9257075471698117</v>
      </c>
      <c r="E48" s="115">
        <v>402</v>
      </c>
      <c r="F48" s="114">
        <v>406</v>
      </c>
      <c r="G48" s="114">
        <v>421</v>
      </c>
      <c r="H48" s="114">
        <v>396</v>
      </c>
      <c r="I48" s="140">
        <v>446</v>
      </c>
      <c r="J48" s="115">
        <v>-44</v>
      </c>
      <c r="K48" s="116">
        <v>-9.8654708520179373</v>
      </c>
    </row>
    <row r="49" spans="1:11" ht="14.1" customHeight="1" x14ac:dyDescent="0.2">
      <c r="A49" s="306">
        <v>63</v>
      </c>
      <c r="B49" s="307" t="s">
        <v>271</v>
      </c>
      <c r="C49" s="308"/>
      <c r="D49" s="113">
        <v>3.6114386792452828</v>
      </c>
      <c r="E49" s="115">
        <v>245</v>
      </c>
      <c r="F49" s="114">
        <v>264</v>
      </c>
      <c r="G49" s="114">
        <v>271</v>
      </c>
      <c r="H49" s="114">
        <v>193</v>
      </c>
      <c r="I49" s="140">
        <v>241</v>
      </c>
      <c r="J49" s="115">
        <v>4</v>
      </c>
      <c r="K49" s="116">
        <v>1.6597510373443984</v>
      </c>
    </row>
    <row r="50" spans="1:11" ht="14.1" customHeight="1" x14ac:dyDescent="0.2">
      <c r="A50" s="306" t="s">
        <v>272</v>
      </c>
      <c r="B50" s="307" t="s">
        <v>273</v>
      </c>
      <c r="C50" s="308"/>
      <c r="D50" s="113">
        <v>1.0465801886792452</v>
      </c>
      <c r="E50" s="115">
        <v>71</v>
      </c>
      <c r="F50" s="114">
        <v>60</v>
      </c>
      <c r="G50" s="114">
        <v>55</v>
      </c>
      <c r="H50" s="114">
        <v>32</v>
      </c>
      <c r="I50" s="140">
        <v>62</v>
      </c>
      <c r="J50" s="115">
        <v>9</v>
      </c>
      <c r="K50" s="116">
        <v>14.516129032258064</v>
      </c>
    </row>
    <row r="51" spans="1:11" ht="14.1" customHeight="1" x14ac:dyDescent="0.2">
      <c r="A51" s="306" t="s">
        <v>274</v>
      </c>
      <c r="B51" s="307" t="s">
        <v>275</v>
      </c>
      <c r="C51" s="308"/>
      <c r="D51" s="113">
        <v>2.1816037735849059</v>
      </c>
      <c r="E51" s="115">
        <v>148</v>
      </c>
      <c r="F51" s="114">
        <v>153</v>
      </c>
      <c r="G51" s="114">
        <v>124</v>
      </c>
      <c r="H51" s="114">
        <v>124</v>
      </c>
      <c r="I51" s="140">
        <v>144</v>
      </c>
      <c r="J51" s="115">
        <v>4</v>
      </c>
      <c r="K51" s="116">
        <v>2.7777777777777777</v>
      </c>
    </row>
    <row r="52" spans="1:11" ht="14.1" customHeight="1" x14ac:dyDescent="0.2">
      <c r="A52" s="306">
        <v>71</v>
      </c>
      <c r="B52" s="307" t="s">
        <v>276</v>
      </c>
      <c r="C52" s="308"/>
      <c r="D52" s="113">
        <v>7.2376179245283021</v>
      </c>
      <c r="E52" s="115">
        <v>491</v>
      </c>
      <c r="F52" s="114">
        <v>408</v>
      </c>
      <c r="G52" s="114">
        <v>452</v>
      </c>
      <c r="H52" s="114">
        <v>560</v>
      </c>
      <c r="I52" s="140">
        <v>476</v>
      </c>
      <c r="J52" s="115">
        <v>15</v>
      </c>
      <c r="K52" s="116">
        <v>3.1512605042016806</v>
      </c>
    </row>
    <row r="53" spans="1:11" ht="14.1" customHeight="1" x14ac:dyDescent="0.2">
      <c r="A53" s="306" t="s">
        <v>277</v>
      </c>
      <c r="B53" s="307" t="s">
        <v>278</v>
      </c>
      <c r="C53" s="308"/>
      <c r="D53" s="113">
        <v>2.6680424528301887</v>
      </c>
      <c r="E53" s="115">
        <v>181</v>
      </c>
      <c r="F53" s="114">
        <v>134</v>
      </c>
      <c r="G53" s="114">
        <v>134</v>
      </c>
      <c r="H53" s="114">
        <v>185</v>
      </c>
      <c r="I53" s="140">
        <v>151</v>
      </c>
      <c r="J53" s="115">
        <v>30</v>
      </c>
      <c r="K53" s="116">
        <v>19.867549668874172</v>
      </c>
    </row>
    <row r="54" spans="1:11" ht="14.1" customHeight="1" x14ac:dyDescent="0.2">
      <c r="A54" s="306" t="s">
        <v>279</v>
      </c>
      <c r="B54" s="307" t="s">
        <v>280</v>
      </c>
      <c r="C54" s="308"/>
      <c r="D54" s="113">
        <v>3.8178066037735849</v>
      </c>
      <c r="E54" s="115">
        <v>259</v>
      </c>
      <c r="F54" s="114">
        <v>218</v>
      </c>
      <c r="G54" s="114">
        <v>256</v>
      </c>
      <c r="H54" s="114">
        <v>322</v>
      </c>
      <c r="I54" s="140">
        <v>270</v>
      </c>
      <c r="J54" s="115">
        <v>-11</v>
      </c>
      <c r="K54" s="116">
        <v>-4.0740740740740744</v>
      </c>
    </row>
    <row r="55" spans="1:11" ht="14.1" customHeight="1" x14ac:dyDescent="0.2">
      <c r="A55" s="306">
        <v>72</v>
      </c>
      <c r="B55" s="307" t="s">
        <v>281</v>
      </c>
      <c r="C55" s="308"/>
      <c r="D55" s="113">
        <v>1.2234669811320755</v>
      </c>
      <c r="E55" s="115">
        <v>83</v>
      </c>
      <c r="F55" s="114">
        <v>90</v>
      </c>
      <c r="G55" s="114">
        <v>80</v>
      </c>
      <c r="H55" s="114">
        <v>97</v>
      </c>
      <c r="I55" s="140">
        <v>89</v>
      </c>
      <c r="J55" s="115">
        <v>-6</v>
      </c>
      <c r="K55" s="116">
        <v>-6.7415730337078648</v>
      </c>
    </row>
    <row r="56" spans="1:11" ht="14.1" customHeight="1" x14ac:dyDescent="0.2">
      <c r="A56" s="306" t="s">
        <v>282</v>
      </c>
      <c r="B56" s="307" t="s">
        <v>283</v>
      </c>
      <c r="C56" s="308"/>
      <c r="D56" s="113">
        <v>0.4569575471698113</v>
      </c>
      <c r="E56" s="115">
        <v>31</v>
      </c>
      <c r="F56" s="114">
        <v>44</v>
      </c>
      <c r="G56" s="114">
        <v>37</v>
      </c>
      <c r="H56" s="114">
        <v>41</v>
      </c>
      <c r="I56" s="140">
        <v>41</v>
      </c>
      <c r="J56" s="115">
        <v>-10</v>
      </c>
      <c r="K56" s="116">
        <v>-24.390243902439025</v>
      </c>
    </row>
    <row r="57" spans="1:11" ht="14.1" customHeight="1" x14ac:dyDescent="0.2">
      <c r="A57" s="306" t="s">
        <v>284</v>
      </c>
      <c r="B57" s="307" t="s">
        <v>285</v>
      </c>
      <c r="C57" s="308"/>
      <c r="D57" s="113">
        <v>0.47169811320754718</v>
      </c>
      <c r="E57" s="115">
        <v>32</v>
      </c>
      <c r="F57" s="114">
        <v>27</v>
      </c>
      <c r="G57" s="114">
        <v>22</v>
      </c>
      <c r="H57" s="114">
        <v>28</v>
      </c>
      <c r="I57" s="140">
        <v>36</v>
      </c>
      <c r="J57" s="115">
        <v>-4</v>
      </c>
      <c r="K57" s="116">
        <v>-11.111111111111111</v>
      </c>
    </row>
    <row r="58" spans="1:11" ht="14.1" customHeight="1" x14ac:dyDescent="0.2">
      <c r="A58" s="306">
        <v>73</v>
      </c>
      <c r="B58" s="307" t="s">
        <v>286</v>
      </c>
      <c r="C58" s="308"/>
      <c r="D58" s="113">
        <v>1.4298349056603774</v>
      </c>
      <c r="E58" s="115">
        <v>97</v>
      </c>
      <c r="F58" s="114">
        <v>59</v>
      </c>
      <c r="G58" s="114">
        <v>76</v>
      </c>
      <c r="H58" s="114">
        <v>90</v>
      </c>
      <c r="I58" s="140">
        <v>72</v>
      </c>
      <c r="J58" s="115">
        <v>25</v>
      </c>
      <c r="K58" s="116">
        <v>34.722222222222221</v>
      </c>
    </row>
    <row r="59" spans="1:11" ht="14.1" customHeight="1" x14ac:dyDescent="0.2">
      <c r="A59" s="306" t="s">
        <v>287</v>
      </c>
      <c r="B59" s="307" t="s">
        <v>288</v>
      </c>
      <c r="C59" s="308"/>
      <c r="D59" s="113">
        <v>0.85495283018867929</v>
      </c>
      <c r="E59" s="115">
        <v>58</v>
      </c>
      <c r="F59" s="114">
        <v>44</v>
      </c>
      <c r="G59" s="114">
        <v>58</v>
      </c>
      <c r="H59" s="114">
        <v>58</v>
      </c>
      <c r="I59" s="140">
        <v>57</v>
      </c>
      <c r="J59" s="115">
        <v>1</v>
      </c>
      <c r="K59" s="116">
        <v>1.7543859649122806</v>
      </c>
    </row>
    <row r="60" spans="1:11" ht="14.1" customHeight="1" x14ac:dyDescent="0.2">
      <c r="A60" s="306">
        <v>81</v>
      </c>
      <c r="B60" s="307" t="s">
        <v>289</v>
      </c>
      <c r="C60" s="308"/>
      <c r="D60" s="113">
        <v>4.7317216981132075</v>
      </c>
      <c r="E60" s="115">
        <v>321</v>
      </c>
      <c r="F60" s="114">
        <v>335</v>
      </c>
      <c r="G60" s="114">
        <v>329</v>
      </c>
      <c r="H60" s="114">
        <v>338</v>
      </c>
      <c r="I60" s="140">
        <v>312</v>
      </c>
      <c r="J60" s="115">
        <v>9</v>
      </c>
      <c r="K60" s="116">
        <v>2.8846153846153846</v>
      </c>
    </row>
    <row r="61" spans="1:11" ht="14.1" customHeight="1" x14ac:dyDescent="0.2">
      <c r="A61" s="306" t="s">
        <v>290</v>
      </c>
      <c r="B61" s="307" t="s">
        <v>291</v>
      </c>
      <c r="C61" s="308"/>
      <c r="D61" s="113">
        <v>1.3708726415094339</v>
      </c>
      <c r="E61" s="115">
        <v>93</v>
      </c>
      <c r="F61" s="114">
        <v>89</v>
      </c>
      <c r="G61" s="114">
        <v>113</v>
      </c>
      <c r="H61" s="114">
        <v>116</v>
      </c>
      <c r="I61" s="140">
        <v>95</v>
      </c>
      <c r="J61" s="115">
        <v>-2</v>
      </c>
      <c r="K61" s="116">
        <v>-2.1052631578947367</v>
      </c>
    </row>
    <row r="62" spans="1:11" ht="14.1" customHeight="1" x14ac:dyDescent="0.2">
      <c r="A62" s="306" t="s">
        <v>292</v>
      </c>
      <c r="B62" s="307" t="s">
        <v>293</v>
      </c>
      <c r="C62" s="308"/>
      <c r="D62" s="113">
        <v>1.9310141509433962</v>
      </c>
      <c r="E62" s="115">
        <v>131</v>
      </c>
      <c r="F62" s="114">
        <v>162</v>
      </c>
      <c r="G62" s="114">
        <v>156</v>
      </c>
      <c r="H62" s="114">
        <v>148</v>
      </c>
      <c r="I62" s="140">
        <v>127</v>
      </c>
      <c r="J62" s="115">
        <v>4</v>
      </c>
      <c r="K62" s="116">
        <v>3.1496062992125986</v>
      </c>
    </row>
    <row r="63" spans="1:11" ht="14.1" customHeight="1" x14ac:dyDescent="0.2">
      <c r="A63" s="306"/>
      <c r="B63" s="307" t="s">
        <v>294</v>
      </c>
      <c r="C63" s="308"/>
      <c r="D63" s="113">
        <v>1.8425707547169812</v>
      </c>
      <c r="E63" s="115">
        <v>125</v>
      </c>
      <c r="F63" s="114">
        <v>154</v>
      </c>
      <c r="G63" s="114">
        <v>150</v>
      </c>
      <c r="H63" s="114">
        <v>143</v>
      </c>
      <c r="I63" s="140">
        <v>119</v>
      </c>
      <c r="J63" s="115">
        <v>6</v>
      </c>
      <c r="K63" s="116">
        <v>5.0420168067226889</v>
      </c>
    </row>
    <row r="64" spans="1:11" ht="14.1" customHeight="1" x14ac:dyDescent="0.2">
      <c r="A64" s="306" t="s">
        <v>295</v>
      </c>
      <c r="B64" s="307" t="s">
        <v>296</v>
      </c>
      <c r="C64" s="308"/>
      <c r="D64" s="113">
        <v>0.54540094339622647</v>
      </c>
      <c r="E64" s="115">
        <v>37</v>
      </c>
      <c r="F64" s="114">
        <v>28</v>
      </c>
      <c r="G64" s="114">
        <v>17</v>
      </c>
      <c r="H64" s="114">
        <v>24</v>
      </c>
      <c r="I64" s="140">
        <v>27</v>
      </c>
      <c r="J64" s="115">
        <v>10</v>
      </c>
      <c r="K64" s="116">
        <v>37.037037037037038</v>
      </c>
    </row>
    <row r="65" spans="1:11" ht="14.1" customHeight="1" x14ac:dyDescent="0.2">
      <c r="A65" s="306" t="s">
        <v>297</v>
      </c>
      <c r="B65" s="307" t="s">
        <v>298</v>
      </c>
      <c r="C65" s="308"/>
      <c r="D65" s="113">
        <v>0.294811320754717</v>
      </c>
      <c r="E65" s="115">
        <v>20</v>
      </c>
      <c r="F65" s="114">
        <v>17</v>
      </c>
      <c r="G65" s="114">
        <v>29</v>
      </c>
      <c r="H65" s="114">
        <v>21</v>
      </c>
      <c r="I65" s="140">
        <v>27</v>
      </c>
      <c r="J65" s="115">
        <v>-7</v>
      </c>
      <c r="K65" s="116">
        <v>-25.925925925925927</v>
      </c>
    </row>
    <row r="66" spans="1:11" ht="14.1" customHeight="1" x14ac:dyDescent="0.2">
      <c r="A66" s="306">
        <v>82</v>
      </c>
      <c r="B66" s="307" t="s">
        <v>299</v>
      </c>
      <c r="C66" s="308"/>
      <c r="D66" s="113">
        <v>3.0218160377358489</v>
      </c>
      <c r="E66" s="115">
        <v>205</v>
      </c>
      <c r="F66" s="114">
        <v>170</v>
      </c>
      <c r="G66" s="114">
        <v>294</v>
      </c>
      <c r="H66" s="114">
        <v>225</v>
      </c>
      <c r="I66" s="140">
        <v>162</v>
      </c>
      <c r="J66" s="115">
        <v>43</v>
      </c>
      <c r="K66" s="116">
        <v>26.543209876543209</v>
      </c>
    </row>
    <row r="67" spans="1:11" ht="14.1" customHeight="1" x14ac:dyDescent="0.2">
      <c r="A67" s="306" t="s">
        <v>300</v>
      </c>
      <c r="B67" s="307" t="s">
        <v>301</v>
      </c>
      <c r="C67" s="308"/>
      <c r="D67" s="113">
        <v>1.7393867924528301</v>
      </c>
      <c r="E67" s="115">
        <v>118</v>
      </c>
      <c r="F67" s="114">
        <v>124</v>
      </c>
      <c r="G67" s="114">
        <v>233</v>
      </c>
      <c r="H67" s="114">
        <v>142</v>
      </c>
      <c r="I67" s="140">
        <v>102</v>
      </c>
      <c r="J67" s="115">
        <v>16</v>
      </c>
      <c r="K67" s="116">
        <v>15.686274509803921</v>
      </c>
    </row>
    <row r="68" spans="1:11" ht="14.1" customHeight="1" x14ac:dyDescent="0.2">
      <c r="A68" s="306" t="s">
        <v>302</v>
      </c>
      <c r="B68" s="307" t="s">
        <v>303</v>
      </c>
      <c r="C68" s="308"/>
      <c r="D68" s="113">
        <v>0.95813679245283023</v>
      </c>
      <c r="E68" s="115">
        <v>65</v>
      </c>
      <c r="F68" s="114">
        <v>36</v>
      </c>
      <c r="G68" s="114">
        <v>38</v>
      </c>
      <c r="H68" s="114">
        <v>56</v>
      </c>
      <c r="I68" s="140">
        <v>36</v>
      </c>
      <c r="J68" s="115">
        <v>29</v>
      </c>
      <c r="K68" s="116">
        <v>80.555555555555557</v>
      </c>
    </row>
    <row r="69" spans="1:11" ht="14.1" customHeight="1" x14ac:dyDescent="0.2">
      <c r="A69" s="306">
        <v>83</v>
      </c>
      <c r="B69" s="307" t="s">
        <v>304</v>
      </c>
      <c r="C69" s="308"/>
      <c r="D69" s="113">
        <v>4.3484669811320753</v>
      </c>
      <c r="E69" s="115">
        <v>295</v>
      </c>
      <c r="F69" s="114">
        <v>197</v>
      </c>
      <c r="G69" s="114">
        <v>373</v>
      </c>
      <c r="H69" s="114">
        <v>222</v>
      </c>
      <c r="I69" s="140">
        <v>224</v>
      </c>
      <c r="J69" s="115">
        <v>71</v>
      </c>
      <c r="K69" s="116">
        <v>31.696428571428573</v>
      </c>
    </row>
    <row r="70" spans="1:11" ht="14.1" customHeight="1" x14ac:dyDescent="0.2">
      <c r="A70" s="306" t="s">
        <v>305</v>
      </c>
      <c r="B70" s="307" t="s">
        <v>306</v>
      </c>
      <c r="C70" s="308"/>
      <c r="D70" s="113">
        <v>3.4050707547169812</v>
      </c>
      <c r="E70" s="115">
        <v>231</v>
      </c>
      <c r="F70" s="114">
        <v>137</v>
      </c>
      <c r="G70" s="114">
        <v>308</v>
      </c>
      <c r="H70" s="114">
        <v>169</v>
      </c>
      <c r="I70" s="140">
        <v>165</v>
      </c>
      <c r="J70" s="115">
        <v>66</v>
      </c>
      <c r="K70" s="116">
        <v>40</v>
      </c>
    </row>
    <row r="71" spans="1:11" ht="14.1" customHeight="1" x14ac:dyDescent="0.2">
      <c r="A71" s="306"/>
      <c r="B71" s="307" t="s">
        <v>307</v>
      </c>
      <c r="C71" s="308"/>
      <c r="D71" s="113">
        <v>2.3142688679245285</v>
      </c>
      <c r="E71" s="115">
        <v>157</v>
      </c>
      <c r="F71" s="114">
        <v>90</v>
      </c>
      <c r="G71" s="114">
        <v>232</v>
      </c>
      <c r="H71" s="114">
        <v>100</v>
      </c>
      <c r="I71" s="140">
        <v>119</v>
      </c>
      <c r="J71" s="115">
        <v>38</v>
      </c>
      <c r="K71" s="116">
        <v>31.932773109243698</v>
      </c>
    </row>
    <row r="72" spans="1:11" ht="14.1" customHeight="1" x14ac:dyDescent="0.2">
      <c r="A72" s="306">
        <v>84</v>
      </c>
      <c r="B72" s="307" t="s">
        <v>308</v>
      </c>
      <c r="C72" s="308"/>
      <c r="D72" s="113">
        <v>1.0613207547169812</v>
      </c>
      <c r="E72" s="115">
        <v>72</v>
      </c>
      <c r="F72" s="114">
        <v>50</v>
      </c>
      <c r="G72" s="114">
        <v>104</v>
      </c>
      <c r="H72" s="114">
        <v>65</v>
      </c>
      <c r="I72" s="140">
        <v>72</v>
      </c>
      <c r="J72" s="115">
        <v>0</v>
      </c>
      <c r="K72" s="116">
        <v>0</v>
      </c>
    </row>
    <row r="73" spans="1:11" ht="14.1" customHeight="1" x14ac:dyDescent="0.2">
      <c r="A73" s="306" t="s">
        <v>309</v>
      </c>
      <c r="B73" s="307" t="s">
        <v>310</v>
      </c>
      <c r="C73" s="308"/>
      <c r="D73" s="113">
        <v>0.51591981132075471</v>
      </c>
      <c r="E73" s="115">
        <v>35</v>
      </c>
      <c r="F73" s="114">
        <v>13</v>
      </c>
      <c r="G73" s="114">
        <v>65</v>
      </c>
      <c r="H73" s="114">
        <v>36</v>
      </c>
      <c r="I73" s="140">
        <v>28</v>
      </c>
      <c r="J73" s="115">
        <v>7</v>
      </c>
      <c r="K73" s="116">
        <v>25</v>
      </c>
    </row>
    <row r="74" spans="1:11" ht="14.1" customHeight="1" x14ac:dyDescent="0.2">
      <c r="A74" s="306" t="s">
        <v>311</v>
      </c>
      <c r="B74" s="307" t="s">
        <v>312</v>
      </c>
      <c r="C74" s="308"/>
      <c r="D74" s="113">
        <v>0.10318396226415094</v>
      </c>
      <c r="E74" s="115">
        <v>7</v>
      </c>
      <c r="F74" s="114">
        <v>8</v>
      </c>
      <c r="G74" s="114">
        <v>4</v>
      </c>
      <c r="H74" s="114">
        <v>4</v>
      </c>
      <c r="I74" s="140">
        <v>4</v>
      </c>
      <c r="J74" s="115">
        <v>3</v>
      </c>
      <c r="K74" s="116">
        <v>75</v>
      </c>
    </row>
    <row r="75" spans="1:11" ht="14.1" customHeight="1" x14ac:dyDescent="0.2">
      <c r="A75" s="306" t="s">
        <v>313</v>
      </c>
      <c r="B75" s="307" t="s">
        <v>314</v>
      </c>
      <c r="C75" s="308"/>
      <c r="D75" s="113">
        <v>0.22110849056603774</v>
      </c>
      <c r="E75" s="115">
        <v>15</v>
      </c>
      <c r="F75" s="114">
        <v>15</v>
      </c>
      <c r="G75" s="114">
        <v>19</v>
      </c>
      <c r="H75" s="114">
        <v>15</v>
      </c>
      <c r="I75" s="140">
        <v>21</v>
      </c>
      <c r="J75" s="115">
        <v>-6</v>
      </c>
      <c r="K75" s="116">
        <v>-28.571428571428573</v>
      </c>
    </row>
    <row r="76" spans="1:11" ht="14.1" customHeight="1" x14ac:dyDescent="0.2">
      <c r="A76" s="306">
        <v>91</v>
      </c>
      <c r="B76" s="307" t="s">
        <v>315</v>
      </c>
      <c r="C76" s="308"/>
      <c r="D76" s="113">
        <v>0.25058962264150941</v>
      </c>
      <c r="E76" s="115">
        <v>17</v>
      </c>
      <c r="F76" s="114">
        <v>14</v>
      </c>
      <c r="G76" s="114">
        <v>11</v>
      </c>
      <c r="H76" s="114">
        <v>11</v>
      </c>
      <c r="I76" s="140">
        <v>7</v>
      </c>
      <c r="J76" s="115">
        <v>10</v>
      </c>
      <c r="K76" s="116">
        <v>142.85714285714286</v>
      </c>
    </row>
    <row r="77" spans="1:11" ht="14.1" customHeight="1" x14ac:dyDescent="0.2">
      <c r="A77" s="306">
        <v>92</v>
      </c>
      <c r="B77" s="307" t="s">
        <v>316</v>
      </c>
      <c r="C77" s="308"/>
      <c r="D77" s="113">
        <v>0.486438679245283</v>
      </c>
      <c r="E77" s="115">
        <v>33</v>
      </c>
      <c r="F77" s="114">
        <v>22</v>
      </c>
      <c r="G77" s="114">
        <v>44</v>
      </c>
      <c r="H77" s="114">
        <v>27</v>
      </c>
      <c r="I77" s="140">
        <v>22</v>
      </c>
      <c r="J77" s="115">
        <v>11</v>
      </c>
      <c r="K77" s="116">
        <v>50</v>
      </c>
    </row>
    <row r="78" spans="1:11" ht="14.1" customHeight="1" x14ac:dyDescent="0.2">
      <c r="A78" s="306">
        <v>93</v>
      </c>
      <c r="B78" s="307" t="s">
        <v>317</v>
      </c>
      <c r="C78" s="308"/>
      <c r="D78" s="113">
        <v>8.8443396226415089E-2</v>
      </c>
      <c r="E78" s="115">
        <v>6</v>
      </c>
      <c r="F78" s="114">
        <v>6</v>
      </c>
      <c r="G78" s="114">
        <v>9</v>
      </c>
      <c r="H78" s="114">
        <v>6</v>
      </c>
      <c r="I78" s="140" t="s">
        <v>513</v>
      </c>
      <c r="J78" s="115" t="s">
        <v>513</v>
      </c>
      <c r="K78" s="116" t="s">
        <v>513</v>
      </c>
    </row>
    <row r="79" spans="1:11" ht="14.1" customHeight="1" x14ac:dyDescent="0.2">
      <c r="A79" s="306">
        <v>94</v>
      </c>
      <c r="B79" s="307" t="s">
        <v>318</v>
      </c>
      <c r="C79" s="308"/>
      <c r="D79" s="113">
        <v>0.28007075471698112</v>
      </c>
      <c r="E79" s="115">
        <v>19</v>
      </c>
      <c r="F79" s="114">
        <v>18</v>
      </c>
      <c r="G79" s="114">
        <v>35</v>
      </c>
      <c r="H79" s="114">
        <v>21</v>
      </c>
      <c r="I79" s="140">
        <v>20</v>
      </c>
      <c r="J79" s="115">
        <v>-1</v>
      </c>
      <c r="K79" s="116">
        <v>-5</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0.54540094339622647</v>
      </c>
      <c r="E81" s="143">
        <v>37</v>
      </c>
      <c r="F81" s="144">
        <v>33</v>
      </c>
      <c r="G81" s="144">
        <v>43</v>
      </c>
      <c r="H81" s="144">
        <v>34</v>
      </c>
      <c r="I81" s="145">
        <v>50</v>
      </c>
      <c r="J81" s="143">
        <v>-13</v>
      </c>
      <c r="K81" s="146">
        <v>-26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54810</v>
      </c>
      <c r="C10" s="114">
        <v>30491</v>
      </c>
      <c r="D10" s="114">
        <v>24319</v>
      </c>
      <c r="E10" s="114">
        <v>41857</v>
      </c>
      <c r="F10" s="114">
        <v>11787</v>
      </c>
      <c r="G10" s="114">
        <v>7396</v>
      </c>
      <c r="H10" s="114">
        <v>14259</v>
      </c>
      <c r="I10" s="115">
        <v>17683</v>
      </c>
      <c r="J10" s="114">
        <v>12916</v>
      </c>
      <c r="K10" s="114">
        <v>4767</v>
      </c>
      <c r="L10" s="423">
        <v>4451</v>
      </c>
      <c r="M10" s="424">
        <v>4275</v>
      </c>
    </row>
    <row r="11" spans="1:13" ht="11.1" customHeight="1" x14ac:dyDescent="0.2">
      <c r="A11" s="422" t="s">
        <v>387</v>
      </c>
      <c r="B11" s="115">
        <v>55699</v>
      </c>
      <c r="C11" s="114">
        <v>31281</v>
      </c>
      <c r="D11" s="114">
        <v>24418</v>
      </c>
      <c r="E11" s="114">
        <v>42627</v>
      </c>
      <c r="F11" s="114">
        <v>11924</v>
      </c>
      <c r="G11" s="114">
        <v>7131</v>
      </c>
      <c r="H11" s="114">
        <v>14745</v>
      </c>
      <c r="I11" s="115">
        <v>18195</v>
      </c>
      <c r="J11" s="114">
        <v>13211</v>
      </c>
      <c r="K11" s="114">
        <v>4984</v>
      </c>
      <c r="L11" s="423">
        <v>4072</v>
      </c>
      <c r="M11" s="424">
        <v>3270</v>
      </c>
    </row>
    <row r="12" spans="1:13" ht="11.1" customHeight="1" x14ac:dyDescent="0.2">
      <c r="A12" s="422" t="s">
        <v>388</v>
      </c>
      <c r="B12" s="115">
        <v>56984</v>
      </c>
      <c r="C12" s="114">
        <v>31999</v>
      </c>
      <c r="D12" s="114">
        <v>24985</v>
      </c>
      <c r="E12" s="114">
        <v>43663</v>
      </c>
      <c r="F12" s="114">
        <v>12150</v>
      </c>
      <c r="G12" s="114">
        <v>8010</v>
      </c>
      <c r="H12" s="114">
        <v>15058</v>
      </c>
      <c r="I12" s="115">
        <v>18250</v>
      </c>
      <c r="J12" s="114">
        <v>13094</v>
      </c>
      <c r="K12" s="114">
        <v>5156</v>
      </c>
      <c r="L12" s="423">
        <v>5428</v>
      </c>
      <c r="M12" s="424">
        <v>4355</v>
      </c>
    </row>
    <row r="13" spans="1:13" s="110" customFormat="1" ht="11.1" customHeight="1" x14ac:dyDescent="0.2">
      <c r="A13" s="422" t="s">
        <v>389</v>
      </c>
      <c r="B13" s="115">
        <v>56145</v>
      </c>
      <c r="C13" s="114">
        <v>31098</v>
      </c>
      <c r="D13" s="114">
        <v>25047</v>
      </c>
      <c r="E13" s="114">
        <v>42660</v>
      </c>
      <c r="F13" s="114">
        <v>12310</v>
      </c>
      <c r="G13" s="114">
        <v>7812</v>
      </c>
      <c r="H13" s="114">
        <v>15033</v>
      </c>
      <c r="I13" s="115">
        <v>18106</v>
      </c>
      <c r="J13" s="114">
        <v>13039</v>
      </c>
      <c r="K13" s="114">
        <v>5067</v>
      </c>
      <c r="L13" s="423">
        <v>3042</v>
      </c>
      <c r="M13" s="424">
        <v>4128</v>
      </c>
    </row>
    <row r="14" spans="1:13" ht="15" customHeight="1" x14ac:dyDescent="0.2">
      <c r="A14" s="422" t="s">
        <v>390</v>
      </c>
      <c r="B14" s="115">
        <v>56891</v>
      </c>
      <c r="C14" s="114">
        <v>31862</v>
      </c>
      <c r="D14" s="114">
        <v>25029</v>
      </c>
      <c r="E14" s="114">
        <v>42144</v>
      </c>
      <c r="F14" s="114">
        <v>13664</v>
      </c>
      <c r="G14" s="114">
        <v>7604</v>
      </c>
      <c r="H14" s="114">
        <v>15546</v>
      </c>
      <c r="I14" s="115">
        <v>18287</v>
      </c>
      <c r="J14" s="114">
        <v>13186</v>
      </c>
      <c r="K14" s="114">
        <v>5101</v>
      </c>
      <c r="L14" s="423">
        <v>4862</v>
      </c>
      <c r="M14" s="424">
        <v>4364</v>
      </c>
    </row>
    <row r="15" spans="1:13" ht="11.1" customHeight="1" x14ac:dyDescent="0.2">
      <c r="A15" s="422" t="s">
        <v>387</v>
      </c>
      <c r="B15" s="115">
        <v>57854</v>
      </c>
      <c r="C15" s="114">
        <v>32614</v>
      </c>
      <c r="D15" s="114">
        <v>25240</v>
      </c>
      <c r="E15" s="114">
        <v>42663</v>
      </c>
      <c r="F15" s="114">
        <v>14141</v>
      </c>
      <c r="G15" s="114">
        <v>7413</v>
      </c>
      <c r="H15" s="114">
        <v>16043</v>
      </c>
      <c r="I15" s="115">
        <v>18743</v>
      </c>
      <c r="J15" s="114">
        <v>13360</v>
      </c>
      <c r="K15" s="114">
        <v>5383</v>
      </c>
      <c r="L15" s="423">
        <v>4686</v>
      </c>
      <c r="M15" s="424">
        <v>3911</v>
      </c>
    </row>
    <row r="16" spans="1:13" ht="11.1" customHeight="1" x14ac:dyDescent="0.2">
      <c r="A16" s="422" t="s">
        <v>388</v>
      </c>
      <c r="B16" s="115">
        <v>59272</v>
      </c>
      <c r="C16" s="114">
        <v>33314</v>
      </c>
      <c r="D16" s="114">
        <v>25958</v>
      </c>
      <c r="E16" s="114">
        <v>44445</v>
      </c>
      <c r="F16" s="114">
        <v>14611</v>
      </c>
      <c r="G16" s="114">
        <v>8239</v>
      </c>
      <c r="H16" s="114">
        <v>16396</v>
      </c>
      <c r="I16" s="115">
        <v>18630</v>
      </c>
      <c r="J16" s="114">
        <v>13054</v>
      </c>
      <c r="K16" s="114">
        <v>5576</v>
      </c>
      <c r="L16" s="423">
        <v>5705</v>
      </c>
      <c r="M16" s="424">
        <v>4474</v>
      </c>
    </row>
    <row r="17" spans="1:13" s="110" customFormat="1" ht="11.1" customHeight="1" x14ac:dyDescent="0.2">
      <c r="A17" s="422" t="s">
        <v>389</v>
      </c>
      <c r="B17" s="115">
        <v>58435</v>
      </c>
      <c r="C17" s="114">
        <v>32463</v>
      </c>
      <c r="D17" s="114">
        <v>25972</v>
      </c>
      <c r="E17" s="114">
        <v>43828</v>
      </c>
      <c r="F17" s="114">
        <v>14544</v>
      </c>
      <c r="G17" s="114">
        <v>7981</v>
      </c>
      <c r="H17" s="114">
        <v>16357</v>
      </c>
      <c r="I17" s="115">
        <v>18335</v>
      </c>
      <c r="J17" s="114">
        <v>12906</v>
      </c>
      <c r="K17" s="114">
        <v>5429</v>
      </c>
      <c r="L17" s="423">
        <v>3182</v>
      </c>
      <c r="M17" s="424">
        <v>4241</v>
      </c>
    </row>
    <row r="18" spans="1:13" ht="15" customHeight="1" x14ac:dyDescent="0.2">
      <c r="A18" s="422" t="s">
        <v>391</v>
      </c>
      <c r="B18" s="115">
        <v>58866</v>
      </c>
      <c r="C18" s="114">
        <v>32852</v>
      </c>
      <c r="D18" s="114">
        <v>26014</v>
      </c>
      <c r="E18" s="114">
        <v>43730</v>
      </c>
      <c r="F18" s="114">
        <v>14863</v>
      </c>
      <c r="G18" s="114">
        <v>7784</v>
      </c>
      <c r="H18" s="114">
        <v>16681</v>
      </c>
      <c r="I18" s="115">
        <v>18213</v>
      </c>
      <c r="J18" s="114">
        <v>12875</v>
      </c>
      <c r="K18" s="114">
        <v>5338</v>
      </c>
      <c r="L18" s="423">
        <v>5615</v>
      </c>
      <c r="M18" s="424">
        <v>5282</v>
      </c>
    </row>
    <row r="19" spans="1:13" ht="11.1" customHeight="1" x14ac:dyDescent="0.2">
      <c r="A19" s="422" t="s">
        <v>387</v>
      </c>
      <c r="B19" s="115">
        <v>59449</v>
      </c>
      <c r="C19" s="114">
        <v>33301</v>
      </c>
      <c r="D19" s="114">
        <v>26148</v>
      </c>
      <c r="E19" s="114">
        <v>43995</v>
      </c>
      <c r="F19" s="114">
        <v>15172</v>
      </c>
      <c r="G19" s="114">
        <v>7505</v>
      </c>
      <c r="H19" s="114">
        <v>17095</v>
      </c>
      <c r="I19" s="115">
        <v>18854</v>
      </c>
      <c r="J19" s="114">
        <v>13305</v>
      </c>
      <c r="K19" s="114">
        <v>5549</v>
      </c>
      <c r="L19" s="423">
        <v>4401</v>
      </c>
      <c r="M19" s="424">
        <v>3877</v>
      </c>
    </row>
    <row r="20" spans="1:13" ht="11.1" customHeight="1" x14ac:dyDescent="0.2">
      <c r="A20" s="422" t="s">
        <v>388</v>
      </c>
      <c r="B20" s="115">
        <v>60669</v>
      </c>
      <c r="C20" s="114">
        <v>33795</v>
      </c>
      <c r="D20" s="114">
        <v>26874</v>
      </c>
      <c r="E20" s="114">
        <v>44949</v>
      </c>
      <c r="F20" s="114">
        <v>15493</v>
      </c>
      <c r="G20" s="114">
        <v>8309</v>
      </c>
      <c r="H20" s="114">
        <v>17334</v>
      </c>
      <c r="I20" s="115">
        <v>18980</v>
      </c>
      <c r="J20" s="114">
        <v>13177</v>
      </c>
      <c r="K20" s="114">
        <v>5803</v>
      </c>
      <c r="L20" s="423">
        <v>5542</v>
      </c>
      <c r="M20" s="424">
        <v>4724</v>
      </c>
    </row>
    <row r="21" spans="1:13" s="110" customFormat="1" ht="11.1" customHeight="1" x14ac:dyDescent="0.2">
      <c r="A21" s="422" t="s">
        <v>389</v>
      </c>
      <c r="B21" s="115">
        <v>59820</v>
      </c>
      <c r="C21" s="114">
        <v>32940</v>
      </c>
      <c r="D21" s="114">
        <v>26880</v>
      </c>
      <c r="E21" s="114">
        <v>44477</v>
      </c>
      <c r="F21" s="114">
        <v>15319</v>
      </c>
      <c r="G21" s="114">
        <v>7915</v>
      </c>
      <c r="H21" s="114">
        <v>17337</v>
      </c>
      <c r="I21" s="115">
        <v>18728</v>
      </c>
      <c r="J21" s="114">
        <v>12929</v>
      </c>
      <c r="K21" s="114">
        <v>5799</v>
      </c>
      <c r="L21" s="423">
        <v>3204</v>
      </c>
      <c r="M21" s="424">
        <v>4487</v>
      </c>
    </row>
    <row r="22" spans="1:13" ht="15" customHeight="1" x14ac:dyDescent="0.2">
      <c r="A22" s="422" t="s">
        <v>392</v>
      </c>
      <c r="B22" s="115">
        <v>60129</v>
      </c>
      <c r="C22" s="114">
        <v>33184</v>
      </c>
      <c r="D22" s="114">
        <v>26945</v>
      </c>
      <c r="E22" s="114">
        <v>44503</v>
      </c>
      <c r="F22" s="114">
        <v>15434</v>
      </c>
      <c r="G22" s="114">
        <v>7571</v>
      </c>
      <c r="H22" s="114">
        <v>17728</v>
      </c>
      <c r="I22" s="115">
        <v>18805</v>
      </c>
      <c r="J22" s="114">
        <v>13097</v>
      </c>
      <c r="K22" s="114">
        <v>5708</v>
      </c>
      <c r="L22" s="423">
        <v>5228</v>
      </c>
      <c r="M22" s="424">
        <v>4973</v>
      </c>
    </row>
    <row r="23" spans="1:13" ht="11.1" customHeight="1" x14ac:dyDescent="0.2">
      <c r="A23" s="422" t="s">
        <v>387</v>
      </c>
      <c r="B23" s="115">
        <v>60893</v>
      </c>
      <c r="C23" s="114">
        <v>33869</v>
      </c>
      <c r="D23" s="114">
        <v>27024</v>
      </c>
      <c r="E23" s="114">
        <v>44992</v>
      </c>
      <c r="F23" s="114">
        <v>15685</v>
      </c>
      <c r="G23" s="114">
        <v>7342</v>
      </c>
      <c r="H23" s="114">
        <v>18261</v>
      </c>
      <c r="I23" s="115">
        <v>19406</v>
      </c>
      <c r="J23" s="114">
        <v>13482</v>
      </c>
      <c r="K23" s="114">
        <v>5924</v>
      </c>
      <c r="L23" s="423">
        <v>4590</v>
      </c>
      <c r="M23" s="424">
        <v>3924</v>
      </c>
    </row>
    <row r="24" spans="1:13" ht="11.1" customHeight="1" x14ac:dyDescent="0.2">
      <c r="A24" s="422" t="s">
        <v>388</v>
      </c>
      <c r="B24" s="115">
        <v>63774</v>
      </c>
      <c r="C24" s="114">
        <v>36178</v>
      </c>
      <c r="D24" s="114">
        <v>27596</v>
      </c>
      <c r="E24" s="114">
        <v>47124</v>
      </c>
      <c r="F24" s="114">
        <v>15390</v>
      </c>
      <c r="G24" s="114">
        <v>8486</v>
      </c>
      <c r="H24" s="114">
        <v>18645</v>
      </c>
      <c r="I24" s="115">
        <v>19565</v>
      </c>
      <c r="J24" s="114">
        <v>13375</v>
      </c>
      <c r="K24" s="114">
        <v>6190</v>
      </c>
      <c r="L24" s="423">
        <v>6660</v>
      </c>
      <c r="M24" s="424">
        <v>5251</v>
      </c>
    </row>
    <row r="25" spans="1:13" s="110" customFormat="1" ht="11.1" customHeight="1" x14ac:dyDescent="0.2">
      <c r="A25" s="422" t="s">
        <v>389</v>
      </c>
      <c r="B25" s="115">
        <v>63905</v>
      </c>
      <c r="C25" s="114">
        <v>36203</v>
      </c>
      <c r="D25" s="114">
        <v>27702</v>
      </c>
      <c r="E25" s="114">
        <v>47338</v>
      </c>
      <c r="F25" s="114">
        <v>15300</v>
      </c>
      <c r="G25" s="114">
        <v>8477</v>
      </c>
      <c r="H25" s="114">
        <v>18714</v>
      </c>
      <c r="I25" s="115">
        <v>19266</v>
      </c>
      <c r="J25" s="114">
        <v>13293</v>
      </c>
      <c r="K25" s="114">
        <v>5973</v>
      </c>
      <c r="L25" s="423">
        <v>4942</v>
      </c>
      <c r="M25" s="424">
        <v>4965</v>
      </c>
    </row>
    <row r="26" spans="1:13" ht="15" customHeight="1" x14ac:dyDescent="0.2">
      <c r="A26" s="422" t="s">
        <v>393</v>
      </c>
      <c r="B26" s="115">
        <v>62841</v>
      </c>
      <c r="C26" s="114">
        <v>35643</v>
      </c>
      <c r="D26" s="114">
        <v>27198</v>
      </c>
      <c r="E26" s="114">
        <v>46237</v>
      </c>
      <c r="F26" s="114">
        <v>15357</v>
      </c>
      <c r="G26" s="114">
        <v>7704</v>
      </c>
      <c r="H26" s="114">
        <v>18931</v>
      </c>
      <c r="I26" s="115">
        <v>19168</v>
      </c>
      <c r="J26" s="114">
        <v>13221</v>
      </c>
      <c r="K26" s="114">
        <v>5947</v>
      </c>
      <c r="L26" s="423">
        <v>5443</v>
      </c>
      <c r="M26" s="424">
        <v>6520</v>
      </c>
    </row>
    <row r="27" spans="1:13" ht="11.1" customHeight="1" x14ac:dyDescent="0.2">
      <c r="A27" s="422" t="s">
        <v>387</v>
      </c>
      <c r="B27" s="115">
        <v>63562</v>
      </c>
      <c r="C27" s="114">
        <v>36194</v>
      </c>
      <c r="D27" s="114">
        <v>27368</v>
      </c>
      <c r="E27" s="114">
        <v>46644</v>
      </c>
      <c r="F27" s="114">
        <v>15671</v>
      </c>
      <c r="G27" s="114">
        <v>7538</v>
      </c>
      <c r="H27" s="114">
        <v>19438</v>
      </c>
      <c r="I27" s="115">
        <v>19737</v>
      </c>
      <c r="J27" s="114">
        <v>13565</v>
      </c>
      <c r="K27" s="114">
        <v>6172</v>
      </c>
      <c r="L27" s="423">
        <v>4679</v>
      </c>
      <c r="M27" s="424">
        <v>4047</v>
      </c>
    </row>
    <row r="28" spans="1:13" ht="11.1" customHeight="1" x14ac:dyDescent="0.2">
      <c r="A28" s="422" t="s">
        <v>388</v>
      </c>
      <c r="B28" s="115">
        <v>64715</v>
      </c>
      <c r="C28" s="114">
        <v>36732</v>
      </c>
      <c r="D28" s="114">
        <v>27983</v>
      </c>
      <c r="E28" s="114">
        <v>48623</v>
      </c>
      <c r="F28" s="114">
        <v>15950</v>
      </c>
      <c r="G28" s="114">
        <v>8271</v>
      </c>
      <c r="H28" s="114">
        <v>19698</v>
      </c>
      <c r="I28" s="115">
        <v>19962</v>
      </c>
      <c r="J28" s="114">
        <v>13567</v>
      </c>
      <c r="K28" s="114">
        <v>6395</v>
      </c>
      <c r="L28" s="423">
        <v>6772</v>
      </c>
      <c r="M28" s="424">
        <v>5825</v>
      </c>
    </row>
    <row r="29" spans="1:13" s="110" customFormat="1" ht="11.1" customHeight="1" x14ac:dyDescent="0.2">
      <c r="A29" s="422" t="s">
        <v>389</v>
      </c>
      <c r="B29" s="115">
        <v>64455</v>
      </c>
      <c r="C29" s="114">
        <v>36380</v>
      </c>
      <c r="D29" s="114">
        <v>28075</v>
      </c>
      <c r="E29" s="114">
        <v>48649</v>
      </c>
      <c r="F29" s="114">
        <v>15785</v>
      </c>
      <c r="G29" s="114">
        <v>8210</v>
      </c>
      <c r="H29" s="114">
        <v>19747</v>
      </c>
      <c r="I29" s="115">
        <v>19691</v>
      </c>
      <c r="J29" s="114">
        <v>13434</v>
      </c>
      <c r="K29" s="114">
        <v>6257</v>
      </c>
      <c r="L29" s="423">
        <v>4787</v>
      </c>
      <c r="M29" s="424">
        <v>5057</v>
      </c>
    </row>
    <row r="30" spans="1:13" ht="15" customHeight="1" x14ac:dyDescent="0.2">
      <c r="A30" s="422" t="s">
        <v>394</v>
      </c>
      <c r="B30" s="115">
        <v>63827</v>
      </c>
      <c r="C30" s="114">
        <v>36002</v>
      </c>
      <c r="D30" s="114">
        <v>27825</v>
      </c>
      <c r="E30" s="114">
        <v>47666</v>
      </c>
      <c r="F30" s="114">
        <v>16150</v>
      </c>
      <c r="G30" s="114">
        <v>7646</v>
      </c>
      <c r="H30" s="114">
        <v>19964</v>
      </c>
      <c r="I30" s="115">
        <v>19362</v>
      </c>
      <c r="J30" s="114">
        <v>13255</v>
      </c>
      <c r="K30" s="114">
        <v>6107</v>
      </c>
      <c r="L30" s="423">
        <v>5873</v>
      </c>
      <c r="M30" s="424">
        <v>6608</v>
      </c>
    </row>
    <row r="31" spans="1:13" ht="11.1" customHeight="1" x14ac:dyDescent="0.2">
      <c r="A31" s="422" t="s">
        <v>387</v>
      </c>
      <c r="B31" s="115">
        <v>64654</v>
      </c>
      <c r="C31" s="114">
        <v>36645</v>
      </c>
      <c r="D31" s="114">
        <v>28009</v>
      </c>
      <c r="E31" s="114">
        <v>48034</v>
      </c>
      <c r="F31" s="114">
        <v>16610</v>
      </c>
      <c r="G31" s="114">
        <v>7510</v>
      </c>
      <c r="H31" s="114">
        <v>20442</v>
      </c>
      <c r="I31" s="115">
        <v>19992</v>
      </c>
      <c r="J31" s="114">
        <v>13618</v>
      </c>
      <c r="K31" s="114">
        <v>6374</v>
      </c>
      <c r="L31" s="423">
        <v>4743</v>
      </c>
      <c r="M31" s="424">
        <v>3974</v>
      </c>
    </row>
    <row r="32" spans="1:13" ht="11.1" customHeight="1" x14ac:dyDescent="0.2">
      <c r="A32" s="422" t="s">
        <v>388</v>
      </c>
      <c r="B32" s="115">
        <v>65835</v>
      </c>
      <c r="C32" s="114">
        <v>37197</v>
      </c>
      <c r="D32" s="114">
        <v>28638</v>
      </c>
      <c r="E32" s="114">
        <v>49041</v>
      </c>
      <c r="F32" s="114">
        <v>16789</v>
      </c>
      <c r="G32" s="114">
        <v>8267</v>
      </c>
      <c r="H32" s="114">
        <v>20681</v>
      </c>
      <c r="I32" s="115">
        <v>20218</v>
      </c>
      <c r="J32" s="114">
        <v>13705</v>
      </c>
      <c r="K32" s="114">
        <v>6513</v>
      </c>
      <c r="L32" s="423">
        <v>6861</v>
      </c>
      <c r="M32" s="424">
        <v>5836</v>
      </c>
    </row>
    <row r="33" spans="1:13" s="110" customFormat="1" ht="11.1" customHeight="1" x14ac:dyDescent="0.2">
      <c r="A33" s="422" t="s">
        <v>389</v>
      </c>
      <c r="B33" s="115">
        <v>65771</v>
      </c>
      <c r="C33" s="114">
        <v>37061</v>
      </c>
      <c r="D33" s="114">
        <v>28710</v>
      </c>
      <c r="E33" s="114">
        <v>48978</v>
      </c>
      <c r="F33" s="114">
        <v>16790</v>
      </c>
      <c r="G33" s="114">
        <v>8120</v>
      </c>
      <c r="H33" s="114">
        <v>20703</v>
      </c>
      <c r="I33" s="115">
        <v>20464</v>
      </c>
      <c r="J33" s="114">
        <v>14019</v>
      </c>
      <c r="K33" s="114">
        <v>6445</v>
      </c>
      <c r="L33" s="423">
        <v>4735</v>
      </c>
      <c r="M33" s="424">
        <v>4965</v>
      </c>
    </row>
    <row r="34" spans="1:13" ht="15" customHeight="1" x14ac:dyDescent="0.2">
      <c r="A34" s="422" t="s">
        <v>395</v>
      </c>
      <c r="B34" s="115">
        <v>65473</v>
      </c>
      <c r="C34" s="114">
        <v>36918</v>
      </c>
      <c r="D34" s="114">
        <v>28555</v>
      </c>
      <c r="E34" s="114">
        <v>48462</v>
      </c>
      <c r="F34" s="114">
        <v>17009</v>
      </c>
      <c r="G34" s="114">
        <v>7614</v>
      </c>
      <c r="H34" s="114">
        <v>20936</v>
      </c>
      <c r="I34" s="115">
        <v>20935</v>
      </c>
      <c r="J34" s="114">
        <v>14508</v>
      </c>
      <c r="K34" s="114">
        <v>6427</v>
      </c>
      <c r="L34" s="423">
        <v>5828</v>
      </c>
      <c r="M34" s="424">
        <v>6223</v>
      </c>
    </row>
    <row r="35" spans="1:13" ht="11.1" customHeight="1" x14ac:dyDescent="0.2">
      <c r="A35" s="422" t="s">
        <v>387</v>
      </c>
      <c r="B35" s="115">
        <v>66375</v>
      </c>
      <c r="C35" s="114">
        <v>37555</v>
      </c>
      <c r="D35" s="114">
        <v>28820</v>
      </c>
      <c r="E35" s="114">
        <v>48977</v>
      </c>
      <c r="F35" s="114">
        <v>17398</v>
      </c>
      <c r="G35" s="114">
        <v>7450</v>
      </c>
      <c r="H35" s="114">
        <v>21479</v>
      </c>
      <c r="I35" s="115">
        <v>21794</v>
      </c>
      <c r="J35" s="114">
        <v>15068</v>
      </c>
      <c r="K35" s="114">
        <v>6726</v>
      </c>
      <c r="L35" s="423">
        <v>5069</v>
      </c>
      <c r="M35" s="424">
        <v>4259</v>
      </c>
    </row>
    <row r="36" spans="1:13" ht="11.1" customHeight="1" x14ac:dyDescent="0.2">
      <c r="A36" s="422" t="s">
        <v>388</v>
      </c>
      <c r="B36" s="115">
        <v>67269</v>
      </c>
      <c r="C36" s="114">
        <v>37911</v>
      </c>
      <c r="D36" s="114">
        <v>29358</v>
      </c>
      <c r="E36" s="114">
        <v>49635</v>
      </c>
      <c r="F36" s="114">
        <v>17634</v>
      </c>
      <c r="G36" s="114">
        <v>8071</v>
      </c>
      <c r="H36" s="114">
        <v>21617</v>
      </c>
      <c r="I36" s="115">
        <v>21928</v>
      </c>
      <c r="J36" s="114">
        <v>14787</v>
      </c>
      <c r="K36" s="114">
        <v>7141</v>
      </c>
      <c r="L36" s="423">
        <v>6801</v>
      </c>
      <c r="M36" s="424">
        <v>5895</v>
      </c>
    </row>
    <row r="37" spans="1:13" s="110" customFormat="1" ht="11.1" customHeight="1" x14ac:dyDescent="0.2">
      <c r="A37" s="422" t="s">
        <v>389</v>
      </c>
      <c r="B37" s="115">
        <v>67505</v>
      </c>
      <c r="C37" s="114">
        <v>37994</v>
      </c>
      <c r="D37" s="114">
        <v>29511</v>
      </c>
      <c r="E37" s="114">
        <v>49825</v>
      </c>
      <c r="F37" s="114">
        <v>17680</v>
      </c>
      <c r="G37" s="114">
        <v>8052</v>
      </c>
      <c r="H37" s="114">
        <v>21816</v>
      </c>
      <c r="I37" s="115">
        <v>20856</v>
      </c>
      <c r="J37" s="114">
        <v>13943</v>
      </c>
      <c r="K37" s="114">
        <v>6913</v>
      </c>
      <c r="L37" s="423">
        <v>5092</v>
      </c>
      <c r="M37" s="424">
        <v>4955</v>
      </c>
    </row>
    <row r="38" spans="1:13" ht="15" customHeight="1" x14ac:dyDescent="0.2">
      <c r="A38" s="425" t="s">
        <v>396</v>
      </c>
      <c r="B38" s="115">
        <v>66850</v>
      </c>
      <c r="C38" s="114">
        <v>37621</v>
      </c>
      <c r="D38" s="114">
        <v>29229</v>
      </c>
      <c r="E38" s="114">
        <v>49123</v>
      </c>
      <c r="F38" s="114">
        <v>17727</v>
      </c>
      <c r="G38" s="114">
        <v>7441</v>
      </c>
      <c r="H38" s="114">
        <v>21962</v>
      </c>
      <c r="I38" s="115">
        <v>20180</v>
      </c>
      <c r="J38" s="114">
        <v>13501</v>
      </c>
      <c r="K38" s="114">
        <v>6679</v>
      </c>
      <c r="L38" s="423">
        <v>6781</v>
      </c>
      <c r="M38" s="424">
        <v>7487</v>
      </c>
    </row>
    <row r="39" spans="1:13" ht="11.1" customHeight="1" x14ac:dyDescent="0.2">
      <c r="A39" s="422" t="s">
        <v>387</v>
      </c>
      <c r="B39" s="115">
        <v>67520</v>
      </c>
      <c r="C39" s="114">
        <v>38175</v>
      </c>
      <c r="D39" s="114">
        <v>29345</v>
      </c>
      <c r="E39" s="114">
        <v>49384</v>
      </c>
      <c r="F39" s="114">
        <v>18136</v>
      </c>
      <c r="G39" s="114">
        <v>7311</v>
      </c>
      <c r="H39" s="114">
        <v>22356</v>
      </c>
      <c r="I39" s="115">
        <v>20737</v>
      </c>
      <c r="J39" s="114">
        <v>13732</v>
      </c>
      <c r="K39" s="114">
        <v>7005</v>
      </c>
      <c r="L39" s="423">
        <v>5333</v>
      </c>
      <c r="M39" s="424">
        <v>4712</v>
      </c>
    </row>
    <row r="40" spans="1:13" ht="11.1" customHeight="1" x14ac:dyDescent="0.2">
      <c r="A40" s="425" t="s">
        <v>388</v>
      </c>
      <c r="B40" s="115">
        <v>68507</v>
      </c>
      <c r="C40" s="114">
        <v>38865</v>
      </c>
      <c r="D40" s="114">
        <v>29642</v>
      </c>
      <c r="E40" s="114">
        <v>50217</v>
      </c>
      <c r="F40" s="114">
        <v>18290</v>
      </c>
      <c r="G40" s="114">
        <v>8044</v>
      </c>
      <c r="H40" s="114">
        <v>22556</v>
      </c>
      <c r="I40" s="115">
        <v>20875</v>
      </c>
      <c r="J40" s="114">
        <v>13473</v>
      </c>
      <c r="K40" s="114">
        <v>7402</v>
      </c>
      <c r="L40" s="423">
        <v>7198</v>
      </c>
      <c r="M40" s="424">
        <v>6113</v>
      </c>
    </row>
    <row r="41" spans="1:13" s="110" customFormat="1" ht="11.1" customHeight="1" x14ac:dyDescent="0.2">
      <c r="A41" s="422" t="s">
        <v>389</v>
      </c>
      <c r="B41" s="115">
        <v>68456</v>
      </c>
      <c r="C41" s="114">
        <v>38909</v>
      </c>
      <c r="D41" s="114">
        <v>29547</v>
      </c>
      <c r="E41" s="114">
        <v>50146</v>
      </c>
      <c r="F41" s="114">
        <v>18310</v>
      </c>
      <c r="G41" s="114">
        <v>8082</v>
      </c>
      <c r="H41" s="114">
        <v>22567</v>
      </c>
      <c r="I41" s="115">
        <v>20523</v>
      </c>
      <c r="J41" s="114">
        <v>13247</v>
      </c>
      <c r="K41" s="114">
        <v>7276</v>
      </c>
      <c r="L41" s="423">
        <v>5386</v>
      </c>
      <c r="M41" s="424">
        <v>5461</v>
      </c>
    </row>
    <row r="42" spans="1:13" ht="15" customHeight="1" x14ac:dyDescent="0.2">
      <c r="A42" s="422" t="s">
        <v>397</v>
      </c>
      <c r="B42" s="115">
        <v>67949</v>
      </c>
      <c r="C42" s="114">
        <v>38602</v>
      </c>
      <c r="D42" s="114">
        <v>29347</v>
      </c>
      <c r="E42" s="114">
        <v>49605</v>
      </c>
      <c r="F42" s="114">
        <v>18344</v>
      </c>
      <c r="G42" s="114">
        <v>7504</v>
      </c>
      <c r="H42" s="114">
        <v>22750</v>
      </c>
      <c r="I42" s="115">
        <v>20339</v>
      </c>
      <c r="J42" s="114">
        <v>13130</v>
      </c>
      <c r="K42" s="114">
        <v>7209</v>
      </c>
      <c r="L42" s="423">
        <v>6193</v>
      </c>
      <c r="M42" s="424">
        <v>6750</v>
      </c>
    </row>
    <row r="43" spans="1:13" ht="11.1" customHeight="1" x14ac:dyDescent="0.2">
      <c r="A43" s="422" t="s">
        <v>387</v>
      </c>
      <c r="B43" s="115">
        <v>68408</v>
      </c>
      <c r="C43" s="114">
        <v>38906</v>
      </c>
      <c r="D43" s="114">
        <v>29502</v>
      </c>
      <c r="E43" s="114">
        <v>49882</v>
      </c>
      <c r="F43" s="114">
        <v>18526</v>
      </c>
      <c r="G43" s="114">
        <v>7238</v>
      </c>
      <c r="H43" s="114">
        <v>23150</v>
      </c>
      <c r="I43" s="115">
        <v>20650</v>
      </c>
      <c r="J43" s="114">
        <v>13185</v>
      </c>
      <c r="K43" s="114">
        <v>7465</v>
      </c>
      <c r="L43" s="423">
        <v>5418</v>
      </c>
      <c r="M43" s="424">
        <v>5116</v>
      </c>
    </row>
    <row r="44" spans="1:13" ht="11.1" customHeight="1" x14ac:dyDescent="0.2">
      <c r="A44" s="422" t="s">
        <v>388</v>
      </c>
      <c r="B44" s="115">
        <v>69869</v>
      </c>
      <c r="C44" s="114">
        <v>39875</v>
      </c>
      <c r="D44" s="114">
        <v>29994</v>
      </c>
      <c r="E44" s="114">
        <v>51180</v>
      </c>
      <c r="F44" s="114">
        <v>18689</v>
      </c>
      <c r="G44" s="114">
        <v>8115</v>
      </c>
      <c r="H44" s="114">
        <v>23369</v>
      </c>
      <c r="I44" s="115">
        <v>20710</v>
      </c>
      <c r="J44" s="114">
        <v>12945</v>
      </c>
      <c r="K44" s="114">
        <v>7765</v>
      </c>
      <c r="L44" s="423">
        <v>7080</v>
      </c>
      <c r="M44" s="424">
        <v>5814</v>
      </c>
    </row>
    <row r="45" spans="1:13" s="110" customFormat="1" ht="11.1" customHeight="1" x14ac:dyDescent="0.2">
      <c r="A45" s="422" t="s">
        <v>389</v>
      </c>
      <c r="B45" s="115">
        <v>69418</v>
      </c>
      <c r="C45" s="114">
        <v>39400</v>
      </c>
      <c r="D45" s="114">
        <v>30018</v>
      </c>
      <c r="E45" s="114">
        <v>50781</v>
      </c>
      <c r="F45" s="114">
        <v>18637</v>
      </c>
      <c r="G45" s="114">
        <v>7866</v>
      </c>
      <c r="H45" s="114">
        <v>23382</v>
      </c>
      <c r="I45" s="115">
        <v>20310</v>
      </c>
      <c r="J45" s="114">
        <v>12748</v>
      </c>
      <c r="K45" s="114">
        <v>7562</v>
      </c>
      <c r="L45" s="423">
        <v>4598</v>
      </c>
      <c r="M45" s="424">
        <v>5344</v>
      </c>
    </row>
    <row r="46" spans="1:13" ht="15" customHeight="1" x14ac:dyDescent="0.2">
      <c r="A46" s="422" t="s">
        <v>398</v>
      </c>
      <c r="B46" s="115">
        <v>68722</v>
      </c>
      <c r="C46" s="114">
        <v>38940</v>
      </c>
      <c r="D46" s="114">
        <v>29782</v>
      </c>
      <c r="E46" s="114">
        <v>50087</v>
      </c>
      <c r="F46" s="114">
        <v>18635</v>
      </c>
      <c r="G46" s="114">
        <v>7413</v>
      </c>
      <c r="H46" s="114">
        <v>23464</v>
      </c>
      <c r="I46" s="115">
        <v>20293</v>
      </c>
      <c r="J46" s="114">
        <v>12773</v>
      </c>
      <c r="K46" s="114">
        <v>7520</v>
      </c>
      <c r="L46" s="423">
        <v>5307</v>
      </c>
      <c r="M46" s="424">
        <v>6065</v>
      </c>
    </row>
    <row r="47" spans="1:13" ht="11.1" customHeight="1" x14ac:dyDescent="0.2">
      <c r="A47" s="422" t="s">
        <v>387</v>
      </c>
      <c r="B47" s="115">
        <v>69065</v>
      </c>
      <c r="C47" s="114">
        <v>39256</v>
      </c>
      <c r="D47" s="114">
        <v>29809</v>
      </c>
      <c r="E47" s="114">
        <v>50209</v>
      </c>
      <c r="F47" s="114">
        <v>18856</v>
      </c>
      <c r="G47" s="114">
        <v>7266</v>
      </c>
      <c r="H47" s="114">
        <v>23833</v>
      </c>
      <c r="I47" s="115">
        <v>20616</v>
      </c>
      <c r="J47" s="114">
        <v>12832</v>
      </c>
      <c r="K47" s="114">
        <v>7784</v>
      </c>
      <c r="L47" s="423">
        <v>5691</v>
      </c>
      <c r="M47" s="424">
        <v>5405</v>
      </c>
    </row>
    <row r="48" spans="1:13" ht="11.1" customHeight="1" x14ac:dyDescent="0.2">
      <c r="A48" s="422" t="s">
        <v>388</v>
      </c>
      <c r="B48" s="115">
        <v>70266</v>
      </c>
      <c r="C48" s="114">
        <v>39903</v>
      </c>
      <c r="D48" s="114">
        <v>30363</v>
      </c>
      <c r="E48" s="114">
        <v>51125</v>
      </c>
      <c r="F48" s="114">
        <v>19141</v>
      </c>
      <c r="G48" s="114">
        <v>8063</v>
      </c>
      <c r="H48" s="114">
        <v>24041</v>
      </c>
      <c r="I48" s="115">
        <v>20675</v>
      </c>
      <c r="J48" s="114">
        <v>12627</v>
      </c>
      <c r="K48" s="114">
        <v>8048</v>
      </c>
      <c r="L48" s="423">
        <v>7256</v>
      </c>
      <c r="M48" s="424">
        <v>6025</v>
      </c>
    </row>
    <row r="49" spans="1:17" s="110" customFormat="1" ht="11.1" customHeight="1" x14ac:dyDescent="0.2">
      <c r="A49" s="422" t="s">
        <v>389</v>
      </c>
      <c r="B49" s="115">
        <v>69791</v>
      </c>
      <c r="C49" s="114">
        <v>39560</v>
      </c>
      <c r="D49" s="114">
        <v>30231</v>
      </c>
      <c r="E49" s="114">
        <v>50753</v>
      </c>
      <c r="F49" s="114">
        <v>19038</v>
      </c>
      <c r="G49" s="114">
        <v>7887</v>
      </c>
      <c r="H49" s="114">
        <v>23900</v>
      </c>
      <c r="I49" s="115">
        <v>20209</v>
      </c>
      <c r="J49" s="114">
        <v>12354</v>
      </c>
      <c r="K49" s="114">
        <v>7855</v>
      </c>
      <c r="L49" s="423">
        <v>4880</v>
      </c>
      <c r="M49" s="424">
        <v>5518</v>
      </c>
    </row>
    <row r="50" spans="1:17" ht="15" customHeight="1" x14ac:dyDescent="0.2">
      <c r="A50" s="422" t="s">
        <v>399</v>
      </c>
      <c r="B50" s="143">
        <v>68775</v>
      </c>
      <c r="C50" s="144">
        <v>38801</v>
      </c>
      <c r="D50" s="144">
        <v>29974</v>
      </c>
      <c r="E50" s="144">
        <v>49675</v>
      </c>
      <c r="F50" s="144">
        <v>19100</v>
      </c>
      <c r="G50" s="144">
        <v>7360</v>
      </c>
      <c r="H50" s="144">
        <v>23962</v>
      </c>
      <c r="I50" s="143">
        <v>19314</v>
      </c>
      <c r="J50" s="144">
        <v>11821</v>
      </c>
      <c r="K50" s="144">
        <v>7493</v>
      </c>
      <c r="L50" s="426">
        <v>5701</v>
      </c>
      <c r="M50" s="427">
        <v>6784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7.7122318908064369E-2</v>
      </c>
      <c r="C6" s="480">
        <f>'Tabelle 3.3'!J11</f>
        <v>-4.824323658404376</v>
      </c>
      <c r="D6" s="481">
        <f t="shared" ref="D6:E9" si="0">IF(OR(AND(B6&gt;=-50,B6&lt;=50),ISNUMBER(B6)=FALSE),B6,"")</f>
        <v>7.7122318908064369E-2</v>
      </c>
      <c r="E6" s="481">
        <f t="shared" si="0"/>
        <v>-4.824323658404376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7.7122318908064369E-2</v>
      </c>
      <c r="C14" s="480">
        <f>'Tabelle 3.3'!J11</f>
        <v>-4.824323658404376</v>
      </c>
      <c r="D14" s="481">
        <f>IF(OR(AND(B14&gt;=-50,B14&lt;=50),ISNUMBER(B14)=FALSE),B14,"")</f>
        <v>7.7122318908064369E-2</v>
      </c>
      <c r="E14" s="481">
        <f>IF(OR(AND(C14&gt;=-50,C14&lt;=50),ISNUMBER(C14)=FALSE),C14,"")</f>
        <v>-4.824323658404376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-0.6097560975609756</v>
      </c>
      <c r="C15" s="480">
        <f>'Tabelle 3.3'!J12</f>
        <v>-4.6875</v>
      </c>
      <c r="D15" s="481">
        <f t="shared" ref="D15:E45" si="3">IF(OR(AND(B15&gt;=-50,B15&lt;=50),ISNUMBER(B15)=FALSE),B15,"")</f>
        <v>-0.6097560975609756</v>
      </c>
      <c r="E15" s="481">
        <f t="shared" si="3"/>
        <v>-4.6875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-0.42765502494654312</v>
      </c>
      <c r="C16" s="480">
        <f>'Tabelle 3.3'!J13</f>
        <v>0.76335877862595425</v>
      </c>
      <c r="D16" s="481">
        <f t="shared" si="3"/>
        <v>-0.42765502494654312</v>
      </c>
      <c r="E16" s="481">
        <f t="shared" si="3"/>
        <v>0.76335877862595425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-0.12388649637189546</v>
      </c>
      <c r="C17" s="480">
        <f>'Tabelle 3.3'!J14</f>
        <v>-3.1397174254317113</v>
      </c>
      <c r="D17" s="481">
        <f t="shared" si="3"/>
        <v>-0.12388649637189546</v>
      </c>
      <c r="E17" s="481">
        <f t="shared" si="3"/>
        <v>-3.1397174254317113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3.2762472077438569</v>
      </c>
      <c r="C18" s="480">
        <f>'Tabelle 3.3'!J15</f>
        <v>-5.3735255570117957</v>
      </c>
      <c r="D18" s="481">
        <f t="shared" si="3"/>
        <v>3.2762472077438569</v>
      </c>
      <c r="E18" s="481">
        <f t="shared" si="3"/>
        <v>-5.3735255570117957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-0.38407374215849444</v>
      </c>
      <c r="C19" s="480">
        <f>'Tabelle 3.3'!J16</f>
        <v>-1.3717421124828533</v>
      </c>
      <c r="D19" s="481">
        <f t="shared" si="3"/>
        <v>-0.38407374215849444</v>
      </c>
      <c r="E19" s="481">
        <f t="shared" si="3"/>
        <v>-1.3717421124828533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-2.406574055957738</v>
      </c>
      <c r="C20" s="480">
        <f>'Tabelle 3.3'!J17</f>
        <v>-2.1479713603818618</v>
      </c>
      <c r="D20" s="481">
        <f t="shared" si="3"/>
        <v>-2.406574055957738</v>
      </c>
      <c r="E20" s="481">
        <f t="shared" si="3"/>
        <v>-2.1479713603818618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1.1578449905482042</v>
      </c>
      <c r="C21" s="480">
        <f>'Tabelle 3.3'!J18</f>
        <v>-0.60362173038229372</v>
      </c>
      <c r="D21" s="481">
        <f t="shared" si="3"/>
        <v>1.1578449905482042</v>
      </c>
      <c r="E21" s="481">
        <f t="shared" si="3"/>
        <v>-0.60362173038229372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1.4724657417652567</v>
      </c>
      <c r="C22" s="480">
        <f>'Tabelle 3.3'!J19</f>
        <v>1.664816870144284</v>
      </c>
      <c r="D22" s="481">
        <f t="shared" si="3"/>
        <v>1.4724657417652567</v>
      </c>
      <c r="E22" s="481">
        <f t="shared" si="3"/>
        <v>1.664816870144284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-2.1855010660980811</v>
      </c>
      <c r="C23" s="480">
        <f>'Tabelle 3.3'!J20</f>
        <v>-19.35704514363885</v>
      </c>
      <c r="D23" s="481">
        <f t="shared" si="3"/>
        <v>-2.1855010660980811</v>
      </c>
      <c r="E23" s="481">
        <f t="shared" si="3"/>
        <v>-19.35704514363885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-4.2122538293216634</v>
      </c>
      <c r="C24" s="480">
        <f>'Tabelle 3.3'!J21</f>
        <v>-13.755102040816327</v>
      </c>
      <c r="D24" s="481">
        <f t="shared" si="3"/>
        <v>-4.2122538293216634</v>
      </c>
      <c r="E24" s="481">
        <f t="shared" si="3"/>
        <v>-13.755102040816327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-4.4764188649080738</v>
      </c>
      <c r="C25" s="480">
        <f>'Tabelle 3.3'!J22</f>
        <v>2.8720626631853787</v>
      </c>
      <c r="D25" s="481">
        <f t="shared" si="3"/>
        <v>-4.4764188649080738</v>
      </c>
      <c r="E25" s="481">
        <f t="shared" si="3"/>
        <v>2.8720626631853787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4.643962848297214</v>
      </c>
      <c r="C26" s="480">
        <f>'Tabelle 3.3'!J23</f>
        <v>-2.9940119760479043</v>
      </c>
      <c r="D26" s="481">
        <f t="shared" si="3"/>
        <v>4.643962848297214</v>
      </c>
      <c r="E26" s="481">
        <f t="shared" si="3"/>
        <v>-2.9940119760479043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-1.4216366158113731</v>
      </c>
      <c r="C27" s="480">
        <f>'Tabelle 3.3'!J24</f>
        <v>-0.4784688995215311</v>
      </c>
      <c r="D27" s="481">
        <f t="shared" si="3"/>
        <v>-1.4216366158113731</v>
      </c>
      <c r="E27" s="481">
        <f t="shared" si="3"/>
        <v>-0.4784688995215311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3.6053130929791273</v>
      </c>
      <c r="C28" s="480">
        <f>'Tabelle 3.3'!J25</f>
        <v>-9.1301665638494764</v>
      </c>
      <c r="D28" s="481">
        <f t="shared" si="3"/>
        <v>3.6053130929791273</v>
      </c>
      <c r="E28" s="481">
        <f t="shared" si="3"/>
        <v>-9.1301665638494764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-11.748013620885358</v>
      </c>
      <c r="C29" s="480">
        <f>'Tabelle 3.3'!J26</f>
        <v>11.39240506329114</v>
      </c>
      <c r="D29" s="481">
        <f t="shared" si="3"/>
        <v>-11.748013620885358</v>
      </c>
      <c r="E29" s="481">
        <f t="shared" si="3"/>
        <v>11.39240506329114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2.5305658231447254</v>
      </c>
      <c r="C30" s="480">
        <f>'Tabelle 3.3'!J27</f>
        <v>-1.3333333333333333</v>
      </c>
      <c r="D30" s="481">
        <f t="shared" si="3"/>
        <v>2.5305658231447254</v>
      </c>
      <c r="E30" s="481">
        <f t="shared" si="3"/>
        <v>-1.3333333333333333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-0.93562874251497008</v>
      </c>
      <c r="C31" s="480">
        <f>'Tabelle 3.3'!J28</f>
        <v>-2.3554603854389722</v>
      </c>
      <c r="D31" s="481">
        <f t="shared" si="3"/>
        <v>-0.93562874251497008</v>
      </c>
      <c r="E31" s="481">
        <f t="shared" si="3"/>
        <v>-2.3554603854389722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2.586945348637999</v>
      </c>
      <c r="C32" s="480">
        <f>'Tabelle 3.3'!J29</f>
        <v>-2.0353982300884956</v>
      </c>
      <c r="D32" s="481">
        <f t="shared" si="3"/>
        <v>2.586945348637999</v>
      </c>
      <c r="E32" s="481">
        <f t="shared" si="3"/>
        <v>-2.0353982300884956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0.36231884057971014</v>
      </c>
      <c r="C33" s="480">
        <f>'Tabelle 3.3'!J30</f>
        <v>-0.36057692307692307</v>
      </c>
      <c r="D33" s="481">
        <f t="shared" si="3"/>
        <v>0.36231884057971014</v>
      </c>
      <c r="E33" s="481">
        <f t="shared" si="3"/>
        <v>-0.36057692307692307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-1.0253317249698433</v>
      </c>
      <c r="C34" s="480">
        <f>'Tabelle 3.3'!J31</f>
        <v>-7.1186440677966099</v>
      </c>
      <c r="D34" s="481">
        <f t="shared" si="3"/>
        <v>-1.0253317249698433</v>
      </c>
      <c r="E34" s="481">
        <f t="shared" si="3"/>
        <v>-7.1186440677966099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-0.6097560975609756</v>
      </c>
      <c r="C37" s="480">
        <f>'Tabelle 3.3'!J34</f>
        <v>-4.6875</v>
      </c>
      <c r="D37" s="481">
        <f t="shared" si="3"/>
        <v>-0.6097560975609756</v>
      </c>
      <c r="E37" s="481">
        <f t="shared" si="3"/>
        <v>-4.6875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9.7405472416541225E-2</v>
      </c>
      <c r="C38" s="480">
        <f>'Tabelle 3.3'!J35</f>
        <v>-2.1409749670619234</v>
      </c>
      <c r="D38" s="481">
        <f t="shared" si="3"/>
        <v>9.7405472416541225E-2</v>
      </c>
      <c r="E38" s="481">
        <f t="shared" si="3"/>
        <v>-2.1409749670619234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7.2039818372336709E-2</v>
      </c>
      <c r="C39" s="480">
        <f>'Tabelle 3.3'!J36</f>
        <v>-5.3055702605729076</v>
      </c>
      <c r="D39" s="481">
        <f t="shared" si="3"/>
        <v>7.2039818372336709E-2</v>
      </c>
      <c r="E39" s="481">
        <f t="shared" si="3"/>
        <v>-5.3055702605729076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7.2039818372336709E-2</v>
      </c>
      <c r="C45" s="480">
        <f>'Tabelle 3.3'!J36</f>
        <v>-5.3055702605729076</v>
      </c>
      <c r="D45" s="481">
        <f t="shared" si="3"/>
        <v>7.2039818372336709E-2</v>
      </c>
      <c r="E45" s="481">
        <f t="shared" si="3"/>
        <v>-5.3055702605729076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62841</v>
      </c>
      <c r="C51" s="487">
        <v>13221</v>
      </c>
      <c r="D51" s="487">
        <v>5947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63562</v>
      </c>
      <c r="C52" s="487">
        <v>13565</v>
      </c>
      <c r="D52" s="487">
        <v>6172</v>
      </c>
      <c r="E52" s="488">
        <f t="shared" ref="E52:G70" si="11">IF($A$51=37802,IF(COUNTBLANK(B$51:B$70)&gt;0,#N/A,B52/B$51*100),IF(COUNTBLANK(B$51:B$75)&gt;0,#N/A,B52/B$51*100))</f>
        <v>101.14734011234702</v>
      </c>
      <c r="F52" s="488">
        <f t="shared" si="11"/>
        <v>102.60192118599198</v>
      </c>
      <c r="G52" s="488">
        <f t="shared" si="11"/>
        <v>103.78342021187153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64715</v>
      </c>
      <c r="C53" s="487">
        <v>13567</v>
      </c>
      <c r="D53" s="487">
        <v>6395</v>
      </c>
      <c r="E53" s="488">
        <f t="shared" si="11"/>
        <v>102.98212950144014</v>
      </c>
      <c r="F53" s="488">
        <f t="shared" si="11"/>
        <v>102.61704863474775</v>
      </c>
      <c r="G53" s="488">
        <f t="shared" si="11"/>
        <v>107.53321002185976</v>
      </c>
      <c r="H53" s="489">
        <f>IF(ISERROR(L53)=TRUE,IF(MONTH(A53)=MONTH(MAX(A$51:A$75)),A53,""),"")</f>
        <v>41883</v>
      </c>
      <c r="I53" s="488">
        <f t="shared" si="12"/>
        <v>102.98212950144014</v>
      </c>
      <c r="J53" s="488">
        <f t="shared" si="10"/>
        <v>102.61704863474775</v>
      </c>
      <c r="K53" s="488">
        <f t="shared" si="10"/>
        <v>107.53321002185976</v>
      </c>
      <c r="L53" s="488" t="e">
        <f t="shared" si="13"/>
        <v>#N/A</v>
      </c>
    </row>
    <row r="54" spans="1:14" ht="15" customHeight="1" x14ac:dyDescent="0.2">
      <c r="A54" s="490" t="s">
        <v>462</v>
      </c>
      <c r="B54" s="487">
        <v>64455</v>
      </c>
      <c r="C54" s="487">
        <v>13434</v>
      </c>
      <c r="D54" s="487">
        <v>6257</v>
      </c>
      <c r="E54" s="488">
        <f t="shared" si="11"/>
        <v>102.56838688117631</v>
      </c>
      <c r="F54" s="488">
        <f t="shared" si="11"/>
        <v>101.61107329248922</v>
      </c>
      <c r="G54" s="488">
        <f t="shared" si="11"/>
        <v>105.21271229191188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63827</v>
      </c>
      <c r="C55" s="487">
        <v>13255</v>
      </c>
      <c r="D55" s="487">
        <v>6107</v>
      </c>
      <c r="E55" s="488">
        <f t="shared" si="11"/>
        <v>101.5690393214621</v>
      </c>
      <c r="F55" s="488">
        <f t="shared" si="11"/>
        <v>100.25716662884805</v>
      </c>
      <c r="G55" s="488">
        <f t="shared" si="11"/>
        <v>102.69043215066421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64654</v>
      </c>
      <c r="C56" s="487">
        <v>13618</v>
      </c>
      <c r="D56" s="487">
        <v>6374</v>
      </c>
      <c r="E56" s="488">
        <f t="shared" si="11"/>
        <v>102.88505911745516</v>
      </c>
      <c r="F56" s="488">
        <f t="shared" si="11"/>
        <v>103.00279857801982</v>
      </c>
      <c r="G56" s="488">
        <f t="shared" si="11"/>
        <v>107.18009080208508</v>
      </c>
      <c r="H56" s="489" t="str">
        <f t="shared" si="14"/>
        <v/>
      </c>
      <c r="I56" s="488" t="str">
        <f t="shared" si="12"/>
        <v/>
      </c>
      <c r="J56" s="488" t="str">
        <f t="shared" si="10"/>
        <v/>
      </c>
      <c r="K56" s="488" t="str">
        <f t="shared" si="10"/>
        <v/>
      </c>
      <c r="L56" s="488" t="e">
        <f t="shared" si="13"/>
        <v>#N/A</v>
      </c>
    </row>
    <row r="57" spans="1:14" ht="15" customHeight="1" x14ac:dyDescent="0.2">
      <c r="A57" s="490">
        <v>42248</v>
      </c>
      <c r="B57" s="487">
        <v>65835</v>
      </c>
      <c r="C57" s="487">
        <v>13705</v>
      </c>
      <c r="D57" s="487">
        <v>6513</v>
      </c>
      <c r="E57" s="488">
        <f t="shared" si="11"/>
        <v>104.76440540411515</v>
      </c>
      <c r="F57" s="488">
        <f t="shared" si="11"/>
        <v>103.6608425988957</v>
      </c>
      <c r="G57" s="488">
        <f t="shared" si="11"/>
        <v>109.5174037329746</v>
      </c>
      <c r="H57" s="489">
        <f t="shared" si="14"/>
        <v>42248</v>
      </c>
      <c r="I57" s="488">
        <f t="shared" si="12"/>
        <v>104.76440540411515</v>
      </c>
      <c r="J57" s="488">
        <f t="shared" si="10"/>
        <v>103.6608425988957</v>
      </c>
      <c r="K57" s="488">
        <f t="shared" si="10"/>
        <v>109.5174037329746</v>
      </c>
      <c r="L57" s="488" t="e">
        <f t="shared" si="13"/>
        <v>#N/A</v>
      </c>
    </row>
    <row r="58" spans="1:14" ht="15" customHeight="1" x14ac:dyDescent="0.2">
      <c r="A58" s="490" t="s">
        <v>465</v>
      </c>
      <c r="B58" s="487">
        <v>65771</v>
      </c>
      <c r="C58" s="487">
        <v>14019</v>
      </c>
      <c r="D58" s="487">
        <v>6445</v>
      </c>
      <c r="E58" s="488">
        <f t="shared" si="11"/>
        <v>104.66256106681944</v>
      </c>
      <c r="F58" s="488">
        <f t="shared" si="11"/>
        <v>106.03585205355117</v>
      </c>
      <c r="G58" s="488">
        <f t="shared" si="11"/>
        <v>108.37397006894231</v>
      </c>
      <c r="H58" s="489" t="str">
        <f t="shared" si="14"/>
        <v/>
      </c>
      <c r="I58" s="488" t="str">
        <f t="shared" si="12"/>
        <v/>
      </c>
      <c r="J58" s="488" t="str">
        <f t="shared" si="10"/>
        <v/>
      </c>
      <c r="K58" s="488" t="str">
        <f t="shared" si="10"/>
        <v/>
      </c>
      <c r="L58" s="488" t="e">
        <f t="shared" si="13"/>
        <v>#N/A</v>
      </c>
    </row>
    <row r="59" spans="1:14" ht="15" customHeight="1" x14ac:dyDescent="0.2">
      <c r="A59" s="490" t="s">
        <v>466</v>
      </c>
      <c r="B59" s="487">
        <v>65473</v>
      </c>
      <c r="C59" s="487">
        <v>14508</v>
      </c>
      <c r="D59" s="487">
        <v>6427</v>
      </c>
      <c r="E59" s="488">
        <f t="shared" si="11"/>
        <v>104.18834837128625</v>
      </c>
      <c r="F59" s="488">
        <f t="shared" si="11"/>
        <v>109.73451327433628</v>
      </c>
      <c r="G59" s="488">
        <f t="shared" si="11"/>
        <v>108.07129645199261</v>
      </c>
      <c r="H59" s="489" t="str">
        <f t="shared" si="14"/>
        <v/>
      </c>
      <c r="I59" s="488" t="str">
        <f t="shared" si="12"/>
        <v/>
      </c>
      <c r="J59" s="488" t="str">
        <f t="shared" si="10"/>
        <v/>
      </c>
      <c r="K59" s="488" t="str">
        <f t="shared" si="10"/>
        <v/>
      </c>
      <c r="L59" s="488" t="e">
        <f t="shared" si="13"/>
        <v>#N/A</v>
      </c>
    </row>
    <row r="60" spans="1:14" ht="15" customHeight="1" x14ac:dyDescent="0.2">
      <c r="A60" s="490" t="s">
        <v>467</v>
      </c>
      <c r="B60" s="487">
        <v>66375</v>
      </c>
      <c r="C60" s="487">
        <v>15068</v>
      </c>
      <c r="D60" s="487">
        <v>6726</v>
      </c>
      <c r="E60" s="488">
        <f t="shared" si="11"/>
        <v>105.62371700004773</v>
      </c>
      <c r="F60" s="488">
        <f t="shared" si="11"/>
        <v>113.97019892595115</v>
      </c>
      <c r="G60" s="488">
        <f t="shared" si="11"/>
        <v>113.09904153354633</v>
      </c>
      <c r="H60" s="489" t="str">
        <f t="shared" si="14"/>
        <v/>
      </c>
      <c r="I60" s="488" t="str">
        <f t="shared" si="12"/>
        <v/>
      </c>
      <c r="J60" s="488" t="str">
        <f t="shared" si="10"/>
        <v/>
      </c>
      <c r="K60" s="488" t="str">
        <f t="shared" si="10"/>
        <v/>
      </c>
      <c r="L60" s="488" t="e">
        <f t="shared" si="13"/>
        <v>#N/A</v>
      </c>
    </row>
    <row r="61" spans="1:14" ht="15" customHeight="1" x14ac:dyDescent="0.2">
      <c r="A61" s="490">
        <v>42614</v>
      </c>
      <c r="B61" s="487">
        <v>67269</v>
      </c>
      <c r="C61" s="487">
        <v>14787</v>
      </c>
      <c r="D61" s="487">
        <v>7141</v>
      </c>
      <c r="E61" s="488">
        <f t="shared" si="11"/>
        <v>107.04635508664725</v>
      </c>
      <c r="F61" s="488">
        <f t="shared" si="11"/>
        <v>111.84479237576583</v>
      </c>
      <c r="G61" s="488">
        <f t="shared" si="11"/>
        <v>120.07734992433159</v>
      </c>
      <c r="H61" s="489">
        <f t="shared" si="14"/>
        <v>42614</v>
      </c>
      <c r="I61" s="488">
        <f t="shared" si="12"/>
        <v>107.04635508664725</v>
      </c>
      <c r="J61" s="488">
        <f t="shared" si="10"/>
        <v>111.84479237576583</v>
      </c>
      <c r="K61" s="488">
        <f t="shared" si="10"/>
        <v>120.07734992433159</v>
      </c>
      <c r="L61" s="488" t="e">
        <f t="shared" si="13"/>
        <v>#N/A</v>
      </c>
    </row>
    <row r="62" spans="1:14" ht="15" customHeight="1" x14ac:dyDescent="0.2">
      <c r="A62" s="490" t="s">
        <v>468</v>
      </c>
      <c r="B62" s="487">
        <v>67505</v>
      </c>
      <c r="C62" s="487">
        <v>13943</v>
      </c>
      <c r="D62" s="487">
        <v>6913</v>
      </c>
      <c r="E62" s="488">
        <f t="shared" si="11"/>
        <v>107.42190608042519</v>
      </c>
      <c r="F62" s="488">
        <f t="shared" si="11"/>
        <v>105.46100900083202</v>
      </c>
      <c r="G62" s="488">
        <f t="shared" si="11"/>
        <v>116.24348410963512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66850</v>
      </c>
      <c r="C63" s="487">
        <v>13501</v>
      </c>
      <c r="D63" s="487">
        <v>6679</v>
      </c>
      <c r="E63" s="488">
        <f t="shared" si="11"/>
        <v>106.37959294091436</v>
      </c>
      <c r="F63" s="488">
        <f t="shared" si="11"/>
        <v>102.11784282580743</v>
      </c>
      <c r="G63" s="488">
        <f t="shared" si="11"/>
        <v>112.30872708928872</v>
      </c>
      <c r="H63" s="489" t="str">
        <f t="shared" si="14"/>
        <v/>
      </c>
      <c r="I63" s="488" t="str">
        <f t="shared" si="12"/>
        <v/>
      </c>
      <c r="J63" s="488" t="str">
        <f t="shared" si="10"/>
        <v/>
      </c>
      <c r="K63" s="488" t="str">
        <f t="shared" si="10"/>
        <v/>
      </c>
      <c r="L63" s="488" t="e">
        <f t="shared" si="13"/>
        <v>#N/A</v>
      </c>
    </row>
    <row r="64" spans="1:14" ht="15" customHeight="1" x14ac:dyDescent="0.2">
      <c r="A64" s="490" t="s">
        <v>470</v>
      </c>
      <c r="B64" s="487">
        <v>67520</v>
      </c>
      <c r="C64" s="487">
        <v>13732</v>
      </c>
      <c r="D64" s="487">
        <v>7005</v>
      </c>
      <c r="E64" s="488">
        <f t="shared" si="11"/>
        <v>107.44577584697888</v>
      </c>
      <c r="F64" s="488">
        <f t="shared" si="11"/>
        <v>103.86506315709856</v>
      </c>
      <c r="G64" s="488">
        <f t="shared" si="11"/>
        <v>117.79048259626703</v>
      </c>
      <c r="H64" s="489" t="str">
        <f t="shared" si="14"/>
        <v/>
      </c>
      <c r="I64" s="488" t="str">
        <f t="shared" si="12"/>
        <v/>
      </c>
      <c r="J64" s="488" t="str">
        <f t="shared" si="10"/>
        <v/>
      </c>
      <c r="K64" s="488" t="str">
        <f t="shared" si="10"/>
        <v/>
      </c>
      <c r="L64" s="488" t="e">
        <f t="shared" si="13"/>
        <v>#N/A</v>
      </c>
    </row>
    <row r="65" spans="1:12" ht="15" customHeight="1" x14ac:dyDescent="0.2">
      <c r="A65" s="490">
        <v>42979</v>
      </c>
      <c r="B65" s="487">
        <v>68507</v>
      </c>
      <c r="C65" s="487">
        <v>13473</v>
      </c>
      <c r="D65" s="487">
        <v>7402</v>
      </c>
      <c r="E65" s="488">
        <f t="shared" si="11"/>
        <v>109.01640648621122</v>
      </c>
      <c r="F65" s="488">
        <f t="shared" si="11"/>
        <v>101.90605854322668</v>
      </c>
      <c r="G65" s="488">
        <f t="shared" si="11"/>
        <v>124.46611737010258</v>
      </c>
      <c r="H65" s="489">
        <f t="shared" si="14"/>
        <v>42979</v>
      </c>
      <c r="I65" s="488">
        <f t="shared" si="12"/>
        <v>109.01640648621122</v>
      </c>
      <c r="J65" s="488">
        <f t="shared" si="10"/>
        <v>101.90605854322668</v>
      </c>
      <c r="K65" s="488">
        <f t="shared" si="10"/>
        <v>124.46611737010258</v>
      </c>
      <c r="L65" s="488" t="e">
        <f t="shared" si="13"/>
        <v>#N/A</v>
      </c>
    </row>
    <row r="66" spans="1:12" ht="15" customHeight="1" x14ac:dyDescent="0.2">
      <c r="A66" s="490" t="s">
        <v>471</v>
      </c>
      <c r="B66" s="487">
        <v>68456</v>
      </c>
      <c r="C66" s="487">
        <v>13247</v>
      </c>
      <c r="D66" s="487">
        <v>7276</v>
      </c>
      <c r="E66" s="488">
        <f t="shared" si="11"/>
        <v>108.9352492799287</v>
      </c>
      <c r="F66" s="488">
        <f t="shared" si="11"/>
        <v>100.19665683382497</v>
      </c>
      <c r="G66" s="488">
        <f t="shared" si="11"/>
        <v>122.34740205145451</v>
      </c>
      <c r="H66" s="489" t="str">
        <f t="shared" si="14"/>
        <v/>
      </c>
      <c r="I66" s="488" t="str">
        <f t="shared" si="12"/>
        <v/>
      </c>
      <c r="J66" s="488" t="str">
        <f t="shared" si="10"/>
        <v/>
      </c>
      <c r="K66" s="488" t="str">
        <f t="shared" si="10"/>
        <v/>
      </c>
      <c r="L66" s="488" t="e">
        <f t="shared" si="13"/>
        <v>#N/A</v>
      </c>
    </row>
    <row r="67" spans="1:12" ht="15" customHeight="1" x14ac:dyDescent="0.2">
      <c r="A67" s="490" t="s">
        <v>472</v>
      </c>
      <c r="B67" s="487">
        <v>67949</v>
      </c>
      <c r="C67" s="487">
        <v>13130</v>
      </c>
      <c r="D67" s="487">
        <v>7209</v>
      </c>
      <c r="E67" s="488">
        <f t="shared" si="11"/>
        <v>108.12845117041422</v>
      </c>
      <c r="F67" s="488">
        <f t="shared" si="11"/>
        <v>99.311701081612597</v>
      </c>
      <c r="G67" s="488">
        <f t="shared" si="11"/>
        <v>121.22078358836387</v>
      </c>
      <c r="H67" s="489" t="str">
        <f t="shared" si="14"/>
        <v/>
      </c>
      <c r="I67" s="488" t="str">
        <f t="shared" si="12"/>
        <v/>
      </c>
      <c r="J67" s="488" t="str">
        <f t="shared" si="12"/>
        <v/>
      </c>
      <c r="K67" s="488" t="str">
        <f t="shared" si="12"/>
        <v/>
      </c>
      <c r="L67" s="488" t="e">
        <f t="shared" si="13"/>
        <v>#N/A</v>
      </c>
    </row>
    <row r="68" spans="1:12" ht="15" customHeight="1" x14ac:dyDescent="0.2">
      <c r="A68" s="490" t="s">
        <v>473</v>
      </c>
      <c r="B68" s="487">
        <v>68408</v>
      </c>
      <c r="C68" s="487">
        <v>13185</v>
      </c>
      <c r="D68" s="487">
        <v>7465</v>
      </c>
      <c r="E68" s="488">
        <f t="shared" si="11"/>
        <v>108.85886602695692</v>
      </c>
      <c r="F68" s="488">
        <f t="shared" si="11"/>
        <v>99.727705922396197</v>
      </c>
      <c r="G68" s="488">
        <f t="shared" si="11"/>
        <v>125.52547502942659</v>
      </c>
      <c r="H68" s="489" t="str">
        <f t="shared" si="14"/>
        <v/>
      </c>
      <c r="I68" s="488" t="str">
        <f t="shared" si="12"/>
        <v/>
      </c>
      <c r="J68" s="488" t="str">
        <f t="shared" si="12"/>
        <v/>
      </c>
      <c r="K68" s="488" t="str">
        <f t="shared" si="12"/>
        <v/>
      </c>
      <c r="L68" s="488" t="e">
        <f t="shared" si="13"/>
        <v>#N/A</v>
      </c>
    </row>
    <row r="69" spans="1:12" ht="15" customHeight="1" x14ac:dyDescent="0.2">
      <c r="A69" s="490">
        <v>43344</v>
      </c>
      <c r="B69" s="487">
        <v>69869</v>
      </c>
      <c r="C69" s="487">
        <v>12945</v>
      </c>
      <c r="D69" s="487">
        <v>7765</v>
      </c>
      <c r="E69" s="488">
        <f t="shared" si="11"/>
        <v>111.18378128928566</v>
      </c>
      <c r="F69" s="488">
        <f t="shared" si="11"/>
        <v>97.912412071704097</v>
      </c>
      <c r="G69" s="488">
        <f t="shared" si="11"/>
        <v>130.57003531192197</v>
      </c>
      <c r="H69" s="489">
        <f t="shared" si="14"/>
        <v>43344</v>
      </c>
      <c r="I69" s="488">
        <f t="shared" si="12"/>
        <v>111.18378128928566</v>
      </c>
      <c r="J69" s="488">
        <f t="shared" si="12"/>
        <v>97.912412071704097</v>
      </c>
      <c r="K69" s="488">
        <f t="shared" si="12"/>
        <v>130.57003531192197</v>
      </c>
      <c r="L69" s="488" t="e">
        <f t="shared" si="13"/>
        <v>#N/A</v>
      </c>
    </row>
    <row r="70" spans="1:12" ht="15" customHeight="1" x14ac:dyDescent="0.2">
      <c r="A70" s="490" t="s">
        <v>474</v>
      </c>
      <c r="B70" s="487">
        <v>69418</v>
      </c>
      <c r="C70" s="487">
        <v>12748</v>
      </c>
      <c r="D70" s="487">
        <v>7562</v>
      </c>
      <c r="E70" s="488">
        <f t="shared" si="11"/>
        <v>110.46609697490493</v>
      </c>
      <c r="F70" s="488">
        <f t="shared" si="11"/>
        <v>96.422358369261019</v>
      </c>
      <c r="G70" s="488">
        <f t="shared" si="11"/>
        <v>127.15654952076679</v>
      </c>
      <c r="H70" s="489" t="str">
        <f t="shared" si="14"/>
        <v/>
      </c>
      <c r="I70" s="488" t="str">
        <f t="shared" si="12"/>
        <v/>
      </c>
      <c r="J70" s="488" t="str">
        <f t="shared" si="12"/>
        <v/>
      </c>
      <c r="K70" s="488" t="str">
        <f t="shared" si="12"/>
        <v/>
      </c>
      <c r="L70" s="488" t="e">
        <f t="shared" si="13"/>
        <v>#N/A</v>
      </c>
    </row>
    <row r="71" spans="1:12" ht="15" customHeight="1" x14ac:dyDescent="0.2">
      <c r="A71" s="490" t="s">
        <v>475</v>
      </c>
      <c r="B71" s="487">
        <v>68722</v>
      </c>
      <c r="C71" s="487">
        <v>12773</v>
      </c>
      <c r="D71" s="487">
        <v>7520</v>
      </c>
      <c r="E71" s="491">
        <f t="shared" ref="E71:G75" si="15">IF($A$51=37802,IF(COUNTBLANK(B$51:B$70)&gt;0,#N/A,IF(ISBLANK(B71)=FALSE,B71/B$51*100,#N/A)),IF(COUNTBLANK(B$51:B$75)&gt;0,#N/A,B71/B$51*100))</f>
        <v>109.35853980681402</v>
      </c>
      <c r="F71" s="491">
        <f t="shared" si="15"/>
        <v>96.611451478708119</v>
      </c>
      <c r="G71" s="491">
        <f t="shared" si="15"/>
        <v>126.45031108121742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69065</v>
      </c>
      <c r="C72" s="487">
        <v>12832</v>
      </c>
      <c r="D72" s="487">
        <v>7784</v>
      </c>
      <c r="E72" s="491">
        <f t="shared" si="15"/>
        <v>109.90436180200824</v>
      </c>
      <c r="F72" s="491">
        <f t="shared" si="15"/>
        <v>97.057711217003245</v>
      </c>
      <c r="G72" s="491">
        <f t="shared" si="15"/>
        <v>130.88952412981337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70266</v>
      </c>
      <c r="C73" s="487">
        <v>12627</v>
      </c>
      <c r="D73" s="487">
        <v>8048</v>
      </c>
      <c r="E73" s="491">
        <f t="shared" si="15"/>
        <v>111.81553444407312</v>
      </c>
      <c r="F73" s="491">
        <f t="shared" si="15"/>
        <v>95.507147719537102</v>
      </c>
      <c r="G73" s="491">
        <f t="shared" si="15"/>
        <v>135.32873717840928</v>
      </c>
      <c r="H73" s="492">
        <f>IF(A$51=37802,IF(ISERROR(L73)=TRUE,IF(ISBLANK(A73)=FALSE,IF(MONTH(A73)=MONTH(MAX(A$51:A$75)),A73,""),""),""),IF(ISERROR(L73)=TRUE,IF(MONTH(A73)=MONTH(MAX(A$51:A$75)),A73,""),""))</f>
        <v>43709</v>
      </c>
      <c r="I73" s="488">
        <f t="shared" si="12"/>
        <v>111.81553444407312</v>
      </c>
      <c r="J73" s="488">
        <f t="shared" si="12"/>
        <v>95.507147719537102</v>
      </c>
      <c r="K73" s="488">
        <f t="shared" si="12"/>
        <v>135.32873717840928</v>
      </c>
      <c r="L73" s="488" t="e">
        <f t="shared" si="13"/>
        <v>#N/A</v>
      </c>
    </row>
    <row r="74" spans="1:12" ht="15" customHeight="1" x14ac:dyDescent="0.2">
      <c r="A74" s="490" t="s">
        <v>477</v>
      </c>
      <c r="B74" s="487">
        <v>69791</v>
      </c>
      <c r="C74" s="487">
        <v>12354</v>
      </c>
      <c r="D74" s="487">
        <v>7855</v>
      </c>
      <c r="E74" s="491">
        <f t="shared" si="15"/>
        <v>111.05965850320652</v>
      </c>
      <c r="F74" s="491">
        <f t="shared" si="15"/>
        <v>93.442250964374864</v>
      </c>
      <c r="G74" s="491">
        <f t="shared" si="15"/>
        <v>132.0834033966706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68775</v>
      </c>
      <c r="C75" s="493">
        <v>11821</v>
      </c>
      <c r="D75" s="493">
        <v>7493</v>
      </c>
      <c r="E75" s="491">
        <f t="shared" si="15"/>
        <v>109.44287964863703</v>
      </c>
      <c r="F75" s="491">
        <f t="shared" si="15"/>
        <v>89.410785870962854</v>
      </c>
      <c r="G75" s="491">
        <f t="shared" si="15"/>
        <v>125.99630065579284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111.81553444407312</v>
      </c>
      <c r="J77" s="488">
        <f>IF(J75&lt;&gt;"",J75,IF(J74&lt;&gt;"",J74,IF(J73&lt;&gt;"",J73,IF(J72&lt;&gt;"",J72,IF(J71&lt;&gt;"",J71,IF(J70&lt;&gt;"",J70,""))))))</f>
        <v>95.507147719537102</v>
      </c>
      <c r="K77" s="488">
        <f>IF(K75&lt;&gt;"",K75,IF(K74&lt;&gt;"",K74,IF(K73&lt;&gt;"",K73,IF(K72&lt;&gt;"",K72,IF(K71&lt;&gt;"",K71,IF(K70&lt;&gt;"",K70,""))))))</f>
        <v>135.32873717840928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+11,8%</v>
      </c>
      <c r="J79" s="488" t="str">
        <f>"GeB - ausschließlich: "&amp;IF(J77&gt;100,"+","")&amp;TEXT(J77-100,"0,0")&amp;"%"</f>
        <v>GeB - ausschließlich: -4,5%</v>
      </c>
      <c r="K79" s="488" t="str">
        <f>"GeB - im Nebenjob: "&amp;IF(K77&gt;100,"+","")&amp;TEXT(K77-100,"0,0")&amp;"%"</f>
        <v>GeB - im Nebenjob: +35,3%</v>
      </c>
    </row>
    <row r="81" spans="9:9" ht="15" customHeight="1" x14ac:dyDescent="0.2">
      <c r="I81" s="488" t="str">
        <f>IF(ISERROR(HLOOKUP(1,I$78:K$79,2,FALSE)),"",HLOOKUP(1,I$78:K$79,2,FALSE))</f>
        <v>GeB - im Nebenjob: +35,3%</v>
      </c>
    </row>
    <row r="82" spans="9:9" ht="15" customHeight="1" x14ac:dyDescent="0.2">
      <c r="I82" s="488" t="str">
        <f>IF(ISERROR(HLOOKUP(2,I$78:K$79,2,FALSE)),"",HLOOKUP(2,I$78:K$79,2,FALSE))</f>
        <v>SvB: +11,8%</v>
      </c>
    </row>
    <row r="83" spans="9:9" ht="15" customHeight="1" x14ac:dyDescent="0.2">
      <c r="I83" s="488" t="str">
        <f>IF(ISERROR(HLOOKUP(3,I$78:K$79,2,FALSE)),"",HLOOKUP(3,I$78:K$79,2,FALSE))</f>
        <v>GeB - ausschließlich: -4,5%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68775</v>
      </c>
      <c r="E12" s="114">
        <v>69791</v>
      </c>
      <c r="F12" s="114">
        <v>70266</v>
      </c>
      <c r="G12" s="114">
        <v>69065</v>
      </c>
      <c r="H12" s="114">
        <v>68722</v>
      </c>
      <c r="I12" s="115">
        <v>53</v>
      </c>
      <c r="J12" s="116">
        <v>7.7122318908064369E-2</v>
      </c>
      <c r="N12" s="117"/>
    </row>
    <row r="13" spans="1:15" s="110" customFormat="1" ht="13.5" customHeight="1" x14ac:dyDescent="0.2">
      <c r="A13" s="118" t="s">
        <v>105</v>
      </c>
      <c r="B13" s="119" t="s">
        <v>106</v>
      </c>
      <c r="C13" s="113">
        <v>56.417302798982192</v>
      </c>
      <c r="D13" s="114">
        <v>38801</v>
      </c>
      <c r="E13" s="114">
        <v>39560</v>
      </c>
      <c r="F13" s="114">
        <v>39903</v>
      </c>
      <c r="G13" s="114">
        <v>39256</v>
      </c>
      <c r="H13" s="114">
        <v>38940</v>
      </c>
      <c r="I13" s="115">
        <v>-139</v>
      </c>
      <c r="J13" s="116">
        <v>-0.35695942475603493</v>
      </c>
    </row>
    <row r="14" spans="1:15" s="110" customFormat="1" ht="13.5" customHeight="1" x14ac:dyDescent="0.2">
      <c r="A14" s="120"/>
      <c r="B14" s="119" t="s">
        <v>107</v>
      </c>
      <c r="C14" s="113">
        <v>43.582697201017808</v>
      </c>
      <c r="D14" s="114">
        <v>29974</v>
      </c>
      <c r="E14" s="114">
        <v>30231</v>
      </c>
      <c r="F14" s="114">
        <v>30363</v>
      </c>
      <c r="G14" s="114">
        <v>29809</v>
      </c>
      <c r="H14" s="114">
        <v>29782</v>
      </c>
      <c r="I14" s="115">
        <v>192</v>
      </c>
      <c r="J14" s="116">
        <v>0.6446847088845612</v>
      </c>
    </row>
    <row r="15" spans="1:15" s="110" customFormat="1" ht="13.5" customHeight="1" x14ac:dyDescent="0.2">
      <c r="A15" s="118" t="s">
        <v>105</v>
      </c>
      <c r="B15" s="121" t="s">
        <v>108</v>
      </c>
      <c r="C15" s="113">
        <v>10.701563067975282</v>
      </c>
      <c r="D15" s="114">
        <v>7360</v>
      </c>
      <c r="E15" s="114">
        <v>7887</v>
      </c>
      <c r="F15" s="114">
        <v>8063</v>
      </c>
      <c r="G15" s="114">
        <v>7266</v>
      </c>
      <c r="H15" s="114">
        <v>7413</v>
      </c>
      <c r="I15" s="115">
        <v>-53</v>
      </c>
      <c r="J15" s="116">
        <v>-0.71496020504519087</v>
      </c>
    </row>
    <row r="16" spans="1:15" s="110" customFormat="1" ht="13.5" customHeight="1" x14ac:dyDescent="0.2">
      <c r="A16" s="118"/>
      <c r="B16" s="121" t="s">
        <v>109</v>
      </c>
      <c r="C16" s="113">
        <v>67.05198109778263</v>
      </c>
      <c r="D16" s="114">
        <v>46115</v>
      </c>
      <c r="E16" s="114">
        <v>46722</v>
      </c>
      <c r="F16" s="114">
        <v>47038</v>
      </c>
      <c r="G16" s="114">
        <v>46917</v>
      </c>
      <c r="H16" s="114">
        <v>46735</v>
      </c>
      <c r="I16" s="115">
        <v>-620</v>
      </c>
      <c r="J16" s="116">
        <v>-1.3266288648764308</v>
      </c>
    </row>
    <row r="17" spans="1:10" s="110" customFormat="1" ht="13.5" customHeight="1" x14ac:dyDescent="0.2">
      <c r="A17" s="118"/>
      <c r="B17" s="121" t="s">
        <v>110</v>
      </c>
      <c r="C17" s="113">
        <v>21.036713922210104</v>
      </c>
      <c r="D17" s="114">
        <v>14468</v>
      </c>
      <c r="E17" s="114">
        <v>14326</v>
      </c>
      <c r="F17" s="114">
        <v>14295</v>
      </c>
      <c r="G17" s="114">
        <v>14029</v>
      </c>
      <c r="H17" s="114">
        <v>13768</v>
      </c>
      <c r="I17" s="115">
        <v>700</v>
      </c>
      <c r="J17" s="116">
        <v>5.0842533410807667</v>
      </c>
    </row>
    <row r="18" spans="1:10" s="110" customFormat="1" ht="13.5" customHeight="1" x14ac:dyDescent="0.2">
      <c r="A18" s="120"/>
      <c r="B18" s="121" t="s">
        <v>111</v>
      </c>
      <c r="C18" s="113">
        <v>1.2097419120319883</v>
      </c>
      <c r="D18" s="114">
        <v>832</v>
      </c>
      <c r="E18" s="114">
        <v>856</v>
      </c>
      <c r="F18" s="114">
        <v>870</v>
      </c>
      <c r="G18" s="114">
        <v>853</v>
      </c>
      <c r="H18" s="114">
        <v>806</v>
      </c>
      <c r="I18" s="115">
        <v>26</v>
      </c>
      <c r="J18" s="116">
        <v>3.225806451612903</v>
      </c>
    </row>
    <row r="19" spans="1:10" s="110" customFormat="1" ht="13.5" customHeight="1" x14ac:dyDescent="0.2">
      <c r="A19" s="120"/>
      <c r="B19" s="121" t="s">
        <v>112</v>
      </c>
      <c r="C19" s="113">
        <v>0.34314794620138134</v>
      </c>
      <c r="D19" s="114">
        <v>236</v>
      </c>
      <c r="E19" s="114">
        <v>222</v>
      </c>
      <c r="F19" s="114">
        <v>239</v>
      </c>
      <c r="G19" s="114">
        <v>211</v>
      </c>
      <c r="H19" s="114">
        <v>199</v>
      </c>
      <c r="I19" s="115">
        <v>37</v>
      </c>
      <c r="J19" s="116">
        <v>18.592964824120603</v>
      </c>
    </row>
    <row r="20" spans="1:10" s="110" customFormat="1" ht="13.5" customHeight="1" x14ac:dyDescent="0.2">
      <c r="A20" s="118" t="s">
        <v>113</v>
      </c>
      <c r="B20" s="122" t="s">
        <v>114</v>
      </c>
      <c r="C20" s="113">
        <v>72.228280625227185</v>
      </c>
      <c r="D20" s="114">
        <v>49675</v>
      </c>
      <c r="E20" s="114">
        <v>50753</v>
      </c>
      <c r="F20" s="114">
        <v>51125</v>
      </c>
      <c r="G20" s="114">
        <v>50209</v>
      </c>
      <c r="H20" s="114">
        <v>50087</v>
      </c>
      <c r="I20" s="115">
        <v>-412</v>
      </c>
      <c r="J20" s="116">
        <v>-0.82256873040908818</v>
      </c>
    </row>
    <row r="21" spans="1:10" s="110" customFormat="1" ht="13.5" customHeight="1" x14ac:dyDescent="0.2">
      <c r="A21" s="120"/>
      <c r="B21" s="122" t="s">
        <v>115</v>
      </c>
      <c r="C21" s="113">
        <v>27.771719374772811</v>
      </c>
      <c r="D21" s="114">
        <v>19100</v>
      </c>
      <c r="E21" s="114">
        <v>19038</v>
      </c>
      <c r="F21" s="114">
        <v>19141</v>
      </c>
      <c r="G21" s="114">
        <v>18856</v>
      </c>
      <c r="H21" s="114">
        <v>18635</v>
      </c>
      <c r="I21" s="115">
        <v>465</v>
      </c>
      <c r="J21" s="116">
        <v>2.4953045344781324</v>
      </c>
    </row>
    <row r="22" spans="1:10" s="110" customFormat="1" ht="13.5" customHeight="1" x14ac:dyDescent="0.2">
      <c r="A22" s="118" t="s">
        <v>113</v>
      </c>
      <c r="B22" s="122" t="s">
        <v>116</v>
      </c>
      <c r="C22" s="113">
        <v>90.079243911304985</v>
      </c>
      <c r="D22" s="114">
        <v>61952</v>
      </c>
      <c r="E22" s="114">
        <v>62367</v>
      </c>
      <c r="F22" s="114">
        <v>62964</v>
      </c>
      <c r="G22" s="114">
        <v>62111</v>
      </c>
      <c r="H22" s="114">
        <v>62148</v>
      </c>
      <c r="I22" s="115">
        <v>-196</v>
      </c>
      <c r="J22" s="116">
        <v>-0.31537619875136769</v>
      </c>
    </row>
    <row r="23" spans="1:10" s="110" customFormat="1" ht="13.5" customHeight="1" x14ac:dyDescent="0.2">
      <c r="A23" s="123"/>
      <c r="B23" s="124" t="s">
        <v>117</v>
      </c>
      <c r="C23" s="125">
        <v>9.8800436205016364</v>
      </c>
      <c r="D23" s="114">
        <v>6795</v>
      </c>
      <c r="E23" s="114">
        <v>7387</v>
      </c>
      <c r="F23" s="114">
        <v>7268</v>
      </c>
      <c r="G23" s="114">
        <v>6927</v>
      </c>
      <c r="H23" s="114">
        <v>6544</v>
      </c>
      <c r="I23" s="115">
        <v>251</v>
      </c>
      <c r="J23" s="116">
        <v>3.8355745721271393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19314</v>
      </c>
      <c r="E26" s="114">
        <v>20209</v>
      </c>
      <c r="F26" s="114">
        <v>20675</v>
      </c>
      <c r="G26" s="114">
        <v>20616</v>
      </c>
      <c r="H26" s="140">
        <v>20293</v>
      </c>
      <c r="I26" s="115">
        <v>-979</v>
      </c>
      <c r="J26" s="116">
        <v>-4.824323658404376</v>
      </c>
    </row>
    <row r="27" spans="1:10" s="110" customFormat="1" ht="13.5" customHeight="1" x14ac:dyDescent="0.2">
      <c r="A27" s="118" t="s">
        <v>105</v>
      </c>
      <c r="B27" s="119" t="s">
        <v>106</v>
      </c>
      <c r="C27" s="113">
        <v>40.706223464844157</v>
      </c>
      <c r="D27" s="115">
        <v>7862</v>
      </c>
      <c r="E27" s="114">
        <v>8188</v>
      </c>
      <c r="F27" s="114">
        <v>8360</v>
      </c>
      <c r="G27" s="114">
        <v>8324</v>
      </c>
      <c r="H27" s="140">
        <v>8184</v>
      </c>
      <c r="I27" s="115">
        <v>-322</v>
      </c>
      <c r="J27" s="116">
        <v>-3.9345063538611926</v>
      </c>
    </row>
    <row r="28" spans="1:10" s="110" customFormat="1" ht="13.5" customHeight="1" x14ac:dyDescent="0.2">
      <c r="A28" s="120"/>
      <c r="B28" s="119" t="s">
        <v>107</v>
      </c>
      <c r="C28" s="113">
        <v>59.293776535155843</v>
      </c>
      <c r="D28" s="115">
        <v>11452</v>
      </c>
      <c r="E28" s="114">
        <v>12021</v>
      </c>
      <c r="F28" s="114">
        <v>12315</v>
      </c>
      <c r="G28" s="114">
        <v>12292</v>
      </c>
      <c r="H28" s="140">
        <v>12109</v>
      </c>
      <c r="I28" s="115">
        <v>-657</v>
      </c>
      <c r="J28" s="116">
        <v>-5.4257164092823515</v>
      </c>
    </row>
    <row r="29" spans="1:10" s="110" customFormat="1" ht="13.5" customHeight="1" x14ac:dyDescent="0.2">
      <c r="A29" s="118" t="s">
        <v>105</v>
      </c>
      <c r="B29" s="121" t="s">
        <v>108</v>
      </c>
      <c r="C29" s="113">
        <v>16.578647613130371</v>
      </c>
      <c r="D29" s="115">
        <v>3202</v>
      </c>
      <c r="E29" s="114">
        <v>3480</v>
      </c>
      <c r="F29" s="114">
        <v>3698</v>
      </c>
      <c r="G29" s="114">
        <v>3743</v>
      </c>
      <c r="H29" s="140">
        <v>3704</v>
      </c>
      <c r="I29" s="115">
        <v>-502</v>
      </c>
      <c r="J29" s="116">
        <v>-13.552915766738661</v>
      </c>
    </row>
    <row r="30" spans="1:10" s="110" customFormat="1" ht="13.5" customHeight="1" x14ac:dyDescent="0.2">
      <c r="A30" s="118"/>
      <c r="B30" s="121" t="s">
        <v>109</v>
      </c>
      <c r="C30" s="113">
        <v>47.178212695454071</v>
      </c>
      <c r="D30" s="115">
        <v>9112</v>
      </c>
      <c r="E30" s="114">
        <v>9568</v>
      </c>
      <c r="F30" s="114">
        <v>9752</v>
      </c>
      <c r="G30" s="114">
        <v>9702</v>
      </c>
      <c r="H30" s="140">
        <v>9523</v>
      </c>
      <c r="I30" s="115">
        <v>-411</v>
      </c>
      <c r="J30" s="116">
        <v>-4.3158668486821377</v>
      </c>
    </row>
    <row r="31" spans="1:10" s="110" customFormat="1" ht="13.5" customHeight="1" x14ac:dyDescent="0.2">
      <c r="A31" s="118"/>
      <c r="B31" s="121" t="s">
        <v>110</v>
      </c>
      <c r="C31" s="113">
        <v>20.011390701045872</v>
      </c>
      <c r="D31" s="115">
        <v>3865</v>
      </c>
      <c r="E31" s="114">
        <v>3940</v>
      </c>
      <c r="F31" s="114">
        <v>3973</v>
      </c>
      <c r="G31" s="114">
        <v>3972</v>
      </c>
      <c r="H31" s="140">
        <v>3945</v>
      </c>
      <c r="I31" s="115">
        <v>-80</v>
      </c>
      <c r="J31" s="116">
        <v>-2.0278833967046896</v>
      </c>
    </row>
    <row r="32" spans="1:10" s="110" customFormat="1" ht="13.5" customHeight="1" x14ac:dyDescent="0.2">
      <c r="A32" s="120"/>
      <c r="B32" s="121" t="s">
        <v>111</v>
      </c>
      <c r="C32" s="113">
        <v>16.231748990369681</v>
      </c>
      <c r="D32" s="115">
        <v>3135</v>
      </c>
      <c r="E32" s="114">
        <v>3221</v>
      </c>
      <c r="F32" s="114">
        <v>3252</v>
      </c>
      <c r="G32" s="114">
        <v>3199</v>
      </c>
      <c r="H32" s="140">
        <v>3121</v>
      </c>
      <c r="I32" s="115">
        <v>14</v>
      </c>
      <c r="J32" s="116">
        <v>0.44857417494392821</v>
      </c>
    </row>
    <row r="33" spans="1:10" s="110" customFormat="1" ht="13.5" customHeight="1" x14ac:dyDescent="0.2">
      <c r="A33" s="120"/>
      <c r="B33" s="121" t="s">
        <v>112</v>
      </c>
      <c r="C33" s="113">
        <v>1.6464740602671637</v>
      </c>
      <c r="D33" s="115">
        <v>318</v>
      </c>
      <c r="E33" s="114">
        <v>330</v>
      </c>
      <c r="F33" s="114">
        <v>364</v>
      </c>
      <c r="G33" s="114">
        <v>318</v>
      </c>
      <c r="H33" s="140">
        <v>295</v>
      </c>
      <c r="I33" s="115">
        <v>23</v>
      </c>
      <c r="J33" s="116">
        <v>7.7966101694915251</v>
      </c>
    </row>
    <row r="34" spans="1:10" s="110" customFormat="1" ht="13.5" customHeight="1" x14ac:dyDescent="0.2">
      <c r="A34" s="118" t="s">
        <v>113</v>
      </c>
      <c r="B34" s="122" t="s">
        <v>116</v>
      </c>
      <c r="C34" s="113">
        <v>92.036864450657561</v>
      </c>
      <c r="D34" s="115">
        <v>17776</v>
      </c>
      <c r="E34" s="114">
        <v>18593</v>
      </c>
      <c r="F34" s="114">
        <v>19124</v>
      </c>
      <c r="G34" s="114">
        <v>19104</v>
      </c>
      <c r="H34" s="140">
        <v>18881</v>
      </c>
      <c r="I34" s="115">
        <v>-1105</v>
      </c>
      <c r="J34" s="116">
        <v>-5.8524442561305019</v>
      </c>
    </row>
    <row r="35" spans="1:10" s="110" customFormat="1" ht="13.5" customHeight="1" x14ac:dyDescent="0.2">
      <c r="A35" s="118"/>
      <c r="B35" s="119" t="s">
        <v>117</v>
      </c>
      <c r="C35" s="113">
        <v>7.8440509474992233</v>
      </c>
      <c r="D35" s="115">
        <v>1515</v>
      </c>
      <c r="E35" s="114">
        <v>1588</v>
      </c>
      <c r="F35" s="114">
        <v>1528</v>
      </c>
      <c r="G35" s="114">
        <v>1492</v>
      </c>
      <c r="H35" s="140">
        <v>1393</v>
      </c>
      <c r="I35" s="115">
        <v>122</v>
      </c>
      <c r="J35" s="116">
        <v>8.7580760947595113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11821</v>
      </c>
      <c r="E37" s="114">
        <v>12354</v>
      </c>
      <c r="F37" s="114">
        <v>12627</v>
      </c>
      <c r="G37" s="114">
        <v>12832</v>
      </c>
      <c r="H37" s="140">
        <v>12773</v>
      </c>
      <c r="I37" s="115">
        <v>-952</v>
      </c>
      <c r="J37" s="116">
        <v>-7.4532216393955997</v>
      </c>
    </row>
    <row r="38" spans="1:10" s="110" customFormat="1" ht="13.5" customHeight="1" x14ac:dyDescent="0.2">
      <c r="A38" s="118" t="s">
        <v>105</v>
      </c>
      <c r="B38" s="119" t="s">
        <v>106</v>
      </c>
      <c r="C38" s="113">
        <v>37.687166906353099</v>
      </c>
      <c r="D38" s="115">
        <v>4455</v>
      </c>
      <c r="E38" s="114">
        <v>4638</v>
      </c>
      <c r="F38" s="114">
        <v>4687</v>
      </c>
      <c r="G38" s="114">
        <v>4800</v>
      </c>
      <c r="H38" s="140">
        <v>4813</v>
      </c>
      <c r="I38" s="115">
        <v>-358</v>
      </c>
      <c r="J38" s="116">
        <v>-7.4381882401828383</v>
      </c>
    </row>
    <row r="39" spans="1:10" s="110" customFormat="1" ht="13.5" customHeight="1" x14ac:dyDescent="0.2">
      <c r="A39" s="120"/>
      <c r="B39" s="119" t="s">
        <v>107</v>
      </c>
      <c r="C39" s="113">
        <v>62.312833093646901</v>
      </c>
      <c r="D39" s="115">
        <v>7366</v>
      </c>
      <c r="E39" s="114">
        <v>7716</v>
      </c>
      <c r="F39" s="114">
        <v>7940</v>
      </c>
      <c r="G39" s="114">
        <v>8032</v>
      </c>
      <c r="H39" s="140">
        <v>7960</v>
      </c>
      <c r="I39" s="115">
        <v>-594</v>
      </c>
      <c r="J39" s="116">
        <v>-7.4623115577889445</v>
      </c>
    </row>
    <row r="40" spans="1:10" s="110" customFormat="1" ht="13.5" customHeight="1" x14ac:dyDescent="0.2">
      <c r="A40" s="118" t="s">
        <v>105</v>
      </c>
      <c r="B40" s="121" t="s">
        <v>108</v>
      </c>
      <c r="C40" s="113">
        <v>19.744522460028762</v>
      </c>
      <c r="D40" s="115">
        <v>2334</v>
      </c>
      <c r="E40" s="114">
        <v>2476</v>
      </c>
      <c r="F40" s="114">
        <v>2638</v>
      </c>
      <c r="G40" s="114">
        <v>2792</v>
      </c>
      <c r="H40" s="140">
        <v>2782</v>
      </c>
      <c r="I40" s="115">
        <v>-448</v>
      </c>
      <c r="J40" s="116">
        <v>-16.103522645578721</v>
      </c>
    </row>
    <row r="41" spans="1:10" s="110" customFormat="1" ht="13.5" customHeight="1" x14ac:dyDescent="0.2">
      <c r="A41" s="118"/>
      <c r="B41" s="121" t="s">
        <v>109</v>
      </c>
      <c r="C41" s="113">
        <v>32.915996954572371</v>
      </c>
      <c r="D41" s="115">
        <v>3891</v>
      </c>
      <c r="E41" s="114">
        <v>4118</v>
      </c>
      <c r="F41" s="114">
        <v>4195</v>
      </c>
      <c r="G41" s="114">
        <v>4241</v>
      </c>
      <c r="H41" s="140">
        <v>4247</v>
      </c>
      <c r="I41" s="115">
        <v>-356</v>
      </c>
      <c r="J41" s="116">
        <v>-8.3823875676948436</v>
      </c>
    </row>
    <row r="42" spans="1:10" s="110" customFormat="1" ht="13.5" customHeight="1" x14ac:dyDescent="0.2">
      <c r="A42" s="118"/>
      <c r="B42" s="121" t="s">
        <v>110</v>
      </c>
      <c r="C42" s="113">
        <v>21.630995685644194</v>
      </c>
      <c r="D42" s="115">
        <v>2557</v>
      </c>
      <c r="E42" s="114">
        <v>2633</v>
      </c>
      <c r="F42" s="114">
        <v>2646</v>
      </c>
      <c r="G42" s="114">
        <v>2695</v>
      </c>
      <c r="H42" s="140">
        <v>2718</v>
      </c>
      <c r="I42" s="115">
        <v>-161</v>
      </c>
      <c r="J42" s="116">
        <v>-5.9234731420161886</v>
      </c>
    </row>
    <row r="43" spans="1:10" s="110" customFormat="1" ht="13.5" customHeight="1" x14ac:dyDescent="0.2">
      <c r="A43" s="120"/>
      <c r="B43" s="121" t="s">
        <v>111</v>
      </c>
      <c r="C43" s="113">
        <v>25.708484899754673</v>
      </c>
      <c r="D43" s="115">
        <v>3039</v>
      </c>
      <c r="E43" s="114">
        <v>3127</v>
      </c>
      <c r="F43" s="114">
        <v>3148</v>
      </c>
      <c r="G43" s="114">
        <v>3104</v>
      </c>
      <c r="H43" s="140">
        <v>3026</v>
      </c>
      <c r="I43" s="115">
        <v>13</v>
      </c>
      <c r="J43" s="116">
        <v>0.42961004626569727</v>
      </c>
    </row>
    <row r="44" spans="1:10" s="110" customFormat="1" ht="13.5" customHeight="1" x14ac:dyDescent="0.2">
      <c r="A44" s="120"/>
      <c r="B44" s="121" t="s">
        <v>112</v>
      </c>
      <c r="C44" s="113">
        <v>2.4701801878013705</v>
      </c>
      <c r="D44" s="115">
        <v>292</v>
      </c>
      <c r="E44" s="114">
        <v>313</v>
      </c>
      <c r="F44" s="114">
        <v>337</v>
      </c>
      <c r="G44" s="114">
        <v>298</v>
      </c>
      <c r="H44" s="140">
        <v>278</v>
      </c>
      <c r="I44" s="115">
        <v>14</v>
      </c>
      <c r="J44" s="116">
        <v>5.0359712230215825</v>
      </c>
    </row>
    <row r="45" spans="1:10" s="110" customFormat="1" ht="13.5" customHeight="1" x14ac:dyDescent="0.2">
      <c r="A45" s="118" t="s">
        <v>113</v>
      </c>
      <c r="B45" s="122" t="s">
        <v>116</v>
      </c>
      <c r="C45" s="113">
        <v>91.548938330090522</v>
      </c>
      <c r="D45" s="115">
        <v>10822</v>
      </c>
      <c r="E45" s="114">
        <v>11319</v>
      </c>
      <c r="F45" s="114">
        <v>11622</v>
      </c>
      <c r="G45" s="114">
        <v>11816</v>
      </c>
      <c r="H45" s="140">
        <v>11809</v>
      </c>
      <c r="I45" s="115">
        <v>-987</v>
      </c>
      <c r="J45" s="116">
        <v>-8.3580320094842921</v>
      </c>
    </row>
    <row r="46" spans="1:10" s="110" customFormat="1" ht="13.5" customHeight="1" x14ac:dyDescent="0.2">
      <c r="A46" s="118"/>
      <c r="B46" s="119" t="s">
        <v>117</v>
      </c>
      <c r="C46" s="113">
        <v>8.2564926825141693</v>
      </c>
      <c r="D46" s="115">
        <v>976</v>
      </c>
      <c r="E46" s="114">
        <v>1007</v>
      </c>
      <c r="F46" s="114">
        <v>982</v>
      </c>
      <c r="G46" s="114">
        <v>997</v>
      </c>
      <c r="H46" s="140">
        <v>945</v>
      </c>
      <c r="I46" s="115">
        <v>31</v>
      </c>
      <c r="J46" s="116">
        <v>3.2804232804232805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7493</v>
      </c>
      <c r="E48" s="114">
        <v>7855</v>
      </c>
      <c r="F48" s="114">
        <v>8048</v>
      </c>
      <c r="G48" s="114">
        <v>7784</v>
      </c>
      <c r="H48" s="140">
        <v>7520</v>
      </c>
      <c r="I48" s="115">
        <v>-27</v>
      </c>
      <c r="J48" s="116">
        <v>-0.35904255319148937</v>
      </c>
    </row>
    <row r="49" spans="1:12" s="110" customFormat="1" ht="13.5" customHeight="1" x14ac:dyDescent="0.2">
      <c r="A49" s="118" t="s">
        <v>105</v>
      </c>
      <c r="B49" s="119" t="s">
        <v>106</v>
      </c>
      <c r="C49" s="113">
        <v>45.469104497531028</v>
      </c>
      <c r="D49" s="115">
        <v>3407</v>
      </c>
      <c r="E49" s="114">
        <v>3550</v>
      </c>
      <c r="F49" s="114">
        <v>3673</v>
      </c>
      <c r="G49" s="114">
        <v>3524</v>
      </c>
      <c r="H49" s="140">
        <v>3371</v>
      </c>
      <c r="I49" s="115">
        <v>36</v>
      </c>
      <c r="J49" s="116">
        <v>1.0679323642835954</v>
      </c>
    </row>
    <row r="50" spans="1:12" s="110" customFormat="1" ht="13.5" customHeight="1" x14ac:dyDescent="0.2">
      <c r="A50" s="120"/>
      <c r="B50" s="119" t="s">
        <v>107</v>
      </c>
      <c r="C50" s="113">
        <v>54.530895502468972</v>
      </c>
      <c r="D50" s="115">
        <v>4086</v>
      </c>
      <c r="E50" s="114">
        <v>4305</v>
      </c>
      <c r="F50" s="114">
        <v>4375</v>
      </c>
      <c r="G50" s="114">
        <v>4260</v>
      </c>
      <c r="H50" s="140">
        <v>4149</v>
      </c>
      <c r="I50" s="115">
        <v>-63</v>
      </c>
      <c r="J50" s="116">
        <v>-1.5184381778741864</v>
      </c>
    </row>
    <row r="51" spans="1:12" s="110" customFormat="1" ht="13.5" customHeight="1" x14ac:dyDescent="0.2">
      <c r="A51" s="118" t="s">
        <v>105</v>
      </c>
      <c r="B51" s="121" t="s">
        <v>108</v>
      </c>
      <c r="C51" s="113">
        <v>11.58414520218871</v>
      </c>
      <c r="D51" s="115">
        <v>868</v>
      </c>
      <c r="E51" s="114">
        <v>1004</v>
      </c>
      <c r="F51" s="114">
        <v>1060</v>
      </c>
      <c r="G51" s="114">
        <v>951</v>
      </c>
      <c r="H51" s="140">
        <v>922</v>
      </c>
      <c r="I51" s="115">
        <v>-54</v>
      </c>
      <c r="J51" s="116">
        <v>-5.8568329718004337</v>
      </c>
    </row>
    <row r="52" spans="1:12" s="110" customFormat="1" ht="13.5" customHeight="1" x14ac:dyDescent="0.2">
      <c r="A52" s="118"/>
      <c r="B52" s="121" t="s">
        <v>109</v>
      </c>
      <c r="C52" s="113">
        <v>69.678366475377018</v>
      </c>
      <c r="D52" s="115">
        <v>5221</v>
      </c>
      <c r="E52" s="114">
        <v>5450</v>
      </c>
      <c r="F52" s="114">
        <v>5557</v>
      </c>
      <c r="G52" s="114">
        <v>5461</v>
      </c>
      <c r="H52" s="140">
        <v>5276</v>
      </c>
      <c r="I52" s="115">
        <v>-55</v>
      </c>
      <c r="J52" s="116">
        <v>-1.0424564063684609</v>
      </c>
    </row>
    <row r="53" spans="1:12" s="110" customFormat="1" ht="13.5" customHeight="1" x14ac:dyDescent="0.2">
      <c r="A53" s="118"/>
      <c r="B53" s="121" t="s">
        <v>110</v>
      </c>
      <c r="C53" s="113">
        <v>17.456292539703725</v>
      </c>
      <c r="D53" s="115">
        <v>1308</v>
      </c>
      <c r="E53" s="114">
        <v>1307</v>
      </c>
      <c r="F53" s="114">
        <v>1327</v>
      </c>
      <c r="G53" s="114">
        <v>1277</v>
      </c>
      <c r="H53" s="140">
        <v>1227</v>
      </c>
      <c r="I53" s="115">
        <v>81</v>
      </c>
      <c r="J53" s="116">
        <v>6.6014669926650367</v>
      </c>
    </row>
    <row r="54" spans="1:12" s="110" customFormat="1" ht="13.5" customHeight="1" x14ac:dyDescent="0.2">
      <c r="A54" s="120"/>
      <c r="B54" s="121" t="s">
        <v>111</v>
      </c>
      <c r="C54" s="113">
        <v>1.2811957827305485</v>
      </c>
      <c r="D54" s="115">
        <v>96</v>
      </c>
      <c r="E54" s="114">
        <v>94</v>
      </c>
      <c r="F54" s="114">
        <v>104</v>
      </c>
      <c r="G54" s="114">
        <v>95</v>
      </c>
      <c r="H54" s="140">
        <v>95</v>
      </c>
      <c r="I54" s="115">
        <v>1</v>
      </c>
      <c r="J54" s="116">
        <v>1.0526315789473684</v>
      </c>
    </row>
    <row r="55" spans="1:12" s="110" customFormat="1" ht="13.5" customHeight="1" x14ac:dyDescent="0.2">
      <c r="A55" s="120"/>
      <c r="B55" s="121" t="s">
        <v>112</v>
      </c>
      <c r="C55" s="113">
        <v>0.34699052448952356</v>
      </c>
      <c r="D55" s="115">
        <v>26</v>
      </c>
      <c r="E55" s="114">
        <v>17</v>
      </c>
      <c r="F55" s="114">
        <v>27</v>
      </c>
      <c r="G55" s="114">
        <v>20</v>
      </c>
      <c r="H55" s="140">
        <v>17</v>
      </c>
      <c r="I55" s="115">
        <v>9</v>
      </c>
      <c r="J55" s="116">
        <v>52.941176470588232</v>
      </c>
    </row>
    <row r="56" spans="1:12" s="110" customFormat="1" ht="13.5" customHeight="1" x14ac:dyDescent="0.2">
      <c r="A56" s="118" t="s">
        <v>113</v>
      </c>
      <c r="B56" s="122" t="s">
        <v>116</v>
      </c>
      <c r="C56" s="113">
        <v>92.806619511544113</v>
      </c>
      <c r="D56" s="115">
        <v>6954</v>
      </c>
      <c r="E56" s="114">
        <v>7274</v>
      </c>
      <c r="F56" s="114">
        <v>7502</v>
      </c>
      <c r="G56" s="114">
        <v>7288</v>
      </c>
      <c r="H56" s="140">
        <v>7072</v>
      </c>
      <c r="I56" s="115">
        <v>-118</v>
      </c>
      <c r="J56" s="116">
        <v>-1.6685520361990951</v>
      </c>
    </row>
    <row r="57" spans="1:12" s="110" customFormat="1" ht="13.5" customHeight="1" x14ac:dyDescent="0.2">
      <c r="A57" s="142"/>
      <c r="B57" s="124" t="s">
        <v>117</v>
      </c>
      <c r="C57" s="125">
        <v>7.1933804884558921</v>
      </c>
      <c r="D57" s="143">
        <v>539</v>
      </c>
      <c r="E57" s="144">
        <v>581</v>
      </c>
      <c r="F57" s="144">
        <v>546</v>
      </c>
      <c r="G57" s="144">
        <v>495</v>
      </c>
      <c r="H57" s="145">
        <v>448</v>
      </c>
      <c r="I57" s="143">
        <v>91</v>
      </c>
      <c r="J57" s="146">
        <v>20.3125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68775</v>
      </c>
      <c r="E12" s="236">
        <v>69791</v>
      </c>
      <c r="F12" s="114">
        <v>70266</v>
      </c>
      <c r="G12" s="114">
        <v>69065</v>
      </c>
      <c r="H12" s="140">
        <v>68722</v>
      </c>
      <c r="I12" s="115">
        <v>53</v>
      </c>
      <c r="J12" s="116">
        <v>7.7122318908064369E-2</v>
      </c>
    </row>
    <row r="13" spans="1:15" s="110" customFormat="1" ht="12" customHeight="1" x14ac:dyDescent="0.2">
      <c r="A13" s="118" t="s">
        <v>105</v>
      </c>
      <c r="B13" s="119" t="s">
        <v>106</v>
      </c>
      <c r="C13" s="113">
        <v>56.417302798982192</v>
      </c>
      <c r="D13" s="115">
        <v>38801</v>
      </c>
      <c r="E13" s="114">
        <v>39560</v>
      </c>
      <c r="F13" s="114">
        <v>39903</v>
      </c>
      <c r="G13" s="114">
        <v>39256</v>
      </c>
      <c r="H13" s="140">
        <v>38940</v>
      </c>
      <c r="I13" s="115">
        <v>-139</v>
      </c>
      <c r="J13" s="116">
        <v>-0.35695942475603493</v>
      </c>
    </row>
    <row r="14" spans="1:15" s="110" customFormat="1" ht="12" customHeight="1" x14ac:dyDescent="0.2">
      <c r="A14" s="118"/>
      <c r="B14" s="119" t="s">
        <v>107</v>
      </c>
      <c r="C14" s="113">
        <v>43.582697201017808</v>
      </c>
      <c r="D14" s="115">
        <v>29974</v>
      </c>
      <c r="E14" s="114">
        <v>30231</v>
      </c>
      <c r="F14" s="114">
        <v>30363</v>
      </c>
      <c r="G14" s="114">
        <v>29809</v>
      </c>
      <c r="H14" s="140">
        <v>29782</v>
      </c>
      <c r="I14" s="115">
        <v>192</v>
      </c>
      <c r="J14" s="116">
        <v>0.6446847088845612</v>
      </c>
    </row>
    <row r="15" spans="1:15" s="110" customFormat="1" ht="12" customHeight="1" x14ac:dyDescent="0.2">
      <c r="A15" s="118" t="s">
        <v>105</v>
      </c>
      <c r="B15" s="121" t="s">
        <v>108</v>
      </c>
      <c r="C15" s="113">
        <v>10.701563067975282</v>
      </c>
      <c r="D15" s="115">
        <v>7360</v>
      </c>
      <c r="E15" s="114">
        <v>7887</v>
      </c>
      <c r="F15" s="114">
        <v>8063</v>
      </c>
      <c r="G15" s="114">
        <v>7266</v>
      </c>
      <c r="H15" s="140">
        <v>7413</v>
      </c>
      <c r="I15" s="115">
        <v>-53</v>
      </c>
      <c r="J15" s="116">
        <v>-0.71496020504519087</v>
      </c>
    </row>
    <row r="16" spans="1:15" s="110" customFormat="1" ht="12" customHeight="1" x14ac:dyDescent="0.2">
      <c r="A16" s="118"/>
      <c r="B16" s="121" t="s">
        <v>109</v>
      </c>
      <c r="C16" s="113">
        <v>67.05198109778263</v>
      </c>
      <c r="D16" s="115">
        <v>46115</v>
      </c>
      <c r="E16" s="114">
        <v>46722</v>
      </c>
      <c r="F16" s="114">
        <v>47038</v>
      </c>
      <c r="G16" s="114">
        <v>46917</v>
      </c>
      <c r="H16" s="140">
        <v>46735</v>
      </c>
      <c r="I16" s="115">
        <v>-620</v>
      </c>
      <c r="J16" s="116">
        <v>-1.3266288648764308</v>
      </c>
    </row>
    <row r="17" spans="1:10" s="110" customFormat="1" ht="12" customHeight="1" x14ac:dyDescent="0.2">
      <c r="A17" s="118"/>
      <c r="B17" s="121" t="s">
        <v>110</v>
      </c>
      <c r="C17" s="113">
        <v>21.036713922210104</v>
      </c>
      <c r="D17" s="115">
        <v>14468</v>
      </c>
      <c r="E17" s="114">
        <v>14326</v>
      </c>
      <c r="F17" s="114">
        <v>14295</v>
      </c>
      <c r="G17" s="114">
        <v>14029</v>
      </c>
      <c r="H17" s="140">
        <v>13768</v>
      </c>
      <c r="I17" s="115">
        <v>700</v>
      </c>
      <c r="J17" s="116">
        <v>5.0842533410807667</v>
      </c>
    </row>
    <row r="18" spans="1:10" s="110" customFormat="1" ht="12" customHeight="1" x14ac:dyDescent="0.2">
      <c r="A18" s="120"/>
      <c r="B18" s="121" t="s">
        <v>111</v>
      </c>
      <c r="C18" s="113">
        <v>1.2097419120319883</v>
      </c>
      <c r="D18" s="115">
        <v>832</v>
      </c>
      <c r="E18" s="114">
        <v>856</v>
      </c>
      <c r="F18" s="114">
        <v>870</v>
      </c>
      <c r="G18" s="114">
        <v>853</v>
      </c>
      <c r="H18" s="140">
        <v>806</v>
      </c>
      <c r="I18" s="115">
        <v>26</v>
      </c>
      <c r="J18" s="116">
        <v>3.225806451612903</v>
      </c>
    </row>
    <row r="19" spans="1:10" s="110" customFormat="1" ht="12" customHeight="1" x14ac:dyDescent="0.2">
      <c r="A19" s="120"/>
      <c r="B19" s="121" t="s">
        <v>112</v>
      </c>
      <c r="C19" s="113">
        <v>0.34314794620138134</v>
      </c>
      <c r="D19" s="115">
        <v>236</v>
      </c>
      <c r="E19" s="114">
        <v>222</v>
      </c>
      <c r="F19" s="114">
        <v>239</v>
      </c>
      <c r="G19" s="114">
        <v>211</v>
      </c>
      <c r="H19" s="140">
        <v>199</v>
      </c>
      <c r="I19" s="115">
        <v>37</v>
      </c>
      <c r="J19" s="116">
        <v>18.592964824120603</v>
      </c>
    </row>
    <row r="20" spans="1:10" s="110" customFormat="1" ht="12" customHeight="1" x14ac:dyDescent="0.2">
      <c r="A20" s="118" t="s">
        <v>113</v>
      </c>
      <c r="B20" s="119" t="s">
        <v>181</v>
      </c>
      <c r="C20" s="113">
        <v>72.228280625227185</v>
      </c>
      <c r="D20" s="115">
        <v>49675</v>
      </c>
      <c r="E20" s="114">
        <v>50753</v>
      </c>
      <c r="F20" s="114">
        <v>51125</v>
      </c>
      <c r="G20" s="114">
        <v>50209</v>
      </c>
      <c r="H20" s="140">
        <v>50087</v>
      </c>
      <c r="I20" s="115">
        <v>-412</v>
      </c>
      <c r="J20" s="116">
        <v>-0.82256873040908818</v>
      </c>
    </row>
    <row r="21" spans="1:10" s="110" customFormat="1" ht="12" customHeight="1" x14ac:dyDescent="0.2">
      <c r="A21" s="118"/>
      <c r="B21" s="119" t="s">
        <v>182</v>
      </c>
      <c r="C21" s="113">
        <v>27.771719374772811</v>
      </c>
      <c r="D21" s="115">
        <v>19100</v>
      </c>
      <c r="E21" s="114">
        <v>19038</v>
      </c>
      <c r="F21" s="114">
        <v>19141</v>
      </c>
      <c r="G21" s="114">
        <v>18856</v>
      </c>
      <c r="H21" s="140">
        <v>18635</v>
      </c>
      <c r="I21" s="115">
        <v>465</v>
      </c>
      <c r="J21" s="116">
        <v>2.4953045344781324</v>
      </c>
    </row>
    <row r="22" spans="1:10" s="110" customFormat="1" ht="12" customHeight="1" x14ac:dyDescent="0.2">
      <c r="A22" s="118" t="s">
        <v>113</v>
      </c>
      <c r="B22" s="119" t="s">
        <v>116</v>
      </c>
      <c r="C22" s="113">
        <v>90.079243911304985</v>
      </c>
      <c r="D22" s="115">
        <v>61952</v>
      </c>
      <c r="E22" s="114">
        <v>62367</v>
      </c>
      <c r="F22" s="114">
        <v>62964</v>
      </c>
      <c r="G22" s="114">
        <v>62111</v>
      </c>
      <c r="H22" s="140">
        <v>62148</v>
      </c>
      <c r="I22" s="115">
        <v>-196</v>
      </c>
      <c r="J22" s="116">
        <v>-0.31537619875136769</v>
      </c>
    </row>
    <row r="23" spans="1:10" s="110" customFormat="1" ht="12" customHeight="1" x14ac:dyDescent="0.2">
      <c r="A23" s="118"/>
      <c r="B23" s="119" t="s">
        <v>117</v>
      </c>
      <c r="C23" s="113">
        <v>9.8800436205016364</v>
      </c>
      <c r="D23" s="115">
        <v>6795</v>
      </c>
      <c r="E23" s="114">
        <v>7387</v>
      </c>
      <c r="F23" s="114">
        <v>7268</v>
      </c>
      <c r="G23" s="114">
        <v>6927</v>
      </c>
      <c r="H23" s="140">
        <v>6544</v>
      </c>
      <c r="I23" s="115">
        <v>251</v>
      </c>
      <c r="J23" s="116">
        <v>3.8355745721271393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83856</v>
      </c>
      <c r="E64" s="236">
        <v>84218</v>
      </c>
      <c r="F64" s="236">
        <v>84920</v>
      </c>
      <c r="G64" s="236">
        <v>83445</v>
      </c>
      <c r="H64" s="140">
        <v>82985</v>
      </c>
      <c r="I64" s="115">
        <v>871</v>
      </c>
      <c r="J64" s="116">
        <v>1.0495872748087003</v>
      </c>
    </row>
    <row r="65" spans="1:12" s="110" customFormat="1" ht="12" customHeight="1" x14ac:dyDescent="0.2">
      <c r="A65" s="118" t="s">
        <v>105</v>
      </c>
      <c r="B65" s="119" t="s">
        <v>106</v>
      </c>
      <c r="C65" s="113">
        <v>53.621684792978442</v>
      </c>
      <c r="D65" s="235">
        <v>44965</v>
      </c>
      <c r="E65" s="236">
        <v>45055</v>
      </c>
      <c r="F65" s="236">
        <v>45587</v>
      </c>
      <c r="G65" s="236">
        <v>44847</v>
      </c>
      <c r="H65" s="140">
        <v>44489</v>
      </c>
      <c r="I65" s="115">
        <v>476</v>
      </c>
      <c r="J65" s="116">
        <v>1.0699273977837218</v>
      </c>
    </row>
    <row r="66" spans="1:12" s="110" customFormat="1" ht="12" customHeight="1" x14ac:dyDescent="0.2">
      <c r="A66" s="118"/>
      <c r="B66" s="119" t="s">
        <v>107</v>
      </c>
      <c r="C66" s="113">
        <v>46.378315207021558</v>
      </c>
      <c r="D66" s="235">
        <v>38891</v>
      </c>
      <c r="E66" s="236">
        <v>39163</v>
      </c>
      <c r="F66" s="236">
        <v>39333</v>
      </c>
      <c r="G66" s="236">
        <v>38598</v>
      </c>
      <c r="H66" s="140">
        <v>38496</v>
      </c>
      <c r="I66" s="115">
        <v>395</v>
      </c>
      <c r="J66" s="116">
        <v>1.0260806317539484</v>
      </c>
    </row>
    <row r="67" spans="1:12" s="110" customFormat="1" ht="12" customHeight="1" x14ac:dyDescent="0.2">
      <c r="A67" s="118" t="s">
        <v>105</v>
      </c>
      <c r="B67" s="121" t="s">
        <v>108</v>
      </c>
      <c r="C67" s="113">
        <v>10.283104369395154</v>
      </c>
      <c r="D67" s="235">
        <v>8623</v>
      </c>
      <c r="E67" s="236">
        <v>9041</v>
      </c>
      <c r="F67" s="236">
        <v>9290</v>
      </c>
      <c r="G67" s="236">
        <v>8370</v>
      </c>
      <c r="H67" s="140">
        <v>8536</v>
      </c>
      <c r="I67" s="115">
        <v>87</v>
      </c>
      <c r="J67" s="116">
        <v>1.0192127460168696</v>
      </c>
    </row>
    <row r="68" spans="1:12" s="110" customFormat="1" ht="12" customHeight="1" x14ac:dyDescent="0.2">
      <c r="A68" s="118"/>
      <c r="B68" s="121" t="s">
        <v>109</v>
      </c>
      <c r="C68" s="113">
        <v>66.740602938370543</v>
      </c>
      <c r="D68" s="235">
        <v>55966</v>
      </c>
      <c r="E68" s="236">
        <v>56088</v>
      </c>
      <c r="F68" s="236">
        <v>56574</v>
      </c>
      <c r="G68" s="236">
        <v>56377</v>
      </c>
      <c r="H68" s="140">
        <v>56132</v>
      </c>
      <c r="I68" s="115">
        <v>-166</v>
      </c>
      <c r="J68" s="116">
        <v>-0.29573149005914628</v>
      </c>
    </row>
    <row r="69" spans="1:12" s="110" customFormat="1" ht="12" customHeight="1" x14ac:dyDescent="0.2">
      <c r="A69" s="118"/>
      <c r="B69" s="121" t="s">
        <v>110</v>
      </c>
      <c r="C69" s="113">
        <v>21.720568593779813</v>
      </c>
      <c r="D69" s="235">
        <v>18214</v>
      </c>
      <c r="E69" s="236">
        <v>18006</v>
      </c>
      <c r="F69" s="236">
        <v>17976</v>
      </c>
      <c r="G69" s="236">
        <v>17654</v>
      </c>
      <c r="H69" s="140">
        <v>17324</v>
      </c>
      <c r="I69" s="115">
        <v>890</v>
      </c>
      <c r="J69" s="116">
        <v>5.1373816670514891</v>
      </c>
    </row>
    <row r="70" spans="1:12" s="110" customFormat="1" ht="12" customHeight="1" x14ac:dyDescent="0.2">
      <c r="A70" s="120"/>
      <c r="B70" s="121" t="s">
        <v>111</v>
      </c>
      <c r="C70" s="113">
        <v>1.2557240984544935</v>
      </c>
      <c r="D70" s="235">
        <v>1053</v>
      </c>
      <c r="E70" s="236">
        <v>1083</v>
      </c>
      <c r="F70" s="236">
        <v>1080</v>
      </c>
      <c r="G70" s="236">
        <v>1044</v>
      </c>
      <c r="H70" s="140">
        <v>993</v>
      </c>
      <c r="I70" s="115">
        <v>60</v>
      </c>
      <c r="J70" s="116">
        <v>6.0422960725075532</v>
      </c>
    </row>
    <row r="71" spans="1:12" s="110" customFormat="1" ht="12" customHeight="1" x14ac:dyDescent="0.2">
      <c r="A71" s="120"/>
      <c r="B71" s="121" t="s">
        <v>112</v>
      </c>
      <c r="C71" s="113">
        <v>0.34463842778095782</v>
      </c>
      <c r="D71" s="235">
        <v>289</v>
      </c>
      <c r="E71" s="236">
        <v>284</v>
      </c>
      <c r="F71" s="236">
        <v>293</v>
      </c>
      <c r="G71" s="236">
        <v>252</v>
      </c>
      <c r="H71" s="140">
        <v>243</v>
      </c>
      <c r="I71" s="115">
        <v>46</v>
      </c>
      <c r="J71" s="116">
        <v>18.930041152263374</v>
      </c>
    </row>
    <row r="72" spans="1:12" s="110" customFormat="1" ht="12" customHeight="1" x14ac:dyDescent="0.2">
      <c r="A72" s="118" t="s">
        <v>113</v>
      </c>
      <c r="B72" s="119" t="s">
        <v>181</v>
      </c>
      <c r="C72" s="113">
        <v>70.938275138332386</v>
      </c>
      <c r="D72" s="235">
        <v>59486</v>
      </c>
      <c r="E72" s="236">
        <v>59809</v>
      </c>
      <c r="F72" s="236">
        <v>60529</v>
      </c>
      <c r="G72" s="236">
        <v>59375</v>
      </c>
      <c r="H72" s="140">
        <v>59247</v>
      </c>
      <c r="I72" s="115">
        <v>239</v>
      </c>
      <c r="J72" s="116">
        <v>0.40339595253768123</v>
      </c>
    </row>
    <row r="73" spans="1:12" s="110" customFormat="1" ht="12" customHeight="1" x14ac:dyDescent="0.2">
      <c r="A73" s="118"/>
      <c r="B73" s="119" t="s">
        <v>182</v>
      </c>
      <c r="C73" s="113">
        <v>29.061724861667621</v>
      </c>
      <c r="D73" s="115">
        <v>24370</v>
      </c>
      <c r="E73" s="114">
        <v>24409</v>
      </c>
      <c r="F73" s="114">
        <v>24391</v>
      </c>
      <c r="G73" s="114">
        <v>24070</v>
      </c>
      <c r="H73" s="140">
        <v>23738</v>
      </c>
      <c r="I73" s="115">
        <v>632</v>
      </c>
      <c r="J73" s="116">
        <v>2.6623978431207349</v>
      </c>
    </row>
    <row r="74" spans="1:12" s="110" customFormat="1" ht="12" customHeight="1" x14ac:dyDescent="0.2">
      <c r="A74" s="118" t="s">
        <v>113</v>
      </c>
      <c r="B74" s="119" t="s">
        <v>116</v>
      </c>
      <c r="C74" s="113">
        <v>92.146059912230484</v>
      </c>
      <c r="D74" s="115">
        <v>77270</v>
      </c>
      <c r="E74" s="114">
        <v>77648</v>
      </c>
      <c r="F74" s="114">
        <v>78299</v>
      </c>
      <c r="G74" s="114">
        <v>77035</v>
      </c>
      <c r="H74" s="140">
        <v>76867</v>
      </c>
      <c r="I74" s="115">
        <v>403</v>
      </c>
      <c r="J74" s="116">
        <v>0.52428220172505757</v>
      </c>
    </row>
    <row r="75" spans="1:12" s="110" customFormat="1" ht="12" customHeight="1" x14ac:dyDescent="0.2">
      <c r="A75" s="142"/>
      <c r="B75" s="124" t="s">
        <v>117</v>
      </c>
      <c r="C75" s="125">
        <v>7.8157794314062201</v>
      </c>
      <c r="D75" s="143">
        <v>6554</v>
      </c>
      <c r="E75" s="144">
        <v>6533</v>
      </c>
      <c r="F75" s="144">
        <v>6585</v>
      </c>
      <c r="G75" s="144">
        <v>6379</v>
      </c>
      <c r="H75" s="145">
        <v>6082</v>
      </c>
      <c r="I75" s="143">
        <v>472</v>
      </c>
      <c r="J75" s="146">
        <v>7.7606050641236433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68775</v>
      </c>
      <c r="G11" s="114">
        <v>69791</v>
      </c>
      <c r="H11" s="114">
        <v>70266</v>
      </c>
      <c r="I11" s="114">
        <v>69065</v>
      </c>
      <c r="J11" s="140">
        <v>68722</v>
      </c>
      <c r="K11" s="114">
        <v>53</v>
      </c>
      <c r="L11" s="116">
        <v>7.7122318908064369E-2</v>
      </c>
    </row>
    <row r="12" spans="1:17" s="110" customFormat="1" ht="24.95" customHeight="1" x14ac:dyDescent="0.2">
      <c r="A12" s="604" t="s">
        <v>185</v>
      </c>
      <c r="B12" s="605"/>
      <c r="C12" s="605"/>
      <c r="D12" s="606"/>
      <c r="E12" s="113">
        <v>56.417302798982192</v>
      </c>
      <c r="F12" s="115">
        <v>38801</v>
      </c>
      <c r="G12" s="114">
        <v>39560</v>
      </c>
      <c r="H12" s="114">
        <v>39903</v>
      </c>
      <c r="I12" s="114">
        <v>39256</v>
      </c>
      <c r="J12" s="140">
        <v>38940</v>
      </c>
      <c r="K12" s="114">
        <v>-139</v>
      </c>
      <c r="L12" s="116">
        <v>-0.35695942475603493</v>
      </c>
    </row>
    <row r="13" spans="1:17" s="110" customFormat="1" ht="15" customHeight="1" x14ac:dyDescent="0.2">
      <c r="A13" s="120"/>
      <c r="B13" s="612" t="s">
        <v>107</v>
      </c>
      <c r="C13" s="612"/>
      <c r="E13" s="113">
        <v>43.582697201017808</v>
      </c>
      <c r="F13" s="115">
        <v>29974</v>
      </c>
      <c r="G13" s="114">
        <v>30231</v>
      </c>
      <c r="H13" s="114">
        <v>30363</v>
      </c>
      <c r="I13" s="114">
        <v>29809</v>
      </c>
      <c r="J13" s="140">
        <v>29782</v>
      </c>
      <c r="K13" s="114">
        <v>192</v>
      </c>
      <c r="L13" s="116">
        <v>0.6446847088845612</v>
      </c>
    </row>
    <row r="14" spans="1:17" s="110" customFormat="1" ht="24.95" customHeight="1" x14ac:dyDescent="0.2">
      <c r="A14" s="604" t="s">
        <v>186</v>
      </c>
      <c r="B14" s="605"/>
      <c r="C14" s="605"/>
      <c r="D14" s="606"/>
      <c r="E14" s="113">
        <v>10.701563067975282</v>
      </c>
      <c r="F14" s="115">
        <v>7360</v>
      </c>
      <c r="G14" s="114">
        <v>7887</v>
      </c>
      <c r="H14" s="114">
        <v>8063</v>
      </c>
      <c r="I14" s="114">
        <v>7266</v>
      </c>
      <c r="J14" s="140">
        <v>7413</v>
      </c>
      <c r="K14" s="114">
        <v>-53</v>
      </c>
      <c r="L14" s="116">
        <v>-0.71496020504519087</v>
      </c>
    </row>
    <row r="15" spans="1:17" s="110" customFormat="1" ht="15" customHeight="1" x14ac:dyDescent="0.2">
      <c r="A15" s="120"/>
      <c r="B15" s="119"/>
      <c r="C15" s="258" t="s">
        <v>106</v>
      </c>
      <c r="E15" s="113">
        <v>60.203804347826086</v>
      </c>
      <c r="F15" s="115">
        <v>4431</v>
      </c>
      <c r="G15" s="114">
        <v>4805</v>
      </c>
      <c r="H15" s="114">
        <v>4938</v>
      </c>
      <c r="I15" s="114">
        <v>4427</v>
      </c>
      <c r="J15" s="140">
        <v>4477</v>
      </c>
      <c r="K15" s="114">
        <v>-46</v>
      </c>
      <c r="L15" s="116">
        <v>-1.0274737547464821</v>
      </c>
    </row>
    <row r="16" spans="1:17" s="110" customFormat="1" ht="15" customHeight="1" x14ac:dyDescent="0.2">
      <c r="A16" s="120"/>
      <c r="B16" s="119"/>
      <c r="C16" s="258" t="s">
        <v>107</v>
      </c>
      <c r="E16" s="113">
        <v>39.796195652173914</v>
      </c>
      <c r="F16" s="115">
        <v>2929</v>
      </c>
      <c r="G16" s="114">
        <v>3082</v>
      </c>
      <c r="H16" s="114">
        <v>3125</v>
      </c>
      <c r="I16" s="114">
        <v>2839</v>
      </c>
      <c r="J16" s="140">
        <v>2936</v>
      </c>
      <c r="K16" s="114">
        <v>-7</v>
      </c>
      <c r="L16" s="116">
        <v>-0.23841961852861035</v>
      </c>
    </row>
    <row r="17" spans="1:12" s="110" customFormat="1" ht="15" customHeight="1" x14ac:dyDescent="0.2">
      <c r="A17" s="120"/>
      <c r="B17" s="121" t="s">
        <v>109</v>
      </c>
      <c r="C17" s="258"/>
      <c r="E17" s="113">
        <v>67.05198109778263</v>
      </c>
      <c r="F17" s="115">
        <v>46115</v>
      </c>
      <c r="G17" s="114">
        <v>46722</v>
      </c>
      <c r="H17" s="114">
        <v>47038</v>
      </c>
      <c r="I17" s="114">
        <v>46917</v>
      </c>
      <c r="J17" s="140">
        <v>46735</v>
      </c>
      <c r="K17" s="114">
        <v>-620</v>
      </c>
      <c r="L17" s="116">
        <v>-1.3266288648764308</v>
      </c>
    </row>
    <row r="18" spans="1:12" s="110" customFormat="1" ht="15" customHeight="1" x14ac:dyDescent="0.2">
      <c r="A18" s="120"/>
      <c r="B18" s="119"/>
      <c r="C18" s="258" t="s">
        <v>106</v>
      </c>
      <c r="E18" s="113">
        <v>56.14659004662257</v>
      </c>
      <c r="F18" s="115">
        <v>25892</v>
      </c>
      <c r="G18" s="114">
        <v>26330</v>
      </c>
      <c r="H18" s="114">
        <v>26541</v>
      </c>
      <c r="I18" s="114">
        <v>26546</v>
      </c>
      <c r="J18" s="140">
        <v>26370</v>
      </c>
      <c r="K18" s="114">
        <v>-478</v>
      </c>
      <c r="L18" s="116">
        <v>-1.8126659082290482</v>
      </c>
    </row>
    <row r="19" spans="1:12" s="110" customFormat="1" ht="15" customHeight="1" x14ac:dyDescent="0.2">
      <c r="A19" s="120"/>
      <c r="B19" s="119"/>
      <c r="C19" s="258" t="s">
        <v>107</v>
      </c>
      <c r="E19" s="113">
        <v>43.85340995337743</v>
      </c>
      <c r="F19" s="115">
        <v>20223</v>
      </c>
      <c r="G19" s="114">
        <v>20392</v>
      </c>
      <c r="H19" s="114">
        <v>20497</v>
      </c>
      <c r="I19" s="114">
        <v>20371</v>
      </c>
      <c r="J19" s="140">
        <v>20365</v>
      </c>
      <c r="K19" s="114">
        <v>-142</v>
      </c>
      <c r="L19" s="116">
        <v>-0.69727473606678125</v>
      </c>
    </row>
    <row r="20" spans="1:12" s="110" customFormat="1" ht="15" customHeight="1" x14ac:dyDescent="0.2">
      <c r="A20" s="120"/>
      <c r="B20" s="121" t="s">
        <v>110</v>
      </c>
      <c r="C20" s="258"/>
      <c r="E20" s="113">
        <v>21.036713922210104</v>
      </c>
      <c r="F20" s="115">
        <v>14468</v>
      </c>
      <c r="G20" s="114">
        <v>14326</v>
      </c>
      <c r="H20" s="114">
        <v>14295</v>
      </c>
      <c r="I20" s="114">
        <v>14029</v>
      </c>
      <c r="J20" s="140">
        <v>13768</v>
      </c>
      <c r="K20" s="114">
        <v>700</v>
      </c>
      <c r="L20" s="116">
        <v>5.0842533410807667</v>
      </c>
    </row>
    <row r="21" spans="1:12" s="110" customFormat="1" ht="15" customHeight="1" x14ac:dyDescent="0.2">
      <c r="A21" s="120"/>
      <c r="B21" s="119"/>
      <c r="C21" s="258" t="s">
        <v>106</v>
      </c>
      <c r="E21" s="113">
        <v>54.845175559856237</v>
      </c>
      <c r="F21" s="115">
        <v>7935</v>
      </c>
      <c r="G21" s="114">
        <v>7864</v>
      </c>
      <c r="H21" s="114">
        <v>7854</v>
      </c>
      <c r="I21" s="114">
        <v>7731</v>
      </c>
      <c r="J21" s="140">
        <v>7570</v>
      </c>
      <c r="K21" s="114">
        <v>365</v>
      </c>
      <c r="L21" s="116">
        <v>4.8216644649933951</v>
      </c>
    </row>
    <row r="22" spans="1:12" s="110" customFormat="1" ht="15" customHeight="1" x14ac:dyDescent="0.2">
      <c r="A22" s="120"/>
      <c r="B22" s="119"/>
      <c r="C22" s="258" t="s">
        <v>107</v>
      </c>
      <c r="E22" s="113">
        <v>45.154824440143763</v>
      </c>
      <c r="F22" s="115">
        <v>6533</v>
      </c>
      <c r="G22" s="114">
        <v>6462</v>
      </c>
      <c r="H22" s="114">
        <v>6441</v>
      </c>
      <c r="I22" s="114">
        <v>6298</v>
      </c>
      <c r="J22" s="140">
        <v>6198</v>
      </c>
      <c r="K22" s="114">
        <v>335</v>
      </c>
      <c r="L22" s="116">
        <v>5.4049693449499836</v>
      </c>
    </row>
    <row r="23" spans="1:12" s="110" customFormat="1" ht="15" customHeight="1" x14ac:dyDescent="0.2">
      <c r="A23" s="120"/>
      <c r="B23" s="121" t="s">
        <v>111</v>
      </c>
      <c r="C23" s="258"/>
      <c r="E23" s="113">
        <v>1.2097419120319883</v>
      </c>
      <c r="F23" s="115">
        <v>832</v>
      </c>
      <c r="G23" s="114">
        <v>856</v>
      </c>
      <c r="H23" s="114">
        <v>870</v>
      </c>
      <c r="I23" s="114">
        <v>853</v>
      </c>
      <c r="J23" s="140">
        <v>806</v>
      </c>
      <c r="K23" s="114">
        <v>26</v>
      </c>
      <c r="L23" s="116">
        <v>3.225806451612903</v>
      </c>
    </row>
    <row r="24" spans="1:12" s="110" customFormat="1" ht="15" customHeight="1" x14ac:dyDescent="0.2">
      <c r="A24" s="120"/>
      <c r="B24" s="119"/>
      <c r="C24" s="258" t="s">
        <v>106</v>
      </c>
      <c r="E24" s="113">
        <v>65.26442307692308</v>
      </c>
      <c r="F24" s="115">
        <v>543</v>
      </c>
      <c r="G24" s="114">
        <v>561</v>
      </c>
      <c r="H24" s="114">
        <v>570</v>
      </c>
      <c r="I24" s="114">
        <v>552</v>
      </c>
      <c r="J24" s="140">
        <v>523</v>
      </c>
      <c r="K24" s="114">
        <v>20</v>
      </c>
      <c r="L24" s="116">
        <v>3.8240917782026767</v>
      </c>
    </row>
    <row r="25" spans="1:12" s="110" customFormat="1" ht="15" customHeight="1" x14ac:dyDescent="0.2">
      <c r="A25" s="120"/>
      <c r="B25" s="119"/>
      <c r="C25" s="258" t="s">
        <v>107</v>
      </c>
      <c r="E25" s="113">
        <v>34.73557692307692</v>
      </c>
      <c r="F25" s="115">
        <v>289</v>
      </c>
      <c r="G25" s="114">
        <v>295</v>
      </c>
      <c r="H25" s="114">
        <v>300</v>
      </c>
      <c r="I25" s="114">
        <v>301</v>
      </c>
      <c r="J25" s="140">
        <v>283</v>
      </c>
      <c r="K25" s="114">
        <v>6</v>
      </c>
      <c r="L25" s="116">
        <v>2.1201413427561837</v>
      </c>
    </row>
    <row r="26" spans="1:12" s="110" customFormat="1" ht="15" customHeight="1" x14ac:dyDescent="0.2">
      <c r="A26" s="120"/>
      <c r="C26" s="121" t="s">
        <v>187</v>
      </c>
      <c r="D26" s="110" t="s">
        <v>188</v>
      </c>
      <c r="E26" s="113">
        <v>0.34314794620138134</v>
      </c>
      <c r="F26" s="115">
        <v>236</v>
      </c>
      <c r="G26" s="114">
        <v>222</v>
      </c>
      <c r="H26" s="114">
        <v>239</v>
      </c>
      <c r="I26" s="114">
        <v>211</v>
      </c>
      <c r="J26" s="140">
        <v>199</v>
      </c>
      <c r="K26" s="114">
        <v>37</v>
      </c>
      <c r="L26" s="116">
        <v>18.592964824120603</v>
      </c>
    </row>
    <row r="27" spans="1:12" s="110" customFormat="1" ht="15" customHeight="1" x14ac:dyDescent="0.2">
      <c r="A27" s="120"/>
      <c r="B27" s="119"/>
      <c r="D27" s="259" t="s">
        <v>106</v>
      </c>
      <c r="E27" s="113">
        <v>53.389830508474574</v>
      </c>
      <c r="F27" s="115">
        <v>126</v>
      </c>
      <c r="G27" s="114">
        <v>118</v>
      </c>
      <c r="H27" s="114">
        <v>129</v>
      </c>
      <c r="I27" s="114">
        <v>108</v>
      </c>
      <c r="J27" s="140">
        <v>101</v>
      </c>
      <c r="K27" s="114">
        <v>25</v>
      </c>
      <c r="L27" s="116">
        <v>24.752475247524753</v>
      </c>
    </row>
    <row r="28" spans="1:12" s="110" customFormat="1" ht="15" customHeight="1" x14ac:dyDescent="0.2">
      <c r="A28" s="120"/>
      <c r="B28" s="119"/>
      <c r="D28" s="259" t="s">
        <v>107</v>
      </c>
      <c r="E28" s="113">
        <v>46.610169491525426</v>
      </c>
      <c r="F28" s="115">
        <v>110</v>
      </c>
      <c r="G28" s="114">
        <v>104</v>
      </c>
      <c r="H28" s="114">
        <v>110</v>
      </c>
      <c r="I28" s="114">
        <v>103</v>
      </c>
      <c r="J28" s="140">
        <v>98</v>
      </c>
      <c r="K28" s="114">
        <v>12</v>
      </c>
      <c r="L28" s="116">
        <v>12.244897959183673</v>
      </c>
    </row>
    <row r="29" spans="1:12" s="110" customFormat="1" ht="24.95" customHeight="1" x14ac:dyDescent="0.2">
      <c r="A29" s="604" t="s">
        <v>189</v>
      </c>
      <c r="B29" s="605"/>
      <c r="C29" s="605"/>
      <c r="D29" s="606"/>
      <c r="E29" s="113">
        <v>90.079243911304985</v>
      </c>
      <c r="F29" s="115">
        <v>61952</v>
      </c>
      <c r="G29" s="114">
        <v>62367</v>
      </c>
      <c r="H29" s="114">
        <v>62964</v>
      </c>
      <c r="I29" s="114">
        <v>62111</v>
      </c>
      <c r="J29" s="140">
        <v>62148</v>
      </c>
      <c r="K29" s="114">
        <v>-196</v>
      </c>
      <c r="L29" s="116">
        <v>-0.31537619875136769</v>
      </c>
    </row>
    <row r="30" spans="1:12" s="110" customFormat="1" ht="15" customHeight="1" x14ac:dyDescent="0.2">
      <c r="A30" s="120"/>
      <c r="B30" s="119"/>
      <c r="C30" s="258" t="s">
        <v>106</v>
      </c>
      <c r="E30" s="113">
        <v>54.756908574380162</v>
      </c>
      <c r="F30" s="115">
        <v>33923</v>
      </c>
      <c r="G30" s="114">
        <v>34151</v>
      </c>
      <c r="H30" s="114">
        <v>34597</v>
      </c>
      <c r="I30" s="114">
        <v>34181</v>
      </c>
      <c r="J30" s="140">
        <v>34150</v>
      </c>
      <c r="K30" s="114">
        <v>-227</v>
      </c>
      <c r="L30" s="116">
        <v>-0.66471449487554901</v>
      </c>
    </row>
    <row r="31" spans="1:12" s="110" customFormat="1" ht="15" customHeight="1" x14ac:dyDescent="0.2">
      <c r="A31" s="120"/>
      <c r="B31" s="119"/>
      <c r="C31" s="258" t="s">
        <v>107</v>
      </c>
      <c r="E31" s="113">
        <v>45.243091425619838</v>
      </c>
      <c r="F31" s="115">
        <v>28029</v>
      </c>
      <c r="G31" s="114">
        <v>28216</v>
      </c>
      <c r="H31" s="114">
        <v>28367</v>
      </c>
      <c r="I31" s="114">
        <v>27930</v>
      </c>
      <c r="J31" s="140">
        <v>27998</v>
      </c>
      <c r="K31" s="114">
        <v>31</v>
      </c>
      <c r="L31" s="116">
        <v>0.11072219444246018</v>
      </c>
    </row>
    <row r="32" spans="1:12" s="110" customFormat="1" ht="15" customHeight="1" x14ac:dyDescent="0.2">
      <c r="A32" s="120"/>
      <c r="B32" s="119" t="s">
        <v>117</v>
      </c>
      <c r="C32" s="258"/>
      <c r="E32" s="113">
        <v>9.8800436205016364</v>
      </c>
      <c r="F32" s="115">
        <v>6795</v>
      </c>
      <c r="G32" s="114">
        <v>7387</v>
      </c>
      <c r="H32" s="114">
        <v>7268</v>
      </c>
      <c r="I32" s="114">
        <v>6927</v>
      </c>
      <c r="J32" s="140">
        <v>6544</v>
      </c>
      <c r="K32" s="114">
        <v>251</v>
      </c>
      <c r="L32" s="116">
        <v>3.8355745721271393</v>
      </c>
    </row>
    <row r="33" spans="1:12" s="110" customFormat="1" ht="15" customHeight="1" x14ac:dyDescent="0.2">
      <c r="A33" s="120"/>
      <c r="B33" s="119"/>
      <c r="C33" s="258" t="s">
        <v>106</v>
      </c>
      <c r="E33" s="113">
        <v>71.464311994113316</v>
      </c>
      <c r="F33" s="115">
        <v>4856</v>
      </c>
      <c r="G33" s="114">
        <v>5381</v>
      </c>
      <c r="H33" s="114">
        <v>5278</v>
      </c>
      <c r="I33" s="114">
        <v>5052</v>
      </c>
      <c r="J33" s="140">
        <v>4765</v>
      </c>
      <c r="K33" s="114">
        <v>91</v>
      </c>
      <c r="L33" s="116">
        <v>1.9097586568730325</v>
      </c>
    </row>
    <row r="34" spans="1:12" s="110" customFormat="1" ht="15" customHeight="1" x14ac:dyDescent="0.2">
      <c r="A34" s="120"/>
      <c r="B34" s="119"/>
      <c r="C34" s="258" t="s">
        <v>107</v>
      </c>
      <c r="E34" s="113">
        <v>28.53568800588668</v>
      </c>
      <c r="F34" s="115">
        <v>1939</v>
      </c>
      <c r="G34" s="114">
        <v>2006</v>
      </c>
      <c r="H34" s="114">
        <v>1990</v>
      </c>
      <c r="I34" s="114">
        <v>1875</v>
      </c>
      <c r="J34" s="140">
        <v>1779</v>
      </c>
      <c r="K34" s="114">
        <v>160</v>
      </c>
      <c r="L34" s="116">
        <v>8.993816750983699</v>
      </c>
    </row>
    <row r="35" spans="1:12" s="110" customFormat="1" ht="24.95" customHeight="1" x14ac:dyDescent="0.2">
      <c r="A35" s="604" t="s">
        <v>190</v>
      </c>
      <c r="B35" s="605"/>
      <c r="C35" s="605"/>
      <c r="D35" s="606"/>
      <c r="E35" s="113">
        <v>72.228280625227185</v>
      </c>
      <c r="F35" s="115">
        <v>49675</v>
      </c>
      <c r="G35" s="114">
        <v>50753</v>
      </c>
      <c r="H35" s="114">
        <v>51125</v>
      </c>
      <c r="I35" s="114">
        <v>50209</v>
      </c>
      <c r="J35" s="140">
        <v>50087</v>
      </c>
      <c r="K35" s="114">
        <v>-412</v>
      </c>
      <c r="L35" s="116">
        <v>-0.82256873040908818</v>
      </c>
    </row>
    <row r="36" spans="1:12" s="110" customFormat="1" ht="15" customHeight="1" x14ac:dyDescent="0.2">
      <c r="A36" s="120"/>
      <c r="B36" s="119"/>
      <c r="C36" s="258" t="s">
        <v>106</v>
      </c>
      <c r="E36" s="113">
        <v>71.065928535480623</v>
      </c>
      <c r="F36" s="115">
        <v>35302</v>
      </c>
      <c r="G36" s="114">
        <v>36093</v>
      </c>
      <c r="H36" s="114">
        <v>36396</v>
      </c>
      <c r="I36" s="114">
        <v>35848</v>
      </c>
      <c r="J36" s="140">
        <v>35696</v>
      </c>
      <c r="K36" s="114">
        <v>-394</v>
      </c>
      <c r="L36" s="116">
        <v>-1.1037651277454057</v>
      </c>
    </row>
    <row r="37" spans="1:12" s="110" customFormat="1" ht="15" customHeight="1" x14ac:dyDescent="0.2">
      <c r="A37" s="120"/>
      <c r="B37" s="119"/>
      <c r="C37" s="258" t="s">
        <v>107</v>
      </c>
      <c r="E37" s="113">
        <v>28.934071464519377</v>
      </c>
      <c r="F37" s="115">
        <v>14373</v>
      </c>
      <c r="G37" s="114">
        <v>14660</v>
      </c>
      <c r="H37" s="114">
        <v>14729</v>
      </c>
      <c r="I37" s="114">
        <v>14361</v>
      </c>
      <c r="J37" s="140">
        <v>14391</v>
      </c>
      <c r="K37" s="114">
        <v>-18</v>
      </c>
      <c r="L37" s="116">
        <v>-0.12507817385866166</v>
      </c>
    </row>
    <row r="38" spans="1:12" s="110" customFormat="1" ht="15" customHeight="1" x14ac:dyDescent="0.2">
      <c r="A38" s="120"/>
      <c r="B38" s="119" t="s">
        <v>182</v>
      </c>
      <c r="C38" s="258"/>
      <c r="E38" s="113">
        <v>27.771719374772811</v>
      </c>
      <c r="F38" s="115">
        <v>19100</v>
      </c>
      <c r="G38" s="114">
        <v>19038</v>
      </c>
      <c r="H38" s="114">
        <v>19141</v>
      </c>
      <c r="I38" s="114">
        <v>18856</v>
      </c>
      <c r="J38" s="140">
        <v>18635</v>
      </c>
      <c r="K38" s="114">
        <v>465</v>
      </c>
      <c r="L38" s="116">
        <v>2.4953045344781324</v>
      </c>
    </row>
    <row r="39" spans="1:12" s="110" customFormat="1" ht="15" customHeight="1" x14ac:dyDescent="0.2">
      <c r="A39" s="120"/>
      <c r="B39" s="119"/>
      <c r="C39" s="258" t="s">
        <v>106</v>
      </c>
      <c r="E39" s="113">
        <v>18.319371727748692</v>
      </c>
      <c r="F39" s="115">
        <v>3499</v>
      </c>
      <c r="G39" s="114">
        <v>3467</v>
      </c>
      <c r="H39" s="114">
        <v>3507</v>
      </c>
      <c r="I39" s="114">
        <v>3408</v>
      </c>
      <c r="J39" s="140">
        <v>3244</v>
      </c>
      <c r="K39" s="114">
        <v>255</v>
      </c>
      <c r="L39" s="116">
        <v>7.8606658446362516</v>
      </c>
    </row>
    <row r="40" spans="1:12" s="110" customFormat="1" ht="15" customHeight="1" x14ac:dyDescent="0.2">
      <c r="A40" s="120"/>
      <c r="B40" s="119"/>
      <c r="C40" s="258" t="s">
        <v>107</v>
      </c>
      <c r="E40" s="113">
        <v>81.680628272251312</v>
      </c>
      <c r="F40" s="115">
        <v>15601</v>
      </c>
      <c r="G40" s="114">
        <v>15571</v>
      </c>
      <c r="H40" s="114">
        <v>15634</v>
      </c>
      <c r="I40" s="114">
        <v>15448</v>
      </c>
      <c r="J40" s="140">
        <v>15391</v>
      </c>
      <c r="K40" s="114">
        <v>210</v>
      </c>
      <c r="L40" s="116">
        <v>1.3644337599896044</v>
      </c>
    </row>
    <row r="41" spans="1:12" s="110" customFormat="1" ht="24.75" customHeight="1" x14ac:dyDescent="0.2">
      <c r="A41" s="604" t="s">
        <v>517</v>
      </c>
      <c r="B41" s="605"/>
      <c r="C41" s="605"/>
      <c r="D41" s="606"/>
      <c r="E41" s="113">
        <v>5.0265358051617595</v>
      </c>
      <c r="F41" s="115">
        <v>3457</v>
      </c>
      <c r="G41" s="114">
        <v>3793</v>
      </c>
      <c r="H41" s="114">
        <v>3904</v>
      </c>
      <c r="I41" s="114">
        <v>2941</v>
      </c>
      <c r="J41" s="140">
        <v>3479</v>
      </c>
      <c r="K41" s="114">
        <v>-22</v>
      </c>
      <c r="L41" s="116">
        <v>-0.63236562230526017</v>
      </c>
    </row>
    <row r="42" spans="1:12" s="110" customFormat="1" ht="15" customHeight="1" x14ac:dyDescent="0.2">
      <c r="A42" s="120"/>
      <c r="B42" s="119"/>
      <c r="C42" s="258" t="s">
        <v>106</v>
      </c>
      <c r="E42" s="113">
        <v>59.357824703500143</v>
      </c>
      <c r="F42" s="115">
        <v>2052</v>
      </c>
      <c r="G42" s="114">
        <v>2299</v>
      </c>
      <c r="H42" s="114">
        <v>2381</v>
      </c>
      <c r="I42" s="114">
        <v>1747</v>
      </c>
      <c r="J42" s="140">
        <v>2057</v>
      </c>
      <c r="K42" s="114">
        <v>-5</v>
      </c>
      <c r="L42" s="116">
        <v>-0.24307243558580457</v>
      </c>
    </row>
    <row r="43" spans="1:12" s="110" customFormat="1" ht="15" customHeight="1" x14ac:dyDescent="0.2">
      <c r="A43" s="123"/>
      <c r="B43" s="124"/>
      <c r="C43" s="260" t="s">
        <v>107</v>
      </c>
      <c r="D43" s="261"/>
      <c r="E43" s="125">
        <v>40.642175296499857</v>
      </c>
      <c r="F43" s="143">
        <v>1405</v>
      </c>
      <c r="G43" s="144">
        <v>1494</v>
      </c>
      <c r="H43" s="144">
        <v>1523</v>
      </c>
      <c r="I43" s="144">
        <v>1194</v>
      </c>
      <c r="J43" s="145">
        <v>1422</v>
      </c>
      <c r="K43" s="144">
        <v>-17</v>
      </c>
      <c r="L43" s="146">
        <v>-1.1954992967651195</v>
      </c>
    </row>
    <row r="44" spans="1:12" s="110" customFormat="1" ht="45.75" customHeight="1" x14ac:dyDescent="0.2">
      <c r="A44" s="604" t="s">
        <v>191</v>
      </c>
      <c r="B44" s="605"/>
      <c r="C44" s="605"/>
      <c r="D44" s="606"/>
      <c r="E44" s="113">
        <v>2.138858596873864</v>
      </c>
      <c r="F44" s="115">
        <v>1471</v>
      </c>
      <c r="G44" s="114">
        <v>1486</v>
      </c>
      <c r="H44" s="114">
        <v>1498</v>
      </c>
      <c r="I44" s="114">
        <v>1473</v>
      </c>
      <c r="J44" s="140">
        <v>1484</v>
      </c>
      <c r="K44" s="114">
        <v>-13</v>
      </c>
      <c r="L44" s="116">
        <v>-0.87601078167115898</v>
      </c>
    </row>
    <row r="45" spans="1:12" s="110" customFormat="1" ht="15" customHeight="1" x14ac:dyDescent="0.2">
      <c r="A45" s="120"/>
      <c r="B45" s="119"/>
      <c r="C45" s="258" t="s">
        <v>106</v>
      </c>
      <c r="E45" s="113">
        <v>61.862678450033989</v>
      </c>
      <c r="F45" s="115">
        <v>910</v>
      </c>
      <c r="G45" s="114">
        <v>922</v>
      </c>
      <c r="H45" s="114">
        <v>929</v>
      </c>
      <c r="I45" s="114">
        <v>913</v>
      </c>
      <c r="J45" s="140">
        <v>924</v>
      </c>
      <c r="K45" s="114">
        <v>-14</v>
      </c>
      <c r="L45" s="116">
        <v>-1.5151515151515151</v>
      </c>
    </row>
    <row r="46" spans="1:12" s="110" customFormat="1" ht="15" customHeight="1" x14ac:dyDescent="0.2">
      <c r="A46" s="123"/>
      <c r="B46" s="124"/>
      <c r="C46" s="260" t="s">
        <v>107</v>
      </c>
      <c r="D46" s="261"/>
      <c r="E46" s="125">
        <v>38.137321549966011</v>
      </c>
      <c r="F46" s="143">
        <v>561</v>
      </c>
      <c r="G46" s="144">
        <v>564</v>
      </c>
      <c r="H46" s="144">
        <v>569</v>
      </c>
      <c r="I46" s="144">
        <v>560</v>
      </c>
      <c r="J46" s="145">
        <v>560</v>
      </c>
      <c r="K46" s="144">
        <v>1</v>
      </c>
      <c r="L46" s="146">
        <v>0.17857142857142858</v>
      </c>
    </row>
    <row r="47" spans="1:12" s="110" customFormat="1" ht="39" customHeight="1" x14ac:dyDescent="0.2">
      <c r="A47" s="604" t="s">
        <v>518</v>
      </c>
      <c r="B47" s="607"/>
      <c r="C47" s="607"/>
      <c r="D47" s="608"/>
      <c r="E47" s="113">
        <v>0.17593602326426755</v>
      </c>
      <c r="F47" s="115">
        <v>121</v>
      </c>
      <c r="G47" s="114">
        <v>124</v>
      </c>
      <c r="H47" s="114">
        <v>116</v>
      </c>
      <c r="I47" s="114">
        <v>119</v>
      </c>
      <c r="J47" s="140">
        <v>141</v>
      </c>
      <c r="K47" s="114">
        <v>-20</v>
      </c>
      <c r="L47" s="116">
        <v>-14.184397163120567</v>
      </c>
    </row>
    <row r="48" spans="1:12" s="110" customFormat="1" ht="15" customHeight="1" x14ac:dyDescent="0.2">
      <c r="A48" s="120"/>
      <c r="B48" s="119"/>
      <c r="C48" s="258" t="s">
        <v>106</v>
      </c>
      <c r="E48" s="113">
        <v>30.578512396694215</v>
      </c>
      <c r="F48" s="115">
        <v>37</v>
      </c>
      <c r="G48" s="114">
        <v>44</v>
      </c>
      <c r="H48" s="114">
        <v>41</v>
      </c>
      <c r="I48" s="114">
        <v>45</v>
      </c>
      <c r="J48" s="140">
        <v>53</v>
      </c>
      <c r="K48" s="114">
        <v>-16</v>
      </c>
      <c r="L48" s="116">
        <v>-30.188679245283019</v>
      </c>
    </row>
    <row r="49" spans="1:12" s="110" customFormat="1" ht="15" customHeight="1" x14ac:dyDescent="0.2">
      <c r="A49" s="123"/>
      <c r="B49" s="124"/>
      <c r="C49" s="260" t="s">
        <v>107</v>
      </c>
      <c r="D49" s="261"/>
      <c r="E49" s="125">
        <v>69.421487603305792</v>
      </c>
      <c r="F49" s="143">
        <v>84</v>
      </c>
      <c r="G49" s="144">
        <v>80</v>
      </c>
      <c r="H49" s="144">
        <v>75</v>
      </c>
      <c r="I49" s="144">
        <v>74</v>
      </c>
      <c r="J49" s="145">
        <v>88</v>
      </c>
      <c r="K49" s="144">
        <v>-4</v>
      </c>
      <c r="L49" s="146">
        <v>-4.5454545454545459</v>
      </c>
    </row>
    <row r="50" spans="1:12" s="110" customFormat="1" ht="24.95" customHeight="1" x14ac:dyDescent="0.2">
      <c r="A50" s="609" t="s">
        <v>192</v>
      </c>
      <c r="B50" s="610"/>
      <c r="C50" s="610"/>
      <c r="D50" s="611"/>
      <c r="E50" s="262">
        <v>13.896037804434751</v>
      </c>
      <c r="F50" s="263">
        <v>9557</v>
      </c>
      <c r="G50" s="264">
        <v>10355</v>
      </c>
      <c r="H50" s="264">
        <v>10352</v>
      </c>
      <c r="I50" s="264">
        <v>9519</v>
      </c>
      <c r="J50" s="265">
        <v>9456</v>
      </c>
      <c r="K50" s="263">
        <v>101</v>
      </c>
      <c r="L50" s="266">
        <v>1.0681049069373942</v>
      </c>
    </row>
    <row r="51" spans="1:12" s="110" customFormat="1" ht="15" customHeight="1" x14ac:dyDescent="0.2">
      <c r="A51" s="120"/>
      <c r="B51" s="119"/>
      <c r="C51" s="258" t="s">
        <v>106</v>
      </c>
      <c r="E51" s="113">
        <v>60.615255833420527</v>
      </c>
      <c r="F51" s="115">
        <v>5793</v>
      </c>
      <c r="G51" s="114">
        <v>6346</v>
      </c>
      <c r="H51" s="114">
        <v>6331</v>
      </c>
      <c r="I51" s="114">
        <v>5797</v>
      </c>
      <c r="J51" s="140">
        <v>5692</v>
      </c>
      <c r="K51" s="114">
        <v>101</v>
      </c>
      <c r="L51" s="116">
        <v>1.7744202389318342</v>
      </c>
    </row>
    <row r="52" spans="1:12" s="110" customFormat="1" ht="15" customHeight="1" x14ac:dyDescent="0.2">
      <c r="A52" s="120"/>
      <c r="B52" s="119"/>
      <c r="C52" s="258" t="s">
        <v>107</v>
      </c>
      <c r="E52" s="113">
        <v>39.384744166579473</v>
      </c>
      <c r="F52" s="115">
        <v>3764</v>
      </c>
      <c r="G52" s="114">
        <v>4009</v>
      </c>
      <c r="H52" s="114">
        <v>4021</v>
      </c>
      <c r="I52" s="114">
        <v>3722</v>
      </c>
      <c r="J52" s="140">
        <v>3764</v>
      </c>
      <c r="K52" s="114">
        <v>0</v>
      </c>
      <c r="L52" s="116">
        <v>0</v>
      </c>
    </row>
    <row r="53" spans="1:12" s="110" customFormat="1" ht="15" customHeight="1" x14ac:dyDescent="0.2">
      <c r="A53" s="120"/>
      <c r="B53" s="119"/>
      <c r="C53" s="258" t="s">
        <v>187</v>
      </c>
      <c r="D53" s="110" t="s">
        <v>193</v>
      </c>
      <c r="E53" s="113">
        <v>24.819504028460813</v>
      </c>
      <c r="F53" s="115">
        <v>2372</v>
      </c>
      <c r="G53" s="114">
        <v>2802</v>
      </c>
      <c r="H53" s="114">
        <v>2892</v>
      </c>
      <c r="I53" s="114">
        <v>2156</v>
      </c>
      <c r="J53" s="140">
        <v>2345</v>
      </c>
      <c r="K53" s="114">
        <v>27</v>
      </c>
      <c r="L53" s="116">
        <v>1.1513859275053304</v>
      </c>
    </row>
    <row r="54" spans="1:12" s="110" customFormat="1" ht="15" customHeight="1" x14ac:dyDescent="0.2">
      <c r="A54" s="120"/>
      <c r="B54" s="119"/>
      <c r="D54" s="267" t="s">
        <v>194</v>
      </c>
      <c r="E54" s="113">
        <v>61.804384485666105</v>
      </c>
      <c r="F54" s="115">
        <v>1466</v>
      </c>
      <c r="G54" s="114">
        <v>1718</v>
      </c>
      <c r="H54" s="114">
        <v>1801</v>
      </c>
      <c r="I54" s="114">
        <v>1330</v>
      </c>
      <c r="J54" s="140">
        <v>1430</v>
      </c>
      <c r="K54" s="114">
        <v>36</v>
      </c>
      <c r="L54" s="116">
        <v>2.5174825174825175</v>
      </c>
    </row>
    <row r="55" spans="1:12" s="110" customFormat="1" ht="15" customHeight="1" x14ac:dyDescent="0.2">
      <c r="A55" s="120"/>
      <c r="B55" s="119"/>
      <c r="D55" s="267" t="s">
        <v>195</v>
      </c>
      <c r="E55" s="113">
        <v>38.195615514333895</v>
      </c>
      <c r="F55" s="115">
        <v>906</v>
      </c>
      <c r="G55" s="114">
        <v>1084</v>
      </c>
      <c r="H55" s="114">
        <v>1091</v>
      </c>
      <c r="I55" s="114">
        <v>826</v>
      </c>
      <c r="J55" s="140">
        <v>915</v>
      </c>
      <c r="K55" s="114">
        <v>-9</v>
      </c>
      <c r="L55" s="116">
        <v>-0.98360655737704916</v>
      </c>
    </row>
    <row r="56" spans="1:12" s="110" customFormat="1" ht="15" customHeight="1" x14ac:dyDescent="0.2">
      <c r="A56" s="120"/>
      <c r="B56" s="119" t="s">
        <v>196</v>
      </c>
      <c r="C56" s="258"/>
      <c r="E56" s="113">
        <v>68.027626317702655</v>
      </c>
      <c r="F56" s="115">
        <v>46786</v>
      </c>
      <c r="G56" s="114">
        <v>46746</v>
      </c>
      <c r="H56" s="114">
        <v>47065</v>
      </c>
      <c r="I56" s="114">
        <v>46846</v>
      </c>
      <c r="J56" s="140">
        <v>46815</v>
      </c>
      <c r="K56" s="114">
        <v>-29</v>
      </c>
      <c r="L56" s="116">
        <v>-6.1945957492256752E-2</v>
      </c>
    </row>
    <row r="57" spans="1:12" s="110" customFormat="1" ht="15" customHeight="1" x14ac:dyDescent="0.2">
      <c r="A57" s="120"/>
      <c r="B57" s="119"/>
      <c r="C57" s="258" t="s">
        <v>106</v>
      </c>
      <c r="E57" s="113">
        <v>54.738597016201425</v>
      </c>
      <c r="F57" s="115">
        <v>25610</v>
      </c>
      <c r="G57" s="114">
        <v>25572</v>
      </c>
      <c r="H57" s="114">
        <v>25811</v>
      </c>
      <c r="I57" s="114">
        <v>25763</v>
      </c>
      <c r="J57" s="140">
        <v>25703</v>
      </c>
      <c r="K57" s="114">
        <v>-93</v>
      </c>
      <c r="L57" s="116">
        <v>-0.36182546784422054</v>
      </c>
    </row>
    <row r="58" spans="1:12" s="110" customFormat="1" ht="15" customHeight="1" x14ac:dyDescent="0.2">
      <c r="A58" s="120"/>
      <c r="B58" s="119"/>
      <c r="C58" s="258" t="s">
        <v>107</v>
      </c>
      <c r="E58" s="113">
        <v>45.261402983798575</v>
      </c>
      <c r="F58" s="115">
        <v>21176</v>
      </c>
      <c r="G58" s="114">
        <v>21174</v>
      </c>
      <c r="H58" s="114">
        <v>21254</v>
      </c>
      <c r="I58" s="114">
        <v>21083</v>
      </c>
      <c r="J58" s="140">
        <v>21112</v>
      </c>
      <c r="K58" s="114">
        <v>64</v>
      </c>
      <c r="L58" s="116">
        <v>0.30314513073133764</v>
      </c>
    </row>
    <row r="59" spans="1:12" s="110" customFormat="1" ht="15" customHeight="1" x14ac:dyDescent="0.2">
      <c r="A59" s="120"/>
      <c r="B59" s="119"/>
      <c r="C59" s="258" t="s">
        <v>105</v>
      </c>
      <c r="D59" s="110" t="s">
        <v>197</v>
      </c>
      <c r="E59" s="113">
        <v>92.418672252383189</v>
      </c>
      <c r="F59" s="115">
        <v>43239</v>
      </c>
      <c r="G59" s="114">
        <v>43197</v>
      </c>
      <c r="H59" s="114">
        <v>43522</v>
      </c>
      <c r="I59" s="114">
        <v>43361</v>
      </c>
      <c r="J59" s="140">
        <v>43339</v>
      </c>
      <c r="K59" s="114">
        <v>-100</v>
      </c>
      <c r="L59" s="116">
        <v>-0.23073905720021229</v>
      </c>
    </row>
    <row r="60" spans="1:12" s="110" customFormat="1" ht="15" customHeight="1" x14ac:dyDescent="0.2">
      <c r="A60" s="120"/>
      <c r="B60" s="119"/>
      <c r="C60" s="258"/>
      <c r="D60" s="267" t="s">
        <v>198</v>
      </c>
      <c r="E60" s="113">
        <v>53.118712273641854</v>
      </c>
      <c r="F60" s="115">
        <v>22968</v>
      </c>
      <c r="G60" s="114">
        <v>22926</v>
      </c>
      <c r="H60" s="114">
        <v>23180</v>
      </c>
      <c r="I60" s="114">
        <v>23183</v>
      </c>
      <c r="J60" s="140">
        <v>23135</v>
      </c>
      <c r="K60" s="114">
        <v>-167</v>
      </c>
      <c r="L60" s="116">
        <v>-0.72185001080613787</v>
      </c>
    </row>
    <row r="61" spans="1:12" s="110" customFormat="1" ht="15" customHeight="1" x14ac:dyDescent="0.2">
      <c r="A61" s="120"/>
      <c r="B61" s="119"/>
      <c r="C61" s="258"/>
      <c r="D61" s="267" t="s">
        <v>199</v>
      </c>
      <c r="E61" s="113">
        <v>46.881287726358146</v>
      </c>
      <c r="F61" s="115">
        <v>20271</v>
      </c>
      <c r="G61" s="114">
        <v>20271</v>
      </c>
      <c r="H61" s="114">
        <v>20342</v>
      </c>
      <c r="I61" s="114">
        <v>20178</v>
      </c>
      <c r="J61" s="140">
        <v>20204</v>
      </c>
      <c r="K61" s="114">
        <v>67</v>
      </c>
      <c r="L61" s="116">
        <v>0.33161750148485447</v>
      </c>
    </row>
    <row r="62" spans="1:12" s="110" customFormat="1" ht="15" customHeight="1" x14ac:dyDescent="0.2">
      <c r="A62" s="120"/>
      <c r="B62" s="119"/>
      <c r="C62" s="258"/>
      <c r="D62" s="258" t="s">
        <v>200</v>
      </c>
      <c r="E62" s="113">
        <v>7.5813277476168084</v>
      </c>
      <c r="F62" s="115">
        <v>3547</v>
      </c>
      <c r="G62" s="114">
        <v>3549</v>
      </c>
      <c r="H62" s="114">
        <v>3543</v>
      </c>
      <c r="I62" s="114">
        <v>3485</v>
      </c>
      <c r="J62" s="140">
        <v>3476</v>
      </c>
      <c r="K62" s="114">
        <v>71</v>
      </c>
      <c r="L62" s="116">
        <v>2.0425776754890679</v>
      </c>
    </row>
    <row r="63" spans="1:12" s="110" customFormat="1" ht="15" customHeight="1" x14ac:dyDescent="0.2">
      <c r="A63" s="120"/>
      <c r="B63" s="119"/>
      <c r="C63" s="258"/>
      <c r="D63" s="267" t="s">
        <v>198</v>
      </c>
      <c r="E63" s="113">
        <v>74.485480687905266</v>
      </c>
      <c r="F63" s="115">
        <v>2642</v>
      </c>
      <c r="G63" s="114">
        <v>2646</v>
      </c>
      <c r="H63" s="114">
        <v>2631</v>
      </c>
      <c r="I63" s="114">
        <v>2580</v>
      </c>
      <c r="J63" s="140">
        <v>2568</v>
      </c>
      <c r="K63" s="114">
        <v>74</v>
      </c>
      <c r="L63" s="116">
        <v>2.8816199376947043</v>
      </c>
    </row>
    <row r="64" spans="1:12" s="110" customFormat="1" ht="15" customHeight="1" x14ac:dyDescent="0.2">
      <c r="A64" s="120"/>
      <c r="B64" s="119"/>
      <c r="C64" s="258"/>
      <c r="D64" s="267" t="s">
        <v>199</v>
      </c>
      <c r="E64" s="113">
        <v>25.514519312094727</v>
      </c>
      <c r="F64" s="115">
        <v>905</v>
      </c>
      <c r="G64" s="114">
        <v>903</v>
      </c>
      <c r="H64" s="114">
        <v>912</v>
      </c>
      <c r="I64" s="114">
        <v>905</v>
      </c>
      <c r="J64" s="140">
        <v>908</v>
      </c>
      <c r="K64" s="114">
        <v>-3</v>
      </c>
      <c r="L64" s="116">
        <v>-0.33039647577092512</v>
      </c>
    </row>
    <row r="65" spans="1:12" s="110" customFormat="1" ht="15" customHeight="1" x14ac:dyDescent="0.2">
      <c r="A65" s="120"/>
      <c r="B65" s="119" t="s">
        <v>201</v>
      </c>
      <c r="C65" s="258"/>
      <c r="E65" s="113">
        <v>9.4918211559432937</v>
      </c>
      <c r="F65" s="115">
        <v>6528</v>
      </c>
      <c r="G65" s="114">
        <v>6582</v>
      </c>
      <c r="H65" s="114">
        <v>6471</v>
      </c>
      <c r="I65" s="114">
        <v>6336</v>
      </c>
      <c r="J65" s="140">
        <v>6255</v>
      </c>
      <c r="K65" s="114">
        <v>273</v>
      </c>
      <c r="L65" s="116">
        <v>4.3645083932853721</v>
      </c>
    </row>
    <row r="66" spans="1:12" s="110" customFormat="1" ht="15" customHeight="1" x14ac:dyDescent="0.2">
      <c r="A66" s="120"/>
      <c r="B66" s="119"/>
      <c r="C66" s="258" t="s">
        <v>106</v>
      </c>
      <c r="E66" s="113">
        <v>53.477328431372548</v>
      </c>
      <c r="F66" s="115">
        <v>3491</v>
      </c>
      <c r="G66" s="114">
        <v>3591</v>
      </c>
      <c r="H66" s="114">
        <v>3501</v>
      </c>
      <c r="I66" s="114">
        <v>3437</v>
      </c>
      <c r="J66" s="140">
        <v>3404</v>
      </c>
      <c r="K66" s="114">
        <v>87</v>
      </c>
      <c r="L66" s="116">
        <v>2.5558166862514691</v>
      </c>
    </row>
    <row r="67" spans="1:12" s="110" customFormat="1" ht="15" customHeight="1" x14ac:dyDescent="0.2">
      <c r="A67" s="120"/>
      <c r="B67" s="119"/>
      <c r="C67" s="258" t="s">
        <v>107</v>
      </c>
      <c r="E67" s="113">
        <v>46.522671568627452</v>
      </c>
      <c r="F67" s="115">
        <v>3037</v>
      </c>
      <c r="G67" s="114">
        <v>2991</v>
      </c>
      <c r="H67" s="114">
        <v>2970</v>
      </c>
      <c r="I67" s="114">
        <v>2899</v>
      </c>
      <c r="J67" s="140">
        <v>2851</v>
      </c>
      <c r="K67" s="114">
        <v>186</v>
      </c>
      <c r="L67" s="116">
        <v>6.5240266573132235</v>
      </c>
    </row>
    <row r="68" spans="1:12" s="110" customFormat="1" ht="15" customHeight="1" x14ac:dyDescent="0.2">
      <c r="A68" s="120"/>
      <c r="B68" s="119"/>
      <c r="C68" s="258" t="s">
        <v>105</v>
      </c>
      <c r="D68" s="110" t="s">
        <v>202</v>
      </c>
      <c r="E68" s="113">
        <v>19.776348039215687</v>
      </c>
      <c r="F68" s="115">
        <v>1291</v>
      </c>
      <c r="G68" s="114">
        <v>1356</v>
      </c>
      <c r="H68" s="114">
        <v>1291</v>
      </c>
      <c r="I68" s="114">
        <v>1204</v>
      </c>
      <c r="J68" s="140">
        <v>1167</v>
      </c>
      <c r="K68" s="114">
        <v>124</v>
      </c>
      <c r="L68" s="116">
        <v>10.62553556126821</v>
      </c>
    </row>
    <row r="69" spans="1:12" s="110" customFormat="1" ht="15" customHeight="1" x14ac:dyDescent="0.2">
      <c r="A69" s="120"/>
      <c r="B69" s="119"/>
      <c r="C69" s="258"/>
      <c r="D69" s="267" t="s">
        <v>198</v>
      </c>
      <c r="E69" s="113">
        <v>51.820294345468632</v>
      </c>
      <c r="F69" s="115">
        <v>669</v>
      </c>
      <c r="G69" s="114">
        <v>741</v>
      </c>
      <c r="H69" s="114">
        <v>684</v>
      </c>
      <c r="I69" s="114">
        <v>632</v>
      </c>
      <c r="J69" s="140">
        <v>606</v>
      </c>
      <c r="K69" s="114">
        <v>63</v>
      </c>
      <c r="L69" s="116">
        <v>10.396039603960396</v>
      </c>
    </row>
    <row r="70" spans="1:12" s="110" customFormat="1" ht="15" customHeight="1" x14ac:dyDescent="0.2">
      <c r="A70" s="120"/>
      <c r="B70" s="119"/>
      <c r="C70" s="258"/>
      <c r="D70" s="267" t="s">
        <v>199</v>
      </c>
      <c r="E70" s="113">
        <v>48.179705654531368</v>
      </c>
      <c r="F70" s="115">
        <v>622</v>
      </c>
      <c r="G70" s="114">
        <v>615</v>
      </c>
      <c r="H70" s="114">
        <v>607</v>
      </c>
      <c r="I70" s="114">
        <v>572</v>
      </c>
      <c r="J70" s="140">
        <v>561</v>
      </c>
      <c r="K70" s="114">
        <v>61</v>
      </c>
      <c r="L70" s="116">
        <v>10.873440285204991</v>
      </c>
    </row>
    <row r="71" spans="1:12" s="110" customFormat="1" ht="15" customHeight="1" x14ac:dyDescent="0.2">
      <c r="A71" s="120"/>
      <c r="B71" s="119"/>
      <c r="C71" s="258"/>
      <c r="D71" s="110" t="s">
        <v>203</v>
      </c>
      <c r="E71" s="113">
        <v>72.242647058823536</v>
      </c>
      <c r="F71" s="115">
        <v>4716</v>
      </c>
      <c r="G71" s="114">
        <v>4724</v>
      </c>
      <c r="H71" s="114">
        <v>4670</v>
      </c>
      <c r="I71" s="114">
        <v>4633</v>
      </c>
      <c r="J71" s="140">
        <v>4601</v>
      </c>
      <c r="K71" s="114">
        <v>115</v>
      </c>
      <c r="L71" s="116">
        <v>2.4994566398608997</v>
      </c>
    </row>
    <row r="72" spans="1:12" s="110" customFormat="1" ht="15" customHeight="1" x14ac:dyDescent="0.2">
      <c r="A72" s="120"/>
      <c r="B72" s="119"/>
      <c r="C72" s="258"/>
      <c r="D72" s="267" t="s">
        <v>198</v>
      </c>
      <c r="E72" s="113">
        <v>52.9050042408821</v>
      </c>
      <c r="F72" s="115">
        <v>2495</v>
      </c>
      <c r="G72" s="114">
        <v>2533</v>
      </c>
      <c r="H72" s="114">
        <v>2501</v>
      </c>
      <c r="I72" s="114">
        <v>2494</v>
      </c>
      <c r="J72" s="140">
        <v>2492</v>
      </c>
      <c r="K72" s="114">
        <v>3</v>
      </c>
      <c r="L72" s="116">
        <v>0.12038523274478331</v>
      </c>
    </row>
    <row r="73" spans="1:12" s="110" customFormat="1" ht="15" customHeight="1" x14ac:dyDescent="0.2">
      <c r="A73" s="120"/>
      <c r="B73" s="119"/>
      <c r="C73" s="258"/>
      <c r="D73" s="267" t="s">
        <v>199</v>
      </c>
      <c r="E73" s="113">
        <v>47.0949957591179</v>
      </c>
      <c r="F73" s="115">
        <v>2221</v>
      </c>
      <c r="G73" s="114">
        <v>2191</v>
      </c>
      <c r="H73" s="114">
        <v>2169</v>
      </c>
      <c r="I73" s="114">
        <v>2139</v>
      </c>
      <c r="J73" s="140">
        <v>2109</v>
      </c>
      <c r="K73" s="114">
        <v>112</v>
      </c>
      <c r="L73" s="116">
        <v>5.3105737316263628</v>
      </c>
    </row>
    <row r="74" spans="1:12" s="110" customFormat="1" ht="15" customHeight="1" x14ac:dyDescent="0.2">
      <c r="A74" s="120"/>
      <c r="B74" s="119"/>
      <c r="C74" s="258"/>
      <c r="D74" s="110" t="s">
        <v>204</v>
      </c>
      <c r="E74" s="113">
        <v>7.9810049019607847</v>
      </c>
      <c r="F74" s="115">
        <v>521</v>
      </c>
      <c r="G74" s="114">
        <v>502</v>
      </c>
      <c r="H74" s="114">
        <v>510</v>
      </c>
      <c r="I74" s="114">
        <v>499</v>
      </c>
      <c r="J74" s="140">
        <v>487</v>
      </c>
      <c r="K74" s="114">
        <v>34</v>
      </c>
      <c r="L74" s="116">
        <v>6.9815195071868583</v>
      </c>
    </row>
    <row r="75" spans="1:12" s="110" customFormat="1" ht="15" customHeight="1" x14ac:dyDescent="0.2">
      <c r="A75" s="120"/>
      <c r="B75" s="119"/>
      <c r="C75" s="258"/>
      <c r="D75" s="267" t="s">
        <v>198</v>
      </c>
      <c r="E75" s="113">
        <v>62.763915547024951</v>
      </c>
      <c r="F75" s="115">
        <v>327</v>
      </c>
      <c r="G75" s="114">
        <v>317</v>
      </c>
      <c r="H75" s="114">
        <v>316</v>
      </c>
      <c r="I75" s="114">
        <v>311</v>
      </c>
      <c r="J75" s="140">
        <v>306</v>
      </c>
      <c r="K75" s="114">
        <v>21</v>
      </c>
      <c r="L75" s="116">
        <v>6.8627450980392153</v>
      </c>
    </row>
    <row r="76" spans="1:12" s="110" customFormat="1" ht="15" customHeight="1" x14ac:dyDescent="0.2">
      <c r="A76" s="120"/>
      <c r="B76" s="119"/>
      <c r="C76" s="258"/>
      <c r="D76" s="267" t="s">
        <v>199</v>
      </c>
      <c r="E76" s="113">
        <v>37.236084452975049</v>
      </c>
      <c r="F76" s="115">
        <v>194</v>
      </c>
      <c r="G76" s="114">
        <v>185</v>
      </c>
      <c r="H76" s="114">
        <v>194</v>
      </c>
      <c r="I76" s="114">
        <v>188</v>
      </c>
      <c r="J76" s="140">
        <v>181</v>
      </c>
      <c r="K76" s="114">
        <v>13</v>
      </c>
      <c r="L76" s="116">
        <v>7.1823204419889501</v>
      </c>
    </row>
    <row r="77" spans="1:12" s="110" customFormat="1" ht="15" customHeight="1" x14ac:dyDescent="0.2">
      <c r="A77" s="534"/>
      <c r="B77" s="119" t="s">
        <v>205</v>
      </c>
      <c r="C77" s="268"/>
      <c r="D77" s="182"/>
      <c r="E77" s="113">
        <v>8.5845147219193016</v>
      </c>
      <c r="F77" s="115">
        <v>5904</v>
      </c>
      <c r="G77" s="114">
        <v>6108</v>
      </c>
      <c r="H77" s="114">
        <v>6378</v>
      </c>
      <c r="I77" s="114">
        <v>6364</v>
      </c>
      <c r="J77" s="140">
        <v>6196</v>
      </c>
      <c r="K77" s="114">
        <v>-292</v>
      </c>
      <c r="L77" s="116">
        <v>-4.7127178825048421</v>
      </c>
    </row>
    <row r="78" spans="1:12" s="110" customFormat="1" ht="15" customHeight="1" x14ac:dyDescent="0.2">
      <c r="A78" s="120"/>
      <c r="B78" s="119"/>
      <c r="C78" s="268" t="s">
        <v>106</v>
      </c>
      <c r="D78" s="182"/>
      <c r="E78" s="113">
        <v>66.175474254742554</v>
      </c>
      <c r="F78" s="115">
        <v>3907</v>
      </c>
      <c r="G78" s="114">
        <v>4051</v>
      </c>
      <c r="H78" s="114">
        <v>4260</v>
      </c>
      <c r="I78" s="114">
        <v>4259</v>
      </c>
      <c r="J78" s="140">
        <v>4141</v>
      </c>
      <c r="K78" s="114">
        <v>-234</v>
      </c>
      <c r="L78" s="116">
        <v>-5.6508089833373578</v>
      </c>
    </row>
    <row r="79" spans="1:12" s="110" customFormat="1" ht="15" customHeight="1" x14ac:dyDescent="0.2">
      <c r="A79" s="123"/>
      <c r="B79" s="124"/>
      <c r="C79" s="260" t="s">
        <v>107</v>
      </c>
      <c r="D79" s="261"/>
      <c r="E79" s="125">
        <v>33.824525745257453</v>
      </c>
      <c r="F79" s="143">
        <v>1997</v>
      </c>
      <c r="G79" s="144">
        <v>2057</v>
      </c>
      <c r="H79" s="144">
        <v>2118</v>
      </c>
      <c r="I79" s="144">
        <v>2105</v>
      </c>
      <c r="J79" s="145">
        <v>2055</v>
      </c>
      <c r="K79" s="144">
        <v>-58</v>
      </c>
      <c r="L79" s="146">
        <v>-2.8223844282238444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68775</v>
      </c>
      <c r="E11" s="114">
        <v>69791</v>
      </c>
      <c r="F11" s="114">
        <v>70266</v>
      </c>
      <c r="G11" s="114">
        <v>69065</v>
      </c>
      <c r="H11" s="140">
        <v>68722</v>
      </c>
      <c r="I11" s="115">
        <v>53</v>
      </c>
      <c r="J11" s="116">
        <v>7.7122318908064369E-2</v>
      </c>
    </row>
    <row r="12" spans="1:15" s="110" customFormat="1" ht="24.95" customHeight="1" x14ac:dyDescent="0.2">
      <c r="A12" s="193" t="s">
        <v>132</v>
      </c>
      <c r="B12" s="194" t="s">
        <v>133</v>
      </c>
      <c r="C12" s="113">
        <v>0.47400945110868775</v>
      </c>
      <c r="D12" s="115">
        <v>326</v>
      </c>
      <c r="E12" s="114">
        <v>304</v>
      </c>
      <c r="F12" s="114">
        <v>354</v>
      </c>
      <c r="G12" s="114">
        <v>381</v>
      </c>
      <c r="H12" s="140">
        <v>328</v>
      </c>
      <c r="I12" s="115">
        <v>-2</v>
      </c>
      <c r="J12" s="116">
        <v>-0.6097560975609756</v>
      </c>
    </row>
    <row r="13" spans="1:15" s="110" customFormat="1" ht="24.95" customHeight="1" x14ac:dyDescent="0.2">
      <c r="A13" s="193" t="s">
        <v>134</v>
      </c>
      <c r="B13" s="199" t="s">
        <v>214</v>
      </c>
      <c r="C13" s="113">
        <v>2.0312613595056344</v>
      </c>
      <c r="D13" s="115">
        <v>1397</v>
      </c>
      <c r="E13" s="114">
        <v>1396</v>
      </c>
      <c r="F13" s="114">
        <v>1438</v>
      </c>
      <c r="G13" s="114">
        <v>1407</v>
      </c>
      <c r="H13" s="140">
        <v>1403</v>
      </c>
      <c r="I13" s="115">
        <v>-6</v>
      </c>
      <c r="J13" s="116">
        <v>-0.42765502494654312</v>
      </c>
    </row>
    <row r="14" spans="1:15" s="287" customFormat="1" ht="24" customHeight="1" x14ac:dyDescent="0.2">
      <c r="A14" s="193" t="s">
        <v>215</v>
      </c>
      <c r="B14" s="199" t="s">
        <v>137</v>
      </c>
      <c r="C14" s="113">
        <v>24.616503089785532</v>
      </c>
      <c r="D14" s="115">
        <v>16930</v>
      </c>
      <c r="E14" s="114">
        <v>16944</v>
      </c>
      <c r="F14" s="114">
        <v>17175</v>
      </c>
      <c r="G14" s="114">
        <v>16930</v>
      </c>
      <c r="H14" s="140">
        <v>16951</v>
      </c>
      <c r="I14" s="115">
        <v>-21</v>
      </c>
      <c r="J14" s="116">
        <v>-0.12388649637189546</v>
      </c>
      <c r="K14" s="110"/>
      <c r="L14" s="110"/>
      <c r="M14" s="110"/>
      <c r="N14" s="110"/>
      <c r="O14" s="110"/>
    </row>
    <row r="15" spans="1:15" s="110" customFormat="1" ht="24.75" customHeight="1" x14ac:dyDescent="0.2">
      <c r="A15" s="193" t="s">
        <v>216</v>
      </c>
      <c r="B15" s="199" t="s">
        <v>217</v>
      </c>
      <c r="C15" s="113">
        <v>6.0501635768811344</v>
      </c>
      <c r="D15" s="115">
        <v>4161</v>
      </c>
      <c r="E15" s="114">
        <v>4149</v>
      </c>
      <c r="F15" s="114">
        <v>4182</v>
      </c>
      <c r="G15" s="114">
        <v>4077</v>
      </c>
      <c r="H15" s="140">
        <v>4029</v>
      </c>
      <c r="I15" s="115">
        <v>132</v>
      </c>
      <c r="J15" s="116">
        <v>3.2762472077438569</v>
      </c>
    </row>
    <row r="16" spans="1:15" s="287" customFormat="1" ht="24.95" customHeight="1" x14ac:dyDescent="0.2">
      <c r="A16" s="193" t="s">
        <v>218</v>
      </c>
      <c r="B16" s="199" t="s">
        <v>141</v>
      </c>
      <c r="C16" s="113">
        <v>11.313704107597237</v>
      </c>
      <c r="D16" s="115">
        <v>7781</v>
      </c>
      <c r="E16" s="114">
        <v>7852</v>
      </c>
      <c r="F16" s="114">
        <v>7926</v>
      </c>
      <c r="G16" s="114">
        <v>7783</v>
      </c>
      <c r="H16" s="140">
        <v>7811</v>
      </c>
      <c r="I16" s="115">
        <v>-30</v>
      </c>
      <c r="J16" s="116">
        <v>-0.38407374215849444</v>
      </c>
      <c r="K16" s="110"/>
      <c r="L16" s="110"/>
      <c r="M16" s="110"/>
      <c r="N16" s="110"/>
      <c r="O16" s="110"/>
    </row>
    <row r="17" spans="1:15" s="110" customFormat="1" ht="24.95" customHeight="1" x14ac:dyDescent="0.2">
      <c r="A17" s="193" t="s">
        <v>219</v>
      </c>
      <c r="B17" s="199" t="s">
        <v>220</v>
      </c>
      <c r="C17" s="113">
        <v>7.2526354053071609</v>
      </c>
      <c r="D17" s="115">
        <v>4988</v>
      </c>
      <c r="E17" s="114">
        <v>4943</v>
      </c>
      <c r="F17" s="114">
        <v>5067</v>
      </c>
      <c r="G17" s="114">
        <v>5070</v>
      </c>
      <c r="H17" s="140">
        <v>5111</v>
      </c>
      <c r="I17" s="115">
        <v>-123</v>
      </c>
      <c r="J17" s="116">
        <v>-2.406574055957738</v>
      </c>
    </row>
    <row r="18" spans="1:15" s="287" customFormat="1" ht="24.95" customHeight="1" x14ac:dyDescent="0.2">
      <c r="A18" s="201" t="s">
        <v>144</v>
      </c>
      <c r="B18" s="202" t="s">
        <v>145</v>
      </c>
      <c r="C18" s="113">
        <v>6.2246455834242091</v>
      </c>
      <c r="D18" s="115">
        <v>4281</v>
      </c>
      <c r="E18" s="114">
        <v>4255</v>
      </c>
      <c r="F18" s="114">
        <v>4373</v>
      </c>
      <c r="G18" s="114">
        <v>4266</v>
      </c>
      <c r="H18" s="140">
        <v>4232</v>
      </c>
      <c r="I18" s="115">
        <v>49</v>
      </c>
      <c r="J18" s="116">
        <v>1.1578449905482042</v>
      </c>
      <c r="K18" s="110"/>
      <c r="L18" s="110"/>
      <c r="M18" s="110"/>
      <c r="N18" s="110"/>
      <c r="O18" s="110"/>
    </row>
    <row r="19" spans="1:15" s="110" customFormat="1" ht="24.95" customHeight="1" x14ac:dyDescent="0.2">
      <c r="A19" s="193" t="s">
        <v>146</v>
      </c>
      <c r="B19" s="199" t="s">
        <v>147</v>
      </c>
      <c r="C19" s="113">
        <v>17.334787350054526</v>
      </c>
      <c r="D19" s="115">
        <v>11922</v>
      </c>
      <c r="E19" s="114">
        <v>12857</v>
      </c>
      <c r="F19" s="114">
        <v>12354</v>
      </c>
      <c r="G19" s="114">
        <v>11844</v>
      </c>
      <c r="H19" s="140">
        <v>11749</v>
      </c>
      <c r="I19" s="115">
        <v>173</v>
      </c>
      <c r="J19" s="116">
        <v>1.4724657417652567</v>
      </c>
    </row>
    <row r="20" spans="1:15" s="287" customFormat="1" ht="24.95" customHeight="1" x14ac:dyDescent="0.2">
      <c r="A20" s="193" t="s">
        <v>148</v>
      </c>
      <c r="B20" s="199" t="s">
        <v>149</v>
      </c>
      <c r="C20" s="113">
        <v>5.3362413667757176</v>
      </c>
      <c r="D20" s="115">
        <v>3670</v>
      </c>
      <c r="E20" s="114">
        <v>3721</v>
      </c>
      <c r="F20" s="114">
        <v>3774</v>
      </c>
      <c r="G20" s="114">
        <v>3729</v>
      </c>
      <c r="H20" s="140">
        <v>3752</v>
      </c>
      <c r="I20" s="115">
        <v>-82</v>
      </c>
      <c r="J20" s="116">
        <v>-2.1855010660980811</v>
      </c>
      <c r="K20" s="110"/>
      <c r="L20" s="110"/>
      <c r="M20" s="110"/>
      <c r="N20" s="110"/>
      <c r="O20" s="110"/>
    </row>
    <row r="21" spans="1:15" s="110" customFormat="1" ht="24.95" customHeight="1" x14ac:dyDescent="0.2">
      <c r="A21" s="201" t="s">
        <v>150</v>
      </c>
      <c r="B21" s="202" t="s">
        <v>151</v>
      </c>
      <c r="C21" s="113">
        <v>2.5459832788077064</v>
      </c>
      <c r="D21" s="115">
        <v>1751</v>
      </c>
      <c r="E21" s="114">
        <v>1834</v>
      </c>
      <c r="F21" s="114">
        <v>1996</v>
      </c>
      <c r="G21" s="114">
        <v>1986</v>
      </c>
      <c r="H21" s="140">
        <v>1828</v>
      </c>
      <c r="I21" s="115">
        <v>-77</v>
      </c>
      <c r="J21" s="116">
        <v>-4.2122538293216634</v>
      </c>
    </row>
    <row r="22" spans="1:15" s="110" customFormat="1" ht="24.95" customHeight="1" x14ac:dyDescent="0.2">
      <c r="A22" s="201" t="s">
        <v>152</v>
      </c>
      <c r="B22" s="199" t="s">
        <v>153</v>
      </c>
      <c r="C22" s="113">
        <v>1.737549981824791</v>
      </c>
      <c r="D22" s="115">
        <v>1195</v>
      </c>
      <c r="E22" s="114">
        <v>1195</v>
      </c>
      <c r="F22" s="114">
        <v>1211</v>
      </c>
      <c r="G22" s="114">
        <v>1222</v>
      </c>
      <c r="H22" s="140">
        <v>1251</v>
      </c>
      <c r="I22" s="115">
        <v>-56</v>
      </c>
      <c r="J22" s="116">
        <v>-4.4764188649080738</v>
      </c>
    </row>
    <row r="23" spans="1:15" s="110" customFormat="1" ht="24.95" customHeight="1" x14ac:dyDescent="0.2">
      <c r="A23" s="193" t="s">
        <v>154</v>
      </c>
      <c r="B23" s="199" t="s">
        <v>155</v>
      </c>
      <c r="C23" s="113">
        <v>1.4743729552889859</v>
      </c>
      <c r="D23" s="115">
        <v>1014</v>
      </c>
      <c r="E23" s="114">
        <v>938</v>
      </c>
      <c r="F23" s="114">
        <v>959</v>
      </c>
      <c r="G23" s="114">
        <v>943</v>
      </c>
      <c r="H23" s="140">
        <v>969</v>
      </c>
      <c r="I23" s="115">
        <v>45</v>
      </c>
      <c r="J23" s="116">
        <v>4.643962848297214</v>
      </c>
    </row>
    <row r="24" spans="1:15" s="110" customFormat="1" ht="24.95" customHeight="1" x14ac:dyDescent="0.2">
      <c r="A24" s="193" t="s">
        <v>156</v>
      </c>
      <c r="B24" s="199" t="s">
        <v>221</v>
      </c>
      <c r="C24" s="113">
        <v>4.1337695383496911</v>
      </c>
      <c r="D24" s="115">
        <v>2843</v>
      </c>
      <c r="E24" s="114">
        <v>2920</v>
      </c>
      <c r="F24" s="114">
        <v>2961</v>
      </c>
      <c r="G24" s="114">
        <v>2887</v>
      </c>
      <c r="H24" s="140">
        <v>2884</v>
      </c>
      <c r="I24" s="115">
        <v>-41</v>
      </c>
      <c r="J24" s="116">
        <v>-1.4216366158113731</v>
      </c>
    </row>
    <row r="25" spans="1:15" s="110" customFormat="1" ht="24.95" customHeight="1" x14ac:dyDescent="0.2">
      <c r="A25" s="193" t="s">
        <v>222</v>
      </c>
      <c r="B25" s="204" t="s">
        <v>159</v>
      </c>
      <c r="C25" s="113">
        <v>2.3816793893129771</v>
      </c>
      <c r="D25" s="115">
        <v>1638</v>
      </c>
      <c r="E25" s="114">
        <v>1622</v>
      </c>
      <c r="F25" s="114">
        <v>1676</v>
      </c>
      <c r="G25" s="114">
        <v>1611</v>
      </c>
      <c r="H25" s="140">
        <v>1581</v>
      </c>
      <c r="I25" s="115">
        <v>57</v>
      </c>
      <c r="J25" s="116">
        <v>3.6053130929791273</v>
      </c>
    </row>
    <row r="26" spans="1:15" s="110" customFormat="1" ht="24.95" customHeight="1" x14ac:dyDescent="0.2">
      <c r="A26" s="201">
        <v>782.78300000000002</v>
      </c>
      <c r="B26" s="203" t="s">
        <v>160</v>
      </c>
      <c r="C26" s="113">
        <v>2.2609960014540169</v>
      </c>
      <c r="D26" s="115">
        <v>1555</v>
      </c>
      <c r="E26" s="114">
        <v>1500</v>
      </c>
      <c r="F26" s="114">
        <v>1715</v>
      </c>
      <c r="G26" s="114">
        <v>1825</v>
      </c>
      <c r="H26" s="140">
        <v>1762</v>
      </c>
      <c r="I26" s="115">
        <v>-207</v>
      </c>
      <c r="J26" s="116">
        <v>-11.748013620885358</v>
      </c>
    </row>
    <row r="27" spans="1:15" s="110" customFormat="1" ht="24.95" customHeight="1" x14ac:dyDescent="0.2">
      <c r="A27" s="193" t="s">
        <v>161</v>
      </c>
      <c r="B27" s="199" t="s">
        <v>223</v>
      </c>
      <c r="C27" s="113">
        <v>5.2431842966194111</v>
      </c>
      <c r="D27" s="115">
        <v>3606</v>
      </c>
      <c r="E27" s="114">
        <v>3583</v>
      </c>
      <c r="F27" s="114">
        <v>3634</v>
      </c>
      <c r="G27" s="114">
        <v>3573</v>
      </c>
      <c r="H27" s="140">
        <v>3517</v>
      </c>
      <c r="I27" s="115">
        <v>89</v>
      </c>
      <c r="J27" s="116">
        <v>2.5305658231447254</v>
      </c>
    </row>
    <row r="28" spans="1:15" s="110" customFormat="1" ht="24.95" customHeight="1" x14ac:dyDescent="0.2">
      <c r="A28" s="193" t="s">
        <v>163</v>
      </c>
      <c r="B28" s="199" t="s">
        <v>164</v>
      </c>
      <c r="C28" s="113">
        <v>3.8487822609960016</v>
      </c>
      <c r="D28" s="115">
        <v>2647</v>
      </c>
      <c r="E28" s="114">
        <v>2686</v>
      </c>
      <c r="F28" s="114">
        <v>2662</v>
      </c>
      <c r="G28" s="114">
        <v>2642</v>
      </c>
      <c r="H28" s="140">
        <v>2672</v>
      </c>
      <c r="I28" s="115">
        <v>-25</v>
      </c>
      <c r="J28" s="116">
        <v>-0.93562874251497008</v>
      </c>
    </row>
    <row r="29" spans="1:15" s="110" customFormat="1" ht="24.95" customHeight="1" x14ac:dyDescent="0.2">
      <c r="A29" s="193">
        <v>86</v>
      </c>
      <c r="B29" s="199" t="s">
        <v>165</v>
      </c>
      <c r="C29" s="113">
        <v>8.7066521264994545</v>
      </c>
      <c r="D29" s="115">
        <v>5988</v>
      </c>
      <c r="E29" s="114">
        <v>5985</v>
      </c>
      <c r="F29" s="114">
        <v>5918</v>
      </c>
      <c r="G29" s="114">
        <v>5821</v>
      </c>
      <c r="H29" s="140">
        <v>5837</v>
      </c>
      <c r="I29" s="115">
        <v>151</v>
      </c>
      <c r="J29" s="116">
        <v>2.586945348637999</v>
      </c>
    </row>
    <row r="30" spans="1:15" s="110" customFormat="1" ht="24.95" customHeight="1" x14ac:dyDescent="0.2">
      <c r="A30" s="193">
        <v>87.88</v>
      </c>
      <c r="B30" s="204" t="s">
        <v>166</v>
      </c>
      <c r="C30" s="113">
        <v>9.2635405307161029</v>
      </c>
      <c r="D30" s="115">
        <v>6371</v>
      </c>
      <c r="E30" s="114">
        <v>6342</v>
      </c>
      <c r="F30" s="114">
        <v>6334</v>
      </c>
      <c r="G30" s="114">
        <v>6292</v>
      </c>
      <c r="H30" s="140">
        <v>6348</v>
      </c>
      <c r="I30" s="115">
        <v>23</v>
      </c>
      <c r="J30" s="116">
        <v>0.36231884057971014</v>
      </c>
    </row>
    <row r="31" spans="1:15" s="110" customFormat="1" ht="24.95" customHeight="1" x14ac:dyDescent="0.2">
      <c r="A31" s="193" t="s">
        <v>167</v>
      </c>
      <c r="B31" s="199" t="s">
        <v>168</v>
      </c>
      <c r="C31" s="113">
        <v>2.3860414394765539</v>
      </c>
      <c r="D31" s="115">
        <v>1641</v>
      </c>
      <c r="E31" s="114">
        <v>1709</v>
      </c>
      <c r="F31" s="114">
        <v>1732</v>
      </c>
      <c r="G31" s="114">
        <v>1706</v>
      </c>
      <c r="H31" s="140">
        <v>1658</v>
      </c>
      <c r="I31" s="115">
        <v>-17</v>
      </c>
      <c r="J31" s="116">
        <v>-1.0253317249698433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0.47400945110868775</v>
      </c>
      <c r="D34" s="115">
        <v>326</v>
      </c>
      <c r="E34" s="114">
        <v>304</v>
      </c>
      <c r="F34" s="114">
        <v>354</v>
      </c>
      <c r="G34" s="114">
        <v>381</v>
      </c>
      <c r="H34" s="140">
        <v>328</v>
      </c>
      <c r="I34" s="115">
        <v>-2</v>
      </c>
      <c r="J34" s="116">
        <v>-0.6097560975609756</v>
      </c>
    </row>
    <row r="35" spans="1:10" s="110" customFormat="1" ht="24.95" customHeight="1" x14ac:dyDescent="0.2">
      <c r="A35" s="292" t="s">
        <v>171</v>
      </c>
      <c r="B35" s="293" t="s">
        <v>172</v>
      </c>
      <c r="C35" s="113">
        <v>32.872410032715379</v>
      </c>
      <c r="D35" s="115">
        <v>22608</v>
      </c>
      <c r="E35" s="114">
        <v>22595</v>
      </c>
      <c r="F35" s="114">
        <v>22986</v>
      </c>
      <c r="G35" s="114">
        <v>22603</v>
      </c>
      <c r="H35" s="140">
        <v>22586</v>
      </c>
      <c r="I35" s="115">
        <v>22</v>
      </c>
      <c r="J35" s="116">
        <v>9.7405472416541225E-2</v>
      </c>
    </row>
    <row r="36" spans="1:10" s="110" customFormat="1" ht="24.95" customHeight="1" x14ac:dyDescent="0.2">
      <c r="A36" s="294" t="s">
        <v>173</v>
      </c>
      <c r="B36" s="295" t="s">
        <v>174</v>
      </c>
      <c r="C36" s="125">
        <v>66.653580516175936</v>
      </c>
      <c r="D36" s="143">
        <v>45841</v>
      </c>
      <c r="E36" s="144">
        <v>46892</v>
      </c>
      <c r="F36" s="144">
        <v>46926</v>
      </c>
      <c r="G36" s="144">
        <v>46081</v>
      </c>
      <c r="H36" s="145">
        <v>45808</v>
      </c>
      <c r="I36" s="143">
        <v>33</v>
      </c>
      <c r="J36" s="146">
        <v>7.2039818372336709E-2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2020-09-25T09:09:58Z</dcterms:created>
  <dcterms:modified xsi:type="dcterms:W3CDTF">2020-09-28T08:08:58Z</dcterms:modified>
</cp:coreProperties>
</file>