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c r="K75" i="24" s="1"/>
  <c r="K77" i="24" s="1"/>
  <c r="G75" i="24"/>
  <c r="F75" i="24"/>
  <c r="E75" i="24"/>
  <c r="L74" i="24"/>
  <c r="H74" i="24"/>
  <c r="K74" i="24" s="1"/>
  <c r="G74" i="24"/>
  <c r="F74" i="24"/>
  <c r="E74" i="24"/>
  <c r="L73" i="24"/>
  <c r="H73" i="24"/>
  <c r="K73" i="24" s="1"/>
  <c r="G73" i="24"/>
  <c r="F73" i="24"/>
  <c r="E73" i="24"/>
  <c r="L72" i="24"/>
  <c r="H72" i="24"/>
  <c r="K72" i="24" s="1"/>
  <c r="G72" i="24"/>
  <c r="F72" i="24"/>
  <c r="E72" i="24"/>
  <c r="L71" i="24"/>
  <c r="H71" i="24"/>
  <c r="K71" i="24" s="1"/>
  <c r="G71" i="24"/>
  <c r="F71" i="24"/>
  <c r="E71" i="24"/>
  <c r="L70" i="24"/>
  <c r="H70" i="24"/>
  <c r="K70" i="24" s="1"/>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K44" i="24"/>
  <c r="I44" i="24"/>
  <c r="E44" i="24"/>
  <c r="D44" i="24"/>
  <c r="C44" i="24"/>
  <c r="L44" i="24" s="1"/>
  <c r="B44" i="24"/>
  <c r="J44" i="24" s="1"/>
  <c r="M43" i="24"/>
  <c r="L43" i="24"/>
  <c r="I43" i="24"/>
  <c r="H43" i="24"/>
  <c r="G43" i="24"/>
  <c r="F43" i="24"/>
  <c r="E43" i="24"/>
  <c r="D43" i="24"/>
  <c r="C43" i="24"/>
  <c r="B43" i="24"/>
  <c r="K43" i="24" s="1"/>
  <c r="M42" i="24"/>
  <c r="K42" i="24"/>
  <c r="I42" i="24"/>
  <c r="H42" i="24"/>
  <c r="E42" i="24"/>
  <c r="D42" i="24"/>
  <c r="C42" i="24"/>
  <c r="L42" i="24" s="1"/>
  <c r="B42" i="24"/>
  <c r="J42" i="24" s="1"/>
  <c r="M41" i="24"/>
  <c r="L41" i="24"/>
  <c r="I41" i="24"/>
  <c r="H41" i="24"/>
  <c r="G41" i="24"/>
  <c r="F41" i="24"/>
  <c r="E41" i="24"/>
  <c r="D41" i="24"/>
  <c r="C41" i="24"/>
  <c r="B41" i="24"/>
  <c r="K41" i="24" s="1"/>
  <c r="M40" i="24"/>
  <c r="K40" i="24"/>
  <c r="I40" i="24"/>
  <c r="H40" i="24"/>
  <c r="E40" i="24"/>
  <c r="D40" i="24"/>
  <c r="C40" i="24"/>
  <c r="L40" i="24" s="1"/>
  <c r="B40" i="24"/>
  <c r="J40" i="24" s="1"/>
  <c r="M36" i="24"/>
  <c r="L36" i="24"/>
  <c r="K36" i="24"/>
  <c r="J36" i="24"/>
  <c r="I36" i="24"/>
  <c r="H36" i="24"/>
  <c r="G36" i="24"/>
  <c r="F36" i="24"/>
  <c r="E36" i="24"/>
  <c r="D36" i="24"/>
  <c r="L57" i="15"/>
  <c r="K57" i="15"/>
  <c r="C38" i="24"/>
  <c r="C37" i="24"/>
  <c r="C35" i="24"/>
  <c r="C34" i="24"/>
  <c r="C33" i="24"/>
  <c r="C32" i="24"/>
  <c r="C31" i="24"/>
  <c r="G31" i="24" s="1"/>
  <c r="C30" i="24"/>
  <c r="C29" i="24"/>
  <c r="C28" i="24"/>
  <c r="C27" i="24"/>
  <c r="C26" i="24"/>
  <c r="C25" i="24"/>
  <c r="C24" i="24"/>
  <c r="C23" i="24"/>
  <c r="C22" i="24"/>
  <c r="C21" i="24"/>
  <c r="C20" i="24"/>
  <c r="C19" i="24"/>
  <c r="C18" i="24"/>
  <c r="C17" i="24"/>
  <c r="C16" i="24"/>
  <c r="C15" i="24"/>
  <c r="C6"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38" i="24" l="1"/>
  <c r="K38" i="24"/>
  <c r="J38" i="24"/>
  <c r="H38" i="24"/>
  <c r="F38" i="24"/>
  <c r="J8" i="24"/>
  <c r="H8" i="24"/>
  <c r="F8" i="24"/>
  <c r="D8" i="24"/>
  <c r="K8" i="24"/>
  <c r="F21" i="24"/>
  <c r="D21" i="24"/>
  <c r="J21" i="24"/>
  <c r="H21" i="24"/>
  <c r="K21" i="24"/>
  <c r="B45" i="24"/>
  <c r="B39" i="24"/>
  <c r="J22" i="24"/>
  <c r="H22" i="24"/>
  <c r="F22" i="24"/>
  <c r="D22" i="24"/>
  <c r="K22" i="24"/>
  <c r="J16" i="24"/>
  <c r="H16" i="24"/>
  <c r="F16" i="24"/>
  <c r="D16" i="24"/>
  <c r="K16" i="24"/>
  <c r="F19" i="24"/>
  <c r="D19" i="24"/>
  <c r="J19" i="24"/>
  <c r="H19" i="24"/>
  <c r="K19" i="24"/>
  <c r="J32" i="24"/>
  <c r="H32" i="24"/>
  <c r="F32" i="24"/>
  <c r="D32" i="24"/>
  <c r="K32" i="24"/>
  <c r="F35" i="24"/>
  <c r="D35" i="24"/>
  <c r="K35" i="24"/>
  <c r="J35" i="24"/>
  <c r="H35" i="24"/>
  <c r="M7" i="24"/>
  <c r="E7" i="24"/>
  <c r="L7" i="24"/>
  <c r="I7" i="24"/>
  <c r="G7" i="24"/>
  <c r="I8" i="24"/>
  <c r="M8" i="24"/>
  <c r="E8" i="24"/>
  <c r="L8" i="24"/>
  <c r="G8" i="24"/>
  <c r="M9" i="24"/>
  <c r="E9" i="24"/>
  <c r="L9" i="24"/>
  <c r="I9" i="24"/>
  <c r="G9" i="24"/>
  <c r="I20" i="24"/>
  <c r="M20" i="24"/>
  <c r="E20" i="24"/>
  <c r="L20" i="24"/>
  <c r="G20" i="24"/>
  <c r="M23" i="24"/>
  <c r="E23" i="24"/>
  <c r="L23" i="24"/>
  <c r="I23" i="24"/>
  <c r="G23" i="24"/>
  <c r="I26" i="24"/>
  <c r="M26" i="24"/>
  <c r="E26" i="24"/>
  <c r="L26" i="24"/>
  <c r="G26" i="24"/>
  <c r="G37" i="24"/>
  <c r="M37" i="24"/>
  <c r="E37" i="24"/>
  <c r="L37" i="24"/>
  <c r="I37" i="24"/>
  <c r="J26" i="24"/>
  <c r="H26" i="24"/>
  <c r="F26" i="24"/>
  <c r="D26" i="24"/>
  <c r="K26" i="24"/>
  <c r="F29" i="24"/>
  <c r="D29" i="24"/>
  <c r="K29" i="24"/>
  <c r="J29" i="24"/>
  <c r="H29" i="24"/>
  <c r="I6" i="24"/>
  <c r="M6" i="24"/>
  <c r="E6" i="24"/>
  <c r="L6" i="24"/>
  <c r="G6" i="24"/>
  <c r="M17" i="24"/>
  <c r="E17" i="24"/>
  <c r="L17" i="24"/>
  <c r="I17" i="24"/>
  <c r="G17" i="24"/>
  <c r="I30" i="24"/>
  <c r="G30" i="24"/>
  <c r="M30" i="24"/>
  <c r="E30" i="24"/>
  <c r="L30" i="24"/>
  <c r="F17" i="24"/>
  <c r="D17" i="24"/>
  <c r="J17" i="24"/>
  <c r="H17" i="24"/>
  <c r="K17" i="24"/>
  <c r="J20" i="24"/>
  <c r="H20" i="24"/>
  <c r="F20" i="24"/>
  <c r="D20" i="24"/>
  <c r="K20" i="24"/>
  <c r="F23" i="24"/>
  <c r="D23" i="24"/>
  <c r="J23" i="24"/>
  <c r="H23" i="24"/>
  <c r="K23" i="24"/>
  <c r="F33" i="24"/>
  <c r="D33" i="24"/>
  <c r="K33" i="24"/>
  <c r="J33" i="24"/>
  <c r="H33" i="24"/>
  <c r="H37" i="24"/>
  <c r="F37" i="24"/>
  <c r="D37" i="24"/>
  <c r="K37" i="24"/>
  <c r="J37" i="24"/>
  <c r="M21" i="24"/>
  <c r="E21" i="24"/>
  <c r="L21" i="24"/>
  <c r="I21" i="24"/>
  <c r="G21" i="24"/>
  <c r="I24" i="24"/>
  <c r="M24" i="24"/>
  <c r="E24" i="24"/>
  <c r="L24" i="24"/>
  <c r="G24" i="24"/>
  <c r="M27" i="24"/>
  <c r="E27" i="24"/>
  <c r="L27" i="24"/>
  <c r="I27" i="24"/>
  <c r="G27" i="24"/>
  <c r="L38" i="24"/>
  <c r="I38" i="24"/>
  <c r="G38" i="24"/>
  <c r="M38" i="24"/>
  <c r="E38" i="24"/>
  <c r="B14" i="24"/>
  <c r="B6" i="24"/>
  <c r="J24" i="24"/>
  <c r="H24" i="24"/>
  <c r="F24" i="24"/>
  <c r="D24" i="24"/>
  <c r="K24" i="24"/>
  <c r="F27" i="24"/>
  <c r="D27" i="24"/>
  <c r="J27" i="24"/>
  <c r="H27" i="24"/>
  <c r="K27" i="24"/>
  <c r="J30" i="24"/>
  <c r="H30" i="24"/>
  <c r="F30" i="24"/>
  <c r="D30" i="24"/>
  <c r="K30" i="24"/>
  <c r="M15" i="24"/>
  <c r="E15" i="24"/>
  <c r="L15" i="24"/>
  <c r="I15" i="24"/>
  <c r="G15" i="24"/>
  <c r="I18" i="24"/>
  <c r="M18" i="24"/>
  <c r="E18" i="24"/>
  <c r="L18" i="24"/>
  <c r="G18" i="24"/>
  <c r="I28" i="24"/>
  <c r="M28" i="24"/>
  <c r="E28" i="24"/>
  <c r="L28" i="24"/>
  <c r="G28" i="24"/>
  <c r="I34" i="24"/>
  <c r="G34" i="24"/>
  <c r="M34" i="24"/>
  <c r="E34" i="24"/>
  <c r="L34" i="24"/>
  <c r="F7" i="24"/>
  <c r="D7" i="24"/>
  <c r="J7" i="24"/>
  <c r="H7" i="24"/>
  <c r="K7" i="24"/>
  <c r="J18" i="24"/>
  <c r="H18" i="24"/>
  <c r="F18" i="24"/>
  <c r="D18" i="24"/>
  <c r="K18" i="24"/>
  <c r="J34" i="24"/>
  <c r="H34" i="24"/>
  <c r="F34" i="24"/>
  <c r="D34" i="24"/>
  <c r="K34" i="24"/>
  <c r="I22" i="24"/>
  <c r="M22" i="24"/>
  <c r="E22" i="24"/>
  <c r="L22" i="24"/>
  <c r="G22" i="24"/>
  <c r="M25" i="24"/>
  <c r="E25" i="24"/>
  <c r="L25" i="24"/>
  <c r="I25" i="24"/>
  <c r="G25" i="24"/>
  <c r="F9" i="24"/>
  <c r="D9" i="24"/>
  <c r="J9" i="24"/>
  <c r="H9" i="24"/>
  <c r="K9" i="24"/>
  <c r="F15" i="24"/>
  <c r="D15" i="24"/>
  <c r="J15" i="24"/>
  <c r="H15" i="24"/>
  <c r="K15" i="24"/>
  <c r="F25" i="24"/>
  <c r="D25" i="24"/>
  <c r="J25" i="24"/>
  <c r="H25" i="24"/>
  <c r="K25" i="24"/>
  <c r="J28" i="24"/>
  <c r="H28" i="24"/>
  <c r="F28" i="24"/>
  <c r="D28" i="24"/>
  <c r="K28" i="24"/>
  <c r="F31" i="24"/>
  <c r="D31" i="24"/>
  <c r="K31" i="24"/>
  <c r="J31" i="24"/>
  <c r="H31" i="24"/>
  <c r="I16" i="24"/>
  <c r="M16" i="24"/>
  <c r="E16" i="24"/>
  <c r="L16" i="24"/>
  <c r="G16" i="24"/>
  <c r="M19" i="24"/>
  <c r="E19" i="24"/>
  <c r="L19" i="24"/>
  <c r="I19" i="24"/>
  <c r="G19" i="24"/>
  <c r="M29" i="24"/>
  <c r="E29" i="24"/>
  <c r="L29" i="24"/>
  <c r="I29" i="24"/>
  <c r="G29" i="24"/>
  <c r="I32" i="24"/>
  <c r="G32" i="24"/>
  <c r="M32" i="24"/>
  <c r="E32" i="24"/>
  <c r="L32" i="24"/>
  <c r="M35" i="24"/>
  <c r="E35" i="24"/>
  <c r="L35" i="24"/>
  <c r="I35" i="24"/>
  <c r="G35" i="24"/>
  <c r="K53" i="24"/>
  <c r="J53" i="24"/>
  <c r="I53" i="24"/>
  <c r="K61" i="24"/>
  <c r="J61" i="24"/>
  <c r="I61" i="24"/>
  <c r="K69" i="24"/>
  <c r="J69" i="24"/>
  <c r="I69" i="24"/>
  <c r="C45" i="24"/>
  <c r="C39" i="24"/>
  <c r="K58" i="24"/>
  <c r="J58" i="24"/>
  <c r="I58" i="24"/>
  <c r="K66" i="24"/>
  <c r="J66" i="24"/>
  <c r="I66" i="24"/>
  <c r="M33" i="24"/>
  <c r="E33" i="24"/>
  <c r="L33" i="24"/>
  <c r="I33" i="24"/>
  <c r="C14" i="24"/>
  <c r="K55" i="24"/>
  <c r="J55" i="24"/>
  <c r="I55" i="24"/>
  <c r="K63" i="24"/>
  <c r="J63" i="24"/>
  <c r="I63" i="24"/>
  <c r="K52" i="24"/>
  <c r="J52" i="24"/>
  <c r="I52" i="24"/>
  <c r="K60" i="24"/>
  <c r="J60" i="24"/>
  <c r="I60" i="24"/>
  <c r="K68" i="24"/>
  <c r="J68" i="24"/>
  <c r="I68" i="24"/>
  <c r="M31" i="24"/>
  <c r="E31" i="24"/>
  <c r="L31" i="24"/>
  <c r="I31" i="24"/>
  <c r="K57" i="24"/>
  <c r="J57" i="24"/>
  <c r="I57" i="24"/>
  <c r="K65" i="24"/>
  <c r="J65" i="24"/>
  <c r="I65" i="24"/>
  <c r="G33" i="24"/>
  <c r="K54" i="24"/>
  <c r="J54" i="24"/>
  <c r="I54" i="24"/>
  <c r="K62" i="24"/>
  <c r="J62" i="24"/>
  <c r="I62" i="24"/>
  <c r="K51" i="24"/>
  <c r="J51" i="24"/>
  <c r="I51" i="24"/>
  <c r="K59" i="24"/>
  <c r="J59" i="24"/>
  <c r="I59" i="24"/>
  <c r="K67" i="24"/>
  <c r="J67" i="24"/>
  <c r="I67" i="24"/>
  <c r="K79" i="24"/>
  <c r="K56" i="24"/>
  <c r="J56" i="24"/>
  <c r="I56" i="24"/>
  <c r="K64" i="24"/>
  <c r="J64" i="24"/>
  <c r="I64" i="24"/>
  <c r="F40" i="24"/>
  <c r="J41" i="24"/>
  <c r="F42" i="24"/>
  <c r="J43" i="24"/>
  <c r="F44" i="24"/>
  <c r="I70" i="24"/>
  <c r="I71" i="24"/>
  <c r="I72" i="24"/>
  <c r="I73" i="24"/>
  <c r="I74" i="24"/>
  <c r="I75" i="24"/>
  <c r="I77" i="24" s="1"/>
  <c r="G40" i="24"/>
  <c r="G42" i="24"/>
  <c r="G44" i="24"/>
  <c r="J70" i="24"/>
  <c r="J71" i="24"/>
  <c r="J72" i="24"/>
  <c r="J73" i="24"/>
  <c r="J74" i="24"/>
  <c r="J75" i="24"/>
  <c r="H44" i="24"/>
  <c r="H45" i="24" l="1"/>
  <c r="F45" i="24"/>
  <c r="D45" i="24"/>
  <c r="K45" i="24"/>
  <c r="J45" i="24"/>
  <c r="I78" i="24"/>
  <c r="I79" i="24"/>
  <c r="J77" i="24"/>
  <c r="G39" i="24"/>
  <c r="M39" i="24"/>
  <c r="E39" i="24"/>
  <c r="L39" i="24"/>
  <c r="I39" i="24"/>
  <c r="G45" i="24"/>
  <c r="M45" i="24"/>
  <c r="E45" i="24"/>
  <c r="L45" i="24"/>
  <c r="I45" i="24"/>
  <c r="J6" i="24"/>
  <c r="H6" i="24"/>
  <c r="F6" i="24"/>
  <c r="D6" i="24"/>
  <c r="K6" i="24"/>
  <c r="K78" i="24"/>
  <c r="J14" i="24"/>
  <c r="H14" i="24"/>
  <c r="F14" i="24"/>
  <c r="D14" i="24"/>
  <c r="K14" i="24"/>
  <c r="I14" i="24"/>
  <c r="M14" i="24"/>
  <c r="E14" i="24"/>
  <c r="L14" i="24"/>
  <c r="G14" i="24"/>
  <c r="H39" i="24"/>
  <c r="F39" i="24"/>
  <c r="D39" i="24"/>
  <c r="K39" i="24"/>
  <c r="J39" i="24"/>
  <c r="J79" i="24" l="1"/>
  <c r="J78" i="24"/>
  <c r="I83" i="24" s="1"/>
  <c r="I82" i="24"/>
  <c r="I81" i="24" l="1"/>
</calcChain>
</file>

<file path=xl/sharedStrings.xml><?xml version="1.0" encoding="utf-8"?>
<sst xmlns="http://schemas.openxmlformats.org/spreadsheetml/2006/main" count="1661" uniqueCount="520">
  <si>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</si>
  <si>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</si>
  <si>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</si>
  <si>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</si>
  <si>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</si>
  <si>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</si>
  <si>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</si>
  <si>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</si>
  <si>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</si>
  <si>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</si>
  <si>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</si>
  <si>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</si>
  <si>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</si>
  <si>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Neuwied (07138)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</si>
  <si>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</si>
  <si>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</si>
  <si>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</si>
  <si>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</si>
  <si>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</si>
  <si>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</si>
  <si>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</si>
  <si>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</si>
  <si>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</si>
  <si>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</si>
  <si>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</si>
  <si>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</si>
  <si>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</si>
  <si>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</si>
  <si>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</si>
  <si>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</si>
  <si>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</si>
  <si>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</si>
  <si>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</si>
  <si>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</si>
  <si>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</si>
  <si>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</si>
  <si>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</si>
  <si>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</si>
  <si>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</si>
  <si>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</si>
  <si>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</si>
  <si>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</si>
  <si>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</si>
  <si>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</si>
  <si>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</si>
  <si>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</si>
  <si>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</si>
  <si>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</si>
  <si>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</si>
  <si>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</si>
  <si>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</si>
  <si>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</si>
  <si>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</si>
  <si>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</si>
  <si>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</si>
  <si>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</si>
  <si>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</si>
  <si>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</si>
  <si>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</si>
  <si>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</si>
  <si>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</si>
  <si>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</si>
  <si>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</si>
  <si>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</si>
  <si>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</si>
  <si>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</si>
  <si>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</si>
  <si>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</si>
  <si>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</si>
  <si>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</si>
  <si>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</si>
  <si>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</si>
  <si>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</si>
  <si>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</si>
  <si>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</si>
  <si>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</si>
  <si>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</si>
  <si>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</si>
  <si>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</si>
  <si>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</si>
  <si>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</si>
  <si>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</si>
  <si>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</si>
  <si>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</si>
  <si>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</si>
  <si>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</si>
  <si>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</si>
  <si>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</si>
  <si>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</si>
  <si>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</si>
  <si>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</si>
  <si>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</si>
  <si>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Neuwied (07138);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</si>
  <si>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</si>
  <si>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</si>
  <si>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</si>
  <si>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</si>
  <si>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</si>
  <si>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</si>
  <si>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</si>
  <si>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</si>
  <si>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</si>
  <si>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</si>
  <si>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</si>
  <si>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</si>
  <si>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</si>
  <si>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</si>
  <si>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</si>
  <si>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</si>
  <si>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</si>
  <si>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</si>
  <si>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</si>
  <si>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</si>
  <si>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</si>
  <si>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</si>
  <si>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</si>
  <si>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</si>
  <si>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</si>
  <si>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</si>
  <si>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</si>
  <si>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</si>
  <si>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</si>
  <si>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</si>
  <si>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</si>
  <si>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</si>
  <si>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</si>
  <si>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</si>
  <si>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</si>
  <si>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</si>
  <si>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</si>
  <si>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</si>
  <si>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</si>
  <si>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</si>
  <si>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</si>
  <si>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</si>
  <si>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</si>
  <si>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</si>
  <si>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</si>
  <si>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</si>
  <si>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</si>
  <si>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</si>
  <si>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</si>
  <si>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</si>
  <si>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</si>
  <si>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</si>
  <si>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</si>
  <si>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</si>
  <si>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</si>
  <si>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</si>
  <si>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</si>
  <si>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</si>
  <si>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</si>
  <si>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</si>
  <si>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</si>
  <si>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</si>
  <si>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</si>
  <si>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</si>
  <si>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</si>
  <si>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</si>
  <si>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</si>
  <si>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</si>
  <si>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</si>
  <si>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</si>
  <si>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</si>
  <si>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</si>
  <si>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</si>
  <si>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</si>
  <si>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</si>
  <si>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</si>
  <si>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</si>
  <si>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</si>
  <si>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</si>
  <si>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</si>
  <si>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</si>
  <si>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</si>
  <si>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</si>
  <si>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</si>
  <si>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</si>
  <si>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</si>
  <si>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</si>
  <si>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</si>
  <si>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</si>
  <si>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</si>
  <si>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Neuwied (07138)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</si>
  <si>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</si>
  <si>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</si>
  <si>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</si>
  <si>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</si>
  <si>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</si>
  <si>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</si>
  <si>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</si>
  <si>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</si>
  <si>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</si>
  <si>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</si>
  <si>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</si>
  <si>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</si>
  <si>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</si>
  <si>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</si>
  <si>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</si>
  <si>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</si>
  <si>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</si>
  <si>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</si>
  <si>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</si>
  <si>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</si>
  <si>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</si>
  <si>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</si>
  <si>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</si>
  <si>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</si>
  <si>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</si>
  <si>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</si>
  <si>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</si>
  <si>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</si>
  <si>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</si>
  <si>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</si>
  <si>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</si>
  <si>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</si>
  <si>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</si>
  <si>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</si>
  <si>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</si>
  <si>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</si>
  <si>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</si>
  <si>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</si>
  <si>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</si>
  <si>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</si>
  <si>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</si>
  <si>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</si>
  <si>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</si>
  <si>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</si>
  <si>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</si>
  <si>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</si>
  <si>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</si>
  <si>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</si>
  <si>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</si>
  <si>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</si>
  <si>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</si>
  <si>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</si>
  <si>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</si>
  <si>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</si>
  <si>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</si>
  <si>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</si>
  <si>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</si>
  <si>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</si>
  <si>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</si>
  <si>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</si>
  <si>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</si>
  <si>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</si>
  <si>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</si>
  <si>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</si>
  <si>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</si>
  <si>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</si>
  <si>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</si>
  <si>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</si>
  <si>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</si>
  <si>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</si>
  <si>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</si>
  <si>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</si>
  <si>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</si>
  <si>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</si>
  <si>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</si>
  <si>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</si>
  <si>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</si>
  <si>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</si>
  <si>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</si>
  <si>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</si>
  <si>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</si>
  <si>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</si>
  <si>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</si>
  <si>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</si>
  <si>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</si>
  <si>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</si>
  <si>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</si>
  <si>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</si>
  <si>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</si>
  <si>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</si>
  <si>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</si>
  <si>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</si>
  <si>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</si>
  <si>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</si>
  <si>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</si>
  <si>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</si>
  <si>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</si>
  <si>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</si>
  <si>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</si>
  <si>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</si>
  <si>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</si>
  <si>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</si>
  <si>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</si>
  <si>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</si>
  <si>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</si>
  <si>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</si>
  <si>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</si>
  <si>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</si>
  <si>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</si>
  <si>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</si>
  <si>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</si>
  <si>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</si>
  <si>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</si>
  <si>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</si>
  <si>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</si>
  <si>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</si>
  <si>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</si>
  <si>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</si>
  <si>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</si>
  <si>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</si>
  <si>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</si>
  <si>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</si>
  <si>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</si>
  <si>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</si>
  <si>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</si>
  <si>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</si>
  <si>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</si>
  <si>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</si>
  <si>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</si>
  <si>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</si>
  <si>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</si>
  <si>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</si>
  <si>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</si>
  <si>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</si>
  <si>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</si>
  <si>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</si>
  <si>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</si>
  <si>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</si>
  <si>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</si>
  <si>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</si>
  <si>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</si>
  <si>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</si>
  <si>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</si>
  <si>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</si>
  <si>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</si>
  <si>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</si>
  <si>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</si>
  <si>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</si>
  <si>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</si>
  <si>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</si>
  <si>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</si>
  <si>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</si>
  <si>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</si>
  <si>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</si>
  <si>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</si>
  <si>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</si>
  <si>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</si>
  <si>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</si>
  <si>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</si>
  <si>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</si>
  <si>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</si>
  <si>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</si>
  <si>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</si>
  <si>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</si>
  <si>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</si>
  <si>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</si>
  <si>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</si>
  <si>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</si>
  <si>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</si>
  <si>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</si>
  <si>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</si>
  <si>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</si>
  <si>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</si>
  <si>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</si>
  <si>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</si>
  <si>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</si>
  <si>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</si>
  <si>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</si>
  <si>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</si>
  <si>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</si>
  <si>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</si>
  <si>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</si>
  <si>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</si>
  <si>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</si>
  <si>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</si>
  <si>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</si>
  <si>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</si>
  <si>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</si>
  <si>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</si>
  <si>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Neuwied (07138);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</si>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</sst>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{C8F8A5CB-6A68-4C64-970F-EEB8E13980E9}</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C02D-4C04-9681-FA2284D8379A}"/>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{2A4DF552-F45D-4A70-9CAF-11EBED9B6A1F}</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C02D-4C04-9681-FA2284D8379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{DCA79348-6F0B-4CA2-9712-5E556299B696}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02D-4C04-9681-FA2284D8379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{0D1E1294-C8D4-4C57-B4F7-223174F93A08}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02D-4C04-9681-FA2284D8379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1.525442601046654</c:v>
                </c:pt>
                <c:pt idx="1">
                  <c:v>0.73912918896366064</c:v>
                </c:pt>
                <c:pt idx="2">
                  <c:v>1.1186464311118853</c:v>
                </c:pt>
                <c:pt idx="3">
                  <c:v>1.0875687030768</c:v>
                </c:pt>
              </c:numCache>
            </c:numRef>
          </c:val>
          <c:extLst>
            <c:ext xmlns:c16="http://schemas.microsoft.com/office/drawing/2014/chart" uri="{C3380CC4-5D6E-409C-BE32-E72D297353CC}">
              <c16:uniqueId val="{00000004-C02D-4C04-9681-FA2284D8379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{E236F565-BD69-48AE-8E3B-4A48BE5C2E17}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02D-4C04-9681-FA2284D8379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{CE5C26F8-63A4-42C1-9555-9A728BF2E965}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02D-4C04-9681-FA2284D8379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{14B63203-C02F-4ABF-A20E-E7E7796BA352}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02D-4C04-9681-FA2284D8379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{C89BF9A8-E657-431D-87A7-14546C75C814}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02D-4C04-9681-FA2284D837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02D-4C04-9681-FA2284D8379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02D-4C04-9681-FA2284D8379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{0921827F-035A-4E56-A82E-44908C7D1707}</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6BCD-4C79-A107-ACD273E46E31}"/>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{8BA1F58A-D155-4056-B875-1B36A77E35AE}</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6BCD-4C79-A107-ACD273E46E3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{96BFE9CB-4919-4BC2-AB17-C232FE0C0F4A}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BCD-4C79-A107-ACD273E46E3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{9094AD04-AFCC-46BA-9042-8178D5A5FA4C}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BCD-4C79-A107-ACD273E46E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-3.4499693063228976</c:v>
                </c:pt>
                <c:pt idx="1">
                  <c:v>-3.2711552602853353</c:v>
                </c:pt>
                <c:pt idx="2">
                  <c:v>-2.7637010795899166</c:v>
                </c:pt>
                <c:pt idx="3">
                  <c:v>-2.8655893304673015</c:v>
                </c:pt>
              </c:numCache>
            </c:numRef>
          </c:val>
          <c:extLst>
            <c:ext xmlns:c16="http://schemas.microsoft.com/office/drawing/2014/chart" uri="{C3380CC4-5D6E-409C-BE32-E72D297353CC}">
              <c16:uniqueId val="{00000004-6BCD-4C79-A107-ACD273E46E3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{45AA3119-1AE4-4911-9233-289B75A72ACB}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BCD-4C79-A107-ACD273E46E3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{0179F0B4-7E3F-4553-8876-C42220FD1DCE}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BCD-4C79-A107-ACD273E46E3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{30D98C0D-14B9-443B-9F22-333D65FDEED0}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BCD-4C79-A107-ACD273E46E3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{73553BBC-86E4-4301-9CF1-C226D01CEA9F}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BCD-4C79-A107-ACD273E46E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BCD-4C79-A107-ACD273E46E3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BCD-4C79-A107-ACD273E46E3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{543E5575-0980-43C4-A854-FBDD721A11EF}</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4773-4CA3-9361-EED06449DE4D}"/>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{7D89CE8D-34CF-4973-8023-BD8E070CA641}</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4773-4CA3-9361-EED06449DE4D}"/>
                </c:ext>
              </c:extLst>
            </c:dLbl>
            <c:dLbl>
              <c:idx val="2"/>
              <c:tx>
                <c:strRef>
                  <c:f>Daten_Diagramme!$D$16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{E0552B2D-BB60-4CA0-B4B6-F1F76D27C36E}</c15:txfldGUID>
                      <c15:f>Daten_Diagramme!$D$16</c15:f>
                      <c15:dlblFieldTableCache>
                        <c:ptCount val="1"/>
                        <c:pt idx="0">
                          <c:v>4.6</c:v>
                        </c:pt>
                      </c15:dlblFieldTableCache>
                    </c15:dlblFTEntry>
                  </c15:dlblFieldTable>
                  <c15:showDataLabelsRange val="0"/>
                </c:ext>
                <c:ext xmlns:c16="http://schemas.microsoft.com/office/drawing/2014/chart" uri="{C3380CC4-5D6E-409C-BE32-E72D297353CC}">
                  <c16:uniqueId val="{00000002-4773-4CA3-9361-EED06449DE4D}"/>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{5DF88B93-5C29-47BD-A820-E24057B328A9}</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4773-4CA3-9361-EED06449DE4D}"/>
                </c:ext>
              </c:extLst>
            </c:dLbl>
            <c:dLbl>
              <c:idx val="4"/>
              <c:tx>
                <c:strRef>
                  <c:f>Daten_Diagramme!$D$18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{04CBEB3B-73E6-49D0-B8B4-1F7EF206E0F1}</c15:txfldGUID>
                      <c15:f>Daten_Diagramme!$D$18</c15:f>
                      <c15:dlblFieldTableCache>
                        <c:ptCount val="1"/>
                        <c:pt idx="0">
                          <c:v>-3.5</c:v>
                        </c:pt>
                      </c15:dlblFieldTableCache>
                    </c15:dlblFTEntry>
                  </c15:dlblFieldTable>
                  <c15:showDataLabelsRange val="0"/>
                </c:ext>
                <c:ext xmlns:c16="http://schemas.microsoft.com/office/drawing/2014/chart" uri="{C3380CC4-5D6E-409C-BE32-E72D297353CC}">
                  <c16:uniqueId val="{00000004-4773-4CA3-9361-EED06449DE4D}"/>
                </c:ext>
              </c:extLst>
            </c:dLbl>
            <c:dLbl>
              <c:idx val="5"/>
              <c:tx>
                <c:strRef>
                  <c:f>Daten_Diagramme!$D$19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{5CA4D060-2B64-4412-8949-B828997A4E4D}</c15:txfldGUID>
                      <c15:f>Daten_Diagramme!$D$19</c15:f>
                      <c15:dlblFieldTableCache>
                        <c:ptCount val="1"/>
                        <c:pt idx="0">
                          <c:v>-1.8</c:v>
                        </c:pt>
                      </c15:dlblFieldTableCache>
                    </c15:dlblFTEntry>
                  </c15:dlblFieldTable>
                  <c15:showDataLabelsRange val="0"/>
                </c:ext>
                <c:ext xmlns:c16="http://schemas.microsoft.com/office/drawing/2014/chart" uri="{C3380CC4-5D6E-409C-BE32-E72D297353CC}">
                  <c16:uniqueId val="{00000005-4773-4CA3-9361-EED06449DE4D}"/>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{FECA8BA3-DA12-452C-ADEE-B97F6AE477CA}</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4773-4CA3-9361-EED06449DE4D}"/>
                </c:ext>
              </c:extLst>
            </c:dLbl>
            <c:dLbl>
              <c:idx val="7"/>
              <c:tx>
                <c:strRef>
                  <c:f>Daten_Diagramme!$D$21</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{096D4DB0-2274-4172-9B03-77958E5CDD99}</c15:txfldGUID>
                      <c15:f>Daten_Diagramme!$D$21</c15:f>
                      <c15:dlblFieldTableCache>
                        <c:ptCount val="1"/>
                        <c:pt idx="0">
                          <c:v>5.2</c:v>
                        </c:pt>
                      </c15:dlblFieldTableCache>
                    </c15:dlblFTEntry>
                  </c15:dlblFieldTable>
                  <c15:showDataLabelsRange val="0"/>
                </c:ext>
                <c:ext xmlns:c16="http://schemas.microsoft.com/office/drawing/2014/chart" uri="{C3380CC4-5D6E-409C-BE32-E72D297353CC}">
                  <c16:uniqueId val="{00000007-4773-4CA3-9361-EED06449DE4D}"/>
                </c:ext>
              </c:extLst>
            </c:dLbl>
            <c:dLbl>
              <c:idx val="8"/>
              <c:tx>
                <c:strRef>
                  <c:f>Daten_Diagramme!$D$22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{383592E9-12D2-4551-9D00-3401F3EE7791}</c15:txfldGUID>
                      <c15:f>Daten_Diagramme!$D$22</c15:f>
                      <c15:dlblFieldTableCache>
                        <c:ptCount val="1"/>
                        <c:pt idx="0">
                          <c:v>1.9</c:v>
                        </c:pt>
                      </c15:dlblFieldTableCache>
                    </c15:dlblFTEntry>
                  </c15:dlblFieldTable>
                  <c15:showDataLabelsRange val="0"/>
                </c:ext>
                <c:ext xmlns:c16="http://schemas.microsoft.com/office/drawing/2014/chart" uri="{C3380CC4-5D6E-409C-BE32-E72D297353CC}">
                  <c16:uniqueId val="{00000008-4773-4CA3-9361-EED06449DE4D}"/>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{DE4A8399-F45A-48A4-85B2-9FB97074890C}</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4773-4CA3-9361-EED06449DE4D}"/>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{F0C494C2-14B2-46CD-ACAC-EC58C02D4813}</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4773-4CA3-9361-EED06449DE4D}"/>
                </c:ext>
              </c:extLst>
            </c:dLbl>
            <c:dLbl>
              <c:idx val="11"/>
              <c:tx>
                <c:strRef>
                  <c:f>Daten_Diagramme!$D$25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{D78709E8-F888-429B-847F-B9B5C488BC49}</c15:txfldGUID>
                      <c15:f>Daten_Diagramme!$D$25</c15:f>
                      <c15:dlblFieldTableCache>
                        <c:ptCount val="1"/>
                        <c:pt idx="0">
                          <c:v>-2.5</c:v>
                        </c:pt>
                      </c15:dlblFieldTableCache>
                    </c15:dlblFTEntry>
                  </c15:dlblFieldTable>
                  <c15:showDataLabelsRange val="0"/>
                </c:ext>
                <c:ext xmlns:c16="http://schemas.microsoft.com/office/drawing/2014/chart" uri="{C3380CC4-5D6E-409C-BE32-E72D297353CC}">
                  <c16:uniqueId val="{0000000B-4773-4CA3-9361-EED06449DE4D}"/>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{20AD5E9C-60AE-4FB6-A10B-D00E5D93A9F9}</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4773-4CA3-9361-EED06449DE4D}"/>
                </c:ext>
              </c:extLst>
            </c:dLbl>
            <c:dLbl>
              <c:idx val="13"/>
              <c:tx>
                <c:strRef>
                  <c:f>Daten_Diagramme!$D$27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{F9619F1D-4A56-4497-9280-19B2771A16F5}</c15:txfldGUID>
                      <c15:f>Daten_Diagramme!$D$27</c15:f>
                      <c15:dlblFieldTableCache>
                        <c:ptCount val="1"/>
                        <c:pt idx="0">
                          <c:v>10.1</c:v>
                        </c:pt>
                      </c15:dlblFieldTableCache>
                    </c15:dlblFTEntry>
                  </c15:dlblFieldTable>
                  <c15:showDataLabelsRange val="0"/>
                </c:ext>
                <c:ext xmlns:c16="http://schemas.microsoft.com/office/drawing/2014/chart" uri="{C3380CC4-5D6E-409C-BE32-E72D297353CC}">
                  <c16:uniqueId val="{0000000D-4773-4CA3-9361-EED06449DE4D}"/>
                </c:ext>
              </c:extLst>
            </c:dLbl>
            <c:dLbl>
              <c:idx val="14"/>
              <c:tx>
                <c:strRef>
                  <c:f>Daten_Diagramme!$D$28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{20FDBB6F-7973-4ECE-91B7-C41A23B20C0B}</c15:txfldGUID>
                      <c15:f>Daten_Diagramme!$D$28</c15:f>
                      <c15:dlblFieldTableCache>
                        <c:ptCount val="1"/>
                        <c:pt idx="0">
                          <c:v>3.5</c:v>
                        </c:pt>
                      </c15:dlblFieldTableCache>
                    </c15:dlblFTEntry>
                  </c15:dlblFieldTable>
                  <c15:showDataLabelsRange val="0"/>
                </c:ext>
                <c:ext xmlns:c16="http://schemas.microsoft.com/office/drawing/2014/chart" uri="{C3380CC4-5D6E-409C-BE32-E72D297353CC}">
                  <c16:uniqueId val="{0000000E-4773-4CA3-9361-EED06449DE4D}"/>
                </c:ext>
              </c:extLst>
            </c:dLbl>
            <c:dLbl>
              <c:idx val="15"/>
              <c:tx>
                <c:strRef>
                  <c:f>Daten_Diagramme!$D$29</c:f>
                  <c:strCache>
                    <c:ptCount val="1"/>
                    <c:pt idx="0">
                      <c:v>43.4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{F6290564-8A82-4DD6-91B9-F21463104121}</c15:txfldGUID>
                      <c15:f>Daten_Diagramme!$D$29</c15:f>
                      <c15:dlblFieldTableCache>
                        <c:ptCount val="1"/>
                        <c:pt idx="0">
                          <c:v>43.4</c:v>
                        </c:pt>
                      </c15:dlblFieldTableCache>
                    </c15:dlblFTEntry>
                  </c15:dlblFieldTable>
                  <c15:showDataLabelsRange val="0"/>
                </c:ext>
                <c:ext xmlns:c16="http://schemas.microsoft.com/office/drawing/2014/chart" uri="{C3380CC4-5D6E-409C-BE32-E72D297353CC}">
                  <c16:uniqueId val="{0000000F-4773-4CA3-9361-EED06449DE4D}"/>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{4A866B58-C617-4B7F-B7EA-B35391D36E49}</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4773-4CA3-9361-EED06449DE4D}"/>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{D1B367E6-AF2E-4273-ADBB-E0201CCAA558}</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4773-4CA3-9361-EED06449DE4D}"/>
                </c:ext>
              </c:extLst>
            </c:dLbl>
            <c:dLbl>
              <c:idx val="18"/>
              <c:tx>
                <c:strRef>
                  <c:f>Daten_Diagramme!$D$32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{FBD7CA94-736A-451C-90FD-A352E692A3D8}</c15:txfldGUID>
                      <c15:f>Daten_Diagramme!$D$32</c15:f>
                      <c15:dlblFieldTableCache>
                        <c:ptCount val="1"/>
                        <c:pt idx="0">
                          <c:v>3.5</c:v>
                        </c:pt>
                      </c15:dlblFieldTableCache>
                    </c15:dlblFTEntry>
                  </c15:dlblFieldTable>
                  <c15:showDataLabelsRange val="0"/>
                </c:ext>
                <c:ext xmlns:c16="http://schemas.microsoft.com/office/drawing/2014/chart" uri="{C3380CC4-5D6E-409C-BE32-E72D297353CC}">
                  <c16:uniqueId val="{00000012-4773-4CA3-9361-EED06449DE4D}"/>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{FDD6CCF3-62CD-405F-95B1-A88317745422}</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4773-4CA3-9361-EED06449DE4D}"/>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{46666356-9C4B-4C1F-9165-D4E59746DC61}</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4773-4CA3-9361-EED06449DE4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{2A77DFE3-9518-4359-9700-53CD014682E2}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773-4CA3-9361-EED06449DE4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{775E5840-9C0F-4E62-A3E3-1628857297DA}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773-4CA3-9361-EED06449DE4D}"/>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{B95F4693-AA20-4EE7-90A9-61C96D628446}</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4773-4CA3-9361-EED06449DE4D}"/>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{4FA6DDA1-C789-49C3-9293-4ADA9C3A5406}</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4773-4CA3-9361-EED06449DE4D}"/>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{50E0C437-C470-4C25-AC09-119D8981DCB9}</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4773-4CA3-9361-EED06449DE4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{4A8B075A-73E4-4F85-AB19-94B03238A8CC}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773-4CA3-9361-EED06449DE4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{05B8EA97-014F-4767-8C67-8C176C4E5DD2}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773-4CA3-9361-EED06449DE4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{BB16FDA6-A5AB-4946-B585-4A22DB0580DF}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773-4CA3-9361-EED06449DE4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{6FD334E0-DBA3-4F11-884C-6BA0E4C76D09}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773-4CA3-9361-EED06449DE4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{5E7D4033-77DA-442E-9A6D-2DCC1FA6078C}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773-4CA3-9361-EED06449DE4D}"/>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{1E4790F7-628E-45B0-AB68-689F9024B7DA}</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4773-4CA3-9361-EED06449DE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1.525442601046654</c:v>
                </c:pt>
                <c:pt idx="1">
                  <c:v>1.1494252873563218</c:v>
                </c:pt>
                <c:pt idx="2">
                  <c:v>4.5665634674922604</c:v>
                </c:pt>
                <c:pt idx="3">
                  <c:v>-2.0144349886890014</c:v>
                </c:pt>
                <c:pt idx="4">
                  <c:v>-3.5135703766042501</c:v>
                </c:pt>
                <c:pt idx="5">
                  <c:v>-1.8159306644655386</c:v>
                </c:pt>
                <c:pt idx="6">
                  <c:v>-0.75224460082504252</c:v>
                </c:pt>
                <c:pt idx="7">
                  <c:v>5.164781111657649</c:v>
                </c:pt>
                <c:pt idx="8">
                  <c:v>1.8814341498047569</c:v>
                </c:pt>
                <c:pt idx="9">
                  <c:v>-2.4782317481580711</c:v>
                </c:pt>
                <c:pt idx="10">
                  <c:v>0.97864768683274017</c:v>
                </c:pt>
                <c:pt idx="11">
                  <c:v>-2.5198938992042441</c:v>
                </c:pt>
                <c:pt idx="12">
                  <c:v>-1.2908777969018932</c:v>
                </c:pt>
                <c:pt idx="13">
                  <c:v>10.132340777502067</c:v>
                </c:pt>
                <c:pt idx="14">
                  <c:v>3.4581218274111674</c:v>
                </c:pt>
                <c:pt idx="15">
                  <c:v>43.385214007782103</c:v>
                </c:pt>
                <c:pt idx="16">
                  <c:v>0.9771986970684039</c:v>
                </c:pt>
                <c:pt idx="17">
                  <c:v>1.4167073766487543</c:v>
                </c:pt>
                <c:pt idx="18">
                  <c:v>3.4925429488389654</c:v>
                </c:pt>
                <c:pt idx="19">
                  <c:v>2.1202641640597846</c:v>
                </c:pt>
                <c:pt idx="20">
                  <c:v>2.66912103083295</c:v>
                </c:pt>
                <c:pt idx="21">
                  <c:v>0</c:v>
                </c:pt>
                <c:pt idx="23">
                  <c:v>1.1494252873563218</c:v>
                </c:pt>
                <c:pt idx="24">
                  <c:v>-0.43888981775622804</c:v>
                </c:pt>
                <c:pt idx="25">
                  <c:v>2.7464697499676123</c:v>
                </c:pt>
              </c:numCache>
            </c:numRef>
          </c:val>
          <c:extLst>
            <c:ext xmlns:c16="http://schemas.microsoft.com/office/drawing/2014/chart" uri="{C3380CC4-5D6E-409C-BE32-E72D297353CC}">
              <c16:uniqueId val="{00000020-4773-4CA3-9361-EED06449DE4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{B7BB5493-6258-4F57-AD8D-BF8D7B805978}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773-4CA3-9361-EED06449DE4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{C3CA7FA7-1F58-4F8D-A75D-2815305F73BC}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773-4CA3-9361-EED06449DE4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{3A65851B-3857-4232-8463-060F0BC5F202}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773-4CA3-9361-EED06449DE4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{7515CCC7-FC31-4B5F-9E00-CB31E012CC3D}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773-4CA3-9361-EED06449DE4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{30943C0F-3D92-44D8-92EF-DC5AFEC43564}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773-4CA3-9361-EED06449DE4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{051DCF08-9D67-4A22-BA19-A21983EF24B2}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773-4CA3-9361-EED06449DE4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{0E69D2B0-849E-41A4-B134-235277D24C63}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773-4CA3-9361-EED06449DE4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{2474FA40-A5AE-48C0-A75E-954B79518411}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773-4CA3-9361-EED06449DE4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{B4FC2F55-AC8E-4BB4-9EE7-23B8FDF79218}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773-4CA3-9361-EED06449DE4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{FC34AD49-8DBE-478C-8352-6FA9ED0DFCCE}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773-4CA3-9361-EED06449DE4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{C82786F1-3274-4476-B797-3265AF6DBA17}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773-4CA3-9361-EED06449DE4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{F6749AD8-76A3-449D-BCA8-CAEC1FBA19CE}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773-4CA3-9361-EED06449DE4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{E6854E1F-1D82-4651-9516-DC29A15464ED}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773-4CA3-9361-EED06449DE4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{62B78BF3-DC74-4459-BA17-A06A0D29472B}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773-4CA3-9361-EED06449DE4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{3DA4BF47-15AD-447E-954E-8B514AA36E33}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773-4CA3-9361-EED06449DE4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{7E0A6142-933D-4015-A814-3B66F4A9A69C}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773-4CA3-9361-EED06449DE4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{A98B155F-80D9-4480-823B-EEB17DEB1948}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773-4CA3-9361-EED06449DE4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{302B4C48-6409-40DC-8291-ADC819AE0D43}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773-4CA3-9361-EED06449DE4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{DC392662-2EC5-4E0C-AEEE-CDF7989DDE02}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773-4CA3-9361-EED06449DE4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{6F2729F5-EA66-467F-ABCC-76E81798B2FF}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773-4CA3-9361-EED06449DE4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{7E3F3695-185C-4C8F-9BB4-BDAF2982F4D8}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773-4CA3-9361-EED06449DE4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{3502B837-35F6-4A0C-B640-076243B76D39}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773-4CA3-9361-EED06449DE4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{6C2C021F-86FF-4F46-A643-A0A44EBE42E0}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773-4CA3-9361-EED06449DE4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{AEFAE01E-DF11-48A8-8C21-7CFE349B283B}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773-4CA3-9361-EED06449DE4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{1447F80E-4F47-4E51-9974-4D571F761D7B}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773-4CA3-9361-EED06449DE4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{63CEE3DE-269A-4E3D-B3B7-A4520995F9F4}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773-4CA3-9361-EED06449DE4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{136DEFB7-D776-4C59-B21E-848FD46596BA}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773-4CA3-9361-EED06449DE4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{358E195E-CD50-4521-B02A-30AD9BF5F85A}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773-4CA3-9361-EED06449DE4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{379D5283-E5DA-4058-A266-D87A58760689}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773-4CA3-9361-EED06449DE4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{502ACE18-A850-4DD1-83EB-F6F00F983FB9}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773-4CA3-9361-EED06449DE4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{18ED9F3B-A89A-4546-82B1-6A8CCC1ED68B}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773-4CA3-9361-EED06449DE4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{79D2D2A5-D8E8-428E-B9EC-4FD65391916E}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773-4CA3-9361-EED06449DE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773-4CA3-9361-EED06449DE4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773-4CA3-9361-EED06449DE4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{029B458A-F5ED-4B67-80DB-C04A9741DB0F}</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4A05-4111-85D6-4E9080A7C347}"/>
                </c:ext>
              </c:extLst>
            </c:dLbl>
            <c:dLbl>
              <c:idx val="1"/>
              <c:tx>
                <c:strRef>
                  <c:f>Daten_Diagramme!$E$15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{FDD57B17-358D-486B-A535-0E5A212622D4}</c15:txfldGUID>
                      <c15:f>Daten_Diagramme!$E$15</c15:f>
                      <c15:dlblFieldTableCache>
                        <c:ptCount val="1"/>
                        <c:pt idx="0">
                          <c:v>3.6</c:v>
                        </c:pt>
                      </c15:dlblFieldTableCache>
                    </c15:dlblFTEntry>
                  </c15:dlblFieldTable>
                  <c15:showDataLabelsRange val="0"/>
                </c:ext>
                <c:ext xmlns:c16="http://schemas.microsoft.com/office/drawing/2014/chart" uri="{C3380CC4-5D6E-409C-BE32-E72D297353CC}">
                  <c16:uniqueId val="{00000001-4A05-4111-85D6-4E9080A7C347}"/>
                </c:ext>
              </c:extLst>
            </c:dLbl>
            <c:dLbl>
              <c:idx val="2"/>
              <c:tx>
                <c:strRef>
                  <c:f>Daten_Diagramme!$E$16</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{81EEB6C9-04E7-4A3C-80C6-1AAA2C9A9144}</c15:txfldGUID>
                      <c15:f>Daten_Diagramme!$E$16</c15:f>
                      <c15:dlblFieldTableCache>
                        <c:ptCount val="1"/>
                        <c:pt idx="0">
                          <c:v>-10.6</c:v>
                        </c:pt>
                      </c15:dlblFieldTableCache>
                    </c15:dlblFTEntry>
                  </c15:dlblFieldTable>
                  <c15:showDataLabelsRange val="0"/>
                </c:ext>
                <c:ext xmlns:c16="http://schemas.microsoft.com/office/drawing/2014/chart" uri="{C3380CC4-5D6E-409C-BE32-E72D297353CC}">
                  <c16:uniqueId val="{00000002-4A05-4111-85D6-4E9080A7C347}"/>
                </c:ext>
              </c:extLst>
            </c:dLbl>
            <c:dLbl>
              <c:idx val="3"/>
              <c:tx>
                <c:strRef>
                  <c:f>Daten_Diagramme!$E$17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{ACAB007F-B5FF-4B96-BC8C-C97C07B15BBB}</c15:txfldGUID>
                      <c15:f>Daten_Diagramme!$E$17</c15:f>
                      <c15:dlblFieldTableCache>
                        <c:ptCount val="1"/>
                        <c:pt idx="0">
                          <c:v>-8.2</c:v>
                        </c:pt>
                      </c15:dlblFieldTableCache>
                    </c15:dlblFTEntry>
                  </c15:dlblFieldTable>
                  <c15:showDataLabelsRange val="0"/>
                </c:ext>
                <c:ext xmlns:c16="http://schemas.microsoft.com/office/drawing/2014/chart" uri="{C3380CC4-5D6E-409C-BE32-E72D297353CC}">
                  <c16:uniqueId val="{00000003-4A05-4111-85D6-4E9080A7C347}"/>
                </c:ext>
              </c:extLst>
            </c:dLbl>
            <c:dLbl>
              <c:idx val="4"/>
              <c:tx>
                <c:strRef>
                  <c:f>Daten_Diagramme!$E$18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{E3B9C0B3-AA84-4B3B-8C82-C9892A48921F}</c15:txfldGUID>
                      <c15:f>Daten_Diagramme!$E$18</c15:f>
                      <c15:dlblFieldTableCache>
                        <c:ptCount val="1"/>
                        <c:pt idx="0">
                          <c:v>1.3</c:v>
                        </c:pt>
                      </c15:dlblFieldTableCache>
                    </c15:dlblFTEntry>
                  </c15:dlblFieldTable>
                  <c15:showDataLabelsRange val="0"/>
                </c:ext>
                <c:ext xmlns:c16="http://schemas.microsoft.com/office/drawing/2014/chart" uri="{C3380CC4-5D6E-409C-BE32-E72D297353CC}">
                  <c16:uniqueId val="{00000004-4A05-4111-85D6-4E9080A7C347}"/>
                </c:ext>
              </c:extLst>
            </c:dLbl>
            <c:dLbl>
              <c:idx val="5"/>
              <c:tx>
                <c:strRef>
                  <c:f>Daten_Diagramme!$E$19</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{57C60B13-A630-428D-8E20-326A26D2B367}</c15:txfldGUID>
                      <c15:f>Daten_Diagramme!$E$19</c15:f>
                      <c15:dlblFieldTableCache>
                        <c:ptCount val="1"/>
                        <c:pt idx="0">
                          <c:v>-13.8</c:v>
                        </c:pt>
                      </c15:dlblFieldTableCache>
                    </c15:dlblFTEntry>
                  </c15:dlblFieldTable>
                  <c15:showDataLabelsRange val="0"/>
                </c:ext>
                <c:ext xmlns:c16="http://schemas.microsoft.com/office/drawing/2014/chart" uri="{C3380CC4-5D6E-409C-BE32-E72D297353CC}">
                  <c16:uniqueId val="{00000005-4A05-4111-85D6-4E9080A7C347}"/>
                </c:ext>
              </c:extLst>
            </c:dLbl>
            <c:dLbl>
              <c:idx val="6"/>
              <c:tx>
                <c:strRef>
                  <c:f>Daten_Diagramme!$E$20</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{8A2255EE-F78D-4E97-92B7-F546AC054097}</c15:txfldGUID>
                      <c15:f>Daten_Diagramme!$E$20</c15:f>
                      <c15:dlblFieldTableCache>
                        <c:ptCount val="1"/>
                        <c:pt idx="0">
                          <c:v>-11.7</c:v>
                        </c:pt>
                      </c15:dlblFieldTableCache>
                    </c15:dlblFTEntry>
                  </c15:dlblFieldTable>
                  <c15:showDataLabelsRange val="0"/>
                </c:ext>
                <c:ext xmlns:c16="http://schemas.microsoft.com/office/drawing/2014/chart" uri="{C3380CC4-5D6E-409C-BE32-E72D297353CC}">
                  <c16:uniqueId val="{00000006-4A05-4111-85D6-4E9080A7C347}"/>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{4CDAF7A0-F19A-4770-9A9C-99256A65D8DD}</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4A05-4111-85D6-4E9080A7C347}"/>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{2F75537A-D240-4472-B634-20E5906B23F6}</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4A05-4111-85D6-4E9080A7C347}"/>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{DF3116AE-0259-4479-A459-1EA9367DD32A}</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4A05-4111-85D6-4E9080A7C347}"/>
                </c:ext>
              </c:extLst>
            </c:dLbl>
            <c:dLbl>
              <c:idx val="10"/>
              <c:tx>
                <c:strRef>
                  <c:f>Daten_Diagramme!$E$24</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{3F6F2780-3F26-4E7A-8881-BF2CC90DE320}</c15:txfldGUID>
                      <c15:f>Daten_Diagramme!$E$24</c15:f>
                      <c15:dlblFieldTableCache>
                        <c:ptCount val="1"/>
                        <c:pt idx="0">
                          <c:v>-14.8</c:v>
                        </c:pt>
                      </c15:dlblFieldTableCache>
                    </c15:dlblFTEntry>
                  </c15:dlblFieldTable>
                  <c15:showDataLabelsRange val="0"/>
                </c:ext>
                <c:ext xmlns:c16="http://schemas.microsoft.com/office/drawing/2014/chart" uri="{C3380CC4-5D6E-409C-BE32-E72D297353CC}">
                  <c16:uniqueId val="{0000000A-4A05-4111-85D6-4E9080A7C347}"/>
                </c:ext>
              </c:extLst>
            </c:dLbl>
            <c:dLbl>
              <c:idx val="11"/>
              <c:tx>
                <c:strRef>
                  <c:f>Daten_Diagramme!$E$25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{FA66690A-33BE-44E8-9348-DCA625AC897D}</c15:txfldGUID>
                      <c15:f>Daten_Diagramme!$E$25</c15:f>
                      <c15:dlblFieldTableCache>
                        <c:ptCount val="1"/>
                        <c:pt idx="0">
                          <c:v>7.7</c:v>
                        </c:pt>
                      </c15:dlblFieldTableCache>
                    </c15:dlblFTEntry>
                  </c15:dlblFieldTable>
                  <c15:showDataLabelsRange val="0"/>
                </c:ext>
                <c:ext xmlns:c16="http://schemas.microsoft.com/office/drawing/2014/chart" uri="{C3380CC4-5D6E-409C-BE32-E72D297353CC}">
                  <c16:uniqueId val="{0000000B-4A05-4111-85D6-4E9080A7C347}"/>
                </c:ext>
              </c:extLst>
            </c:dLbl>
            <c:dLbl>
              <c:idx val="12"/>
              <c:tx>
                <c:strRef>
                  <c:f>Daten_Diagramme!$E$26</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{EFBEDAEE-A9CF-4752-9552-558651CE9653}</c15:txfldGUID>
                      <c15:f>Daten_Diagramme!$E$26</c15:f>
                      <c15:dlblFieldTableCache>
                        <c:ptCount val="1"/>
                        <c:pt idx="0">
                          <c:v>6.4</c:v>
                        </c:pt>
                      </c15:dlblFieldTableCache>
                    </c15:dlblFTEntry>
                  </c15:dlblFieldTable>
                  <c15:showDataLabelsRange val="0"/>
                </c:ext>
                <c:ext xmlns:c16="http://schemas.microsoft.com/office/drawing/2014/chart" uri="{C3380CC4-5D6E-409C-BE32-E72D297353CC}">
                  <c16:uniqueId val="{0000000C-4A05-4111-85D6-4E9080A7C347}"/>
                </c:ext>
              </c:extLst>
            </c:dLbl>
            <c:dLbl>
              <c:idx val="13"/>
              <c:tx>
                <c:strRef>
                  <c:f>Daten_Diagramme!$E$27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{BF47033C-D9A1-4A5E-9D30-9E26B883E978}</c15:txfldGUID>
                      <c15:f>Daten_Diagramme!$E$27</c15:f>
                      <c15:dlblFieldTableCache>
                        <c:ptCount val="1"/>
                        <c:pt idx="0">
                          <c:v>-1.4</c:v>
                        </c:pt>
                      </c15:dlblFieldTableCache>
                    </c15:dlblFTEntry>
                  </c15:dlblFieldTable>
                  <c15:showDataLabelsRange val="0"/>
                </c:ext>
                <c:ext xmlns:c16="http://schemas.microsoft.com/office/drawing/2014/chart" uri="{C3380CC4-5D6E-409C-BE32-E72D297353CC}">
                  <c16:uniqueId val="{0000000D-4A05-4111-85D6-4E9080A7C347}"/>
                </c:ext>
              </c:extLst>
            </c:dLbl>
            <c:dLbl>
              <c:idx val="14"/>
              <c:tx>
                <c:strRef>
                  <c:f>Daten_Diagramme!$E$28</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{E1966896-B9B0-4785-9AA1-E269CEFB73AA}</c15:txfldGUID>
                      <c15:f>Daten_Diagramme!$E$28</c15:f>
                      <c15:dlblFieldTableCache>
                        <c:ptCount val="1"/>
                        <c:pt idx="0">
                          <c:v>6.8</c:v>
                        </c:pt>
                      </c15:dlblFieldTableCache>
                    </c15:dlblFTEntry>
                  </c15:dlblFieldTable>
                  <c15:showDataLabelsRange val="0"/>
                </c:ext>
                <c:ext xmlns:c16="http://schemas.microsoft.com/office/drawing/2014/chart" uri="{C3380CC4-5D6E-409C-BE32-E72D297353CC}">
                  <c16:uniqueId val="{0000000E-4A05-4111-85D6-4E9080A7C347}"/>
                </c:ext>
              </c:extLst>
            </c:dLbl>
            <c:dLbl>
              <c:idx val="15"/>
              <c:tx>
                <c:strRef>
                  <c:f>Daten_Diagramme!$E$29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{06310E17-C2F2-4D95-AB1D-719F56350EED}</c15:txfldGUID>
                      <c15:f>Daten_Diagramme!$E$29</c15:f>
                      <c15:dlblFieldTableCache>
                        <c:ptCount val="1"/>
                        <c:pt idx="0">
                          <c:v>5.9</c:v>
                        </c:pt>
                      </c15:dlblFieldTableCache>
                    </c15:dlblFTEntry>
                  </c15:dlblFieldTable>
                  <c15:showDataLabelsRange val="0"/>
                </c:ext>
                <c:ext xmlns:c16="http://schemas.microsoft.com/office/drawing/2014/chart" uri="{C3380CC4-5D6E-409C-BE32-E72D297353CC}">
                  <c16:uniqueId val="{0000000F-4A05-4111-85D6-4E9080A7C347}"/>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{D28E21D4-F23C-4DB4-830C-45B13AF9EB04}</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4A05-4111-85D6-4E9080A7C347}"/>
                </c:ext>
              </c:extLst>
            </c:dLbl>
            <c:dLbl>
              <c:idx val="17"/>
              <c:tx>
                <c:strRef>
                  <c:f>Daten_Diagramme!$E$31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{CDF93752-6B0B-4BD7-9A76-5E541F3F08D5}</c15:txfldGUID>
                      <c15:f>Daten_Diagramme!$E$31</c15:f>
                      <c15:dlblFieldTableCache>
                        <c:ptCount val="1"/>
                        <c:pt idx="0">
                          <c:v>-6.3</c:v>
                        </c:pt>
                      </c15:dlblFieldTableCache>
                    </c15:dlblFTEntry>
                  </c15:dlblFieldTable>
                  <c15:showDataLabelsRange val="0"/>
                </c:ext>
                <c:ext xmlns:c16="http://schemas.microsoft.com/office/drawing/2014/chart" uri="{C3380CC4-5D6E-409C-BE32-E72D297353CC}">
                  <c16:uniqueId val="{00000011-4A05-4111-85D6-4E9080A7C347}"/>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{CFE5177B-F61C-45B0-A96D-BE3C8549FB8D}</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4A05-4111-85D6-4E9080A7C347}"/>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{7DE2E582-45B7-4C80-AC1B-FAEE5336C617}</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4A05-4111-85D6-4E9080A7C347}"/>
                </c:ext>
              </c:extLst>
            </c:dLbl>
            <c:dLbl>
              <c:idx val="20"/>
              <c:tx>
                <c:strRef>
                  <c:f>Daten_Diagramme!$E$34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{4C9E3EF2-35B0-4098-8938-5930A4532004}</c15:txfldGUID>
                      <c15:f>Daten_Diagramme!$E$34</c15:f>
                      <c15:dlblFieldTableCache>
                        <c:ptCount val="1"/>
                        <c:pt idx="0">
                          <c:v>-6.0</c:v>
                        </c:pt>
                      </c15:dlblFieldTableCache>
                    </c15:dlblFTEntry>
                  </c15:dlblFieldTable>
                  <c15:showDataLabelsRange val="0"/>
                </c:ext>
                <c:ext xmlns:c16="http://schemas.microsoft.com/office/drawing/2014/chart" uri="{C3380CC4-5D6E-409C-BE32-E72D297353CC}">
                  <c16:uniqueId val="{00000014-4A05-4111-85D6-4E9080A7C34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{0071852D-318D-4A60-AD72-70413BD0ECD2}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A05-4111-85D6-4E9080A7C34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{B58BD6EE-BD8F-4AE6-8712-58AFAD62CED4}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A05-4111-85D6-4E9080A7C347}"/>
                </c:ext>
              </c:extLst>
            </c:dLbl>
            <c:dLbl>
              <c:idx val="23"/>
              <c:tx>
                <c:strRef>
                  <c:f>Daten_Diagramme!$E$37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{538FD20D-33BB-4A03-A13E-AF6BB43C8CF4}</c15:txfldGUID>
                      <c15:f>Daten_Diagramme!$E$37</c15:f>
                      <c15:dlblFieldTableCache>
                        <c:ptCount val="1"/>
                        <c:pt idx="0">
                          <c:v>3.6</c:v>
                        </c:pt>
                      </c15:dlblFieldTableCache>
                    </c15:dlblFTEntry>
                  </c15:dlblFieldTable>
                  <c15:showDataLabelsRange val="0"/>
                </c:ext>
                <c:ext xmlns:c16="http://schemas.microsoft.com/office/drawing/2014/chart" uri="{C3380CC4-5D6E-409C-BE32-E72D297353CC}">
                  <c16:uniqueId val="{00000017-4A05-4111-85D6-4E9080A7C347}"/>
                </c:ext>
              </c:extLst>
            </c:dLbl>
            <c:dLbl>
              <c:idx val="24"/>
              <c:tx>
                <c:strRef>
                  <c:f>Daten_Diagramme!$E$38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{C8D62E0A-AEAA-4CC5-A77C-100C7E3329AA}</c15:txfldGUID>
                      <c15:f>Daten_Diagramme!$E$38</c15:f>
                      <c15:dlblFieldTableCache>
                        <c:ptCount val="1"/>
                        <c:pt idx="0">
                          <c:v>-6.9</c:v>
                        </c:pt>
                      </c15:dlblFieldTableCache>
                    </c15:dlblFTEntry>
                  </c15:dlblFieldTable>
                  <c15:showDataLabelsRange val="0"/>
                </c:ext>
                <c:ext xmlns:c16="http://schemas.microsoft.com/office/drawing/2014/chart" uri="{C3380CC4-5D6E-409C-BE32-E72D297353CC}">
                  <c16:uniqueId val="{00000018-4A05-4111-85D6-4E9080A7C347}"/>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{EBEB8E1C-9591-469F-B6EB-1327F3EEF892}</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4A05-4111-85D6-4E9080A7C34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{1CF02AC2-6B99-4F51-96C7-A2B0A9637C08}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A05-4111-85D6-4E9080A7C34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{24B2C8EC-7592-4036-95B8-362ED80CF693}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A05-4111-85D6-4E9080A7C34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{0748C11D-E43F-4813-9918-C1996D965FE7}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A05-4111-85D6-4E9080A7C34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{3FBCD4A5-B924-4B7E-8F2E-329C5CAA9777}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A05-4111-85D6-4E9080A7C34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{25D89BE4-1C11-45FC-B20A-8BAED1E0F9CE}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A05-4111-85D6-4E9080A7C347}"/>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{A10F4CB7-F5CD-460D-9059-619966436191}</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4A05-4111-85D6-4E9080A7C3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-3.4499693063228976</c:v>
                </c:pt>
                <c:pt idx="1">
                  <c:v>3.5555555555555554</c:v>
                </c:pt>
                <c:pt idx="2">
                  <c:v>-10.576923076923077</c:v>
                </c:pt>
                <c:pt idx="3">
                  <c:v>-8.2397003745318358</c:v>
                </c:pt>
                <c:pt idx="4">
                  <c:v>1.2539184952978057</c:v>
                </c:pt>
                <c:pt idx="5">
                  <c:v>-13.757225433526012</c:v>
                </c:pt>
                <c:pt idx="6">
                  <c:v>-11.748633879781421</c:v>
                </c:pt>
                <c:pt idx="7">
                  <c:v>-3.9501039501039501</c:v>
                </c:pt>
                <c:pt idx="8">
                  <c:v>-2.2935779816513762</c:v>
                </c:pt>
                <c:pt idx="9">
                  <c:v>-4.9889135254988917</c:v>
                </c:pt>
                <c:pt idx="10">
                  <c:v>-14.755114693118413</c:v>
                </c:pt>
                <c:pt idx="11">
                  <c:v>7.6502732240437155</c:v>
                </c:pt>
                <c:pt idx="12">
                  <c:v>6.4102564102564106</c:v>
                </c:pt>
                <c:pt idx="13">
                  <c:v>-1.4018691588785046</c:v>
                </c:pt>
                <c:pt idx="14">
                  <c:v>6.8155111633372503</c:v>
                </c:pt>
                <c:pt idx="15">
                  <c:v>5.882352941176471</c:v>
                </c:pt>
                <c:pt idx="16">
                  <c:v>1.392757660167131</c:v>
                </c:pt>
                <c:pt idx="17">
                  <c:v>-6.2717770034843205</c:v>
                </c:pt>
                <c:pt idx="18">
                  <c:v>-2.1087680355160932</c:v>
                </c:pt>
                <c:pt idx="19">
                  <c:v>1.4778325123152709</c:v>
                </c:pt>
                <c:pt idx="20">
                  <c:v>-5.9650824442289041</c:v>
                </c:pt>
                <c:pt idx="21">
                  <c:v>0</c:v>
                </c:pt>
                <c:pt idx="23">
                  <c:v>3.5555555555555554</c:v>
                </c:pt>
                <c:pt idx="24">
                  <c:v>-6.9165247018739349</c:v>
                </c:pt>
                <c:pt idx="25">
                  <c:v>-2.795338563485414</c:v>
                </c:pt>
              </c:numCache>
            </c:numRef>
          </c:val>
          <c:extLst>
            <c:ext xmlns:c16="http://schemas.microsoft.com/office/drawing/2014/chart" uri="{C3380CC4-5D6E-409C-BE32-E72D297353CC}">
              <c16:uniqueId val="{00000020-4A05-4111-85D6-4E9080A7C34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{E0498153-49E8-4249-8FDB-A9F6AF868648}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A05-4111-85D6-4E9080A7C34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{8E62395D-507C-4242-A692-1BFE09CBF0A9}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A05-4111-85D6-4E9080A7C34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{C774BC25-82AA-4B64-B7B4-14908C0C9043}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A05-4111-85D6-4E9080A7C34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{21D496D1-379D-4753-99CF-B6DD2C2C243A}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A05-4111-85D6-4E9080A7C34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{4446E44D-AD5F-4681-AD62-C92ADFB95C09}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A05-4111-85D6-4E9080A7C34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{C222A2A5-E8DD-4BC2-862F-700DF216B3A7}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A05-4111-85D6-4E9080A7C34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{D12A2C4D-51FA-48BE-923D-ECFA7152736D}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A05-4111-85D6-4E9080A7C34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{84BDE848-60ED-40F4-A48B-475D6B0FEB90}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A05-4111-85D6-4E9080A7C34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{E7BB0C5C-1672-42F9-A231-86BC0EDCAA13}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A05-4111-85D6-4E9080A7C34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{A3C26974-341A-4C59-91FB-90AC4F3EC3DE}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A05-4111-85D6-4E9080A7C34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{FD232B1A-3882-4FBC-A90D-2122C9997836}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A05-4111-85D6-4E9080A7C34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{8ADCA2D5-F783-423A-AEA0-F770924B1AC5}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A05-4111-85D6-4E9080A7C34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{3A4588E0-CF57-4694-AAD8-DD016F46269E}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A05-4111-85D6-4E9080A7C34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{D48F6D57-DC61-43F0-A531-527F78712079}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A05-4111-85D6-4E9080A7C34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{854AA524-FD84-4ED5-99C0-4EEA84AEC095}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A05-4111-85D6-4E9080A7C34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{7207BC7B-3144-4398-8F6F-4C0D9CE51766}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A05-4111-85D6-4E9080A7C34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{19934B1A-9C43-4485-837F-FB9F1CE32648}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A05-4111-85D6-4E9080A7C34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{447D29E0-8A96-48FA-AEBB-AECFCB1A0076}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A05-4111-85D6-4E9080A7C34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{314D67F0-E80A-44F7-A909-BE60D251E3AC}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A05-4111-85D6-4E9080A7C34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{21334865-17AD-4BD7-BE87-B5F31D752348}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A05-4111-85D6-4E9080A7C34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{D1F54D9B-0271-43DD-A6BF-3AE3D5E01D42}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A05-4111-85D6-4E9080A7C34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{27C2675B-4115-4EDD-B5C4-E1BD64D963CD}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A05-4111-85D6-4E9080A7C34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{37533D8D-0B7C-44BF-BF6B-2D26C5BA1ECA}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A05-4111-85D6-4E9080A7C34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{8DAE6964-94E3-4FC1-8CBA-B05DAE5728A6}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A05-4111-85D6-4E9080A7C34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{54A8F435-FE88-4638-805F-8B74A8054B73}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A05-4111-85D6-4E9080A7C34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{7C65720D-2FF2-45EC-B0CD-395CCE731198}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A05-4111-85D6-4E9080A7C34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{1EDD3C90-49C0-43A7-AC0D-77B24118BB24}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A05-4111-85D6-4E9080A7C34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{0A832EE2-76BF-4DEC-867E-11B0A1E11A48}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A05-4111-85D6-4E9080A7C34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{0F1EC122-714D-4E52-B0DD-45CB1DBEEE34}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A05-4111-85D6-4E9080A7C34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{8ED3F65E-AA9B-482F-8AFD-45ED86397936}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A05-4111-85D6-4E9080A7C34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{5AF254CB-3F07-4D5A-8DAE-3CCDA9060379}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A05-4111-85D6-4E9080A7C34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{5E42D957-79F3-4789-85DD-BEF1E1A0346E}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A05-4111-85D6-4E9080A7C3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A05-4111-85D6-4E9080A7C34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A05-4111-85D6-4E9080A7C34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{0BB90430-BA28-4C89-816B-60C7B3C99AAA}</c15:txfldGUID>
                      <c15:f>Diagramm!$I$46</c15:f>
                      <c15:dlblFieldTableCache>
                        <c:ptCount val="1"/>
                      </c15:dlblFieldTableCache>
                    </c15:dlblFTEntry>
                  </c15:dlblFieldTable>
                  <c15:showDataLabelsRange val="0"/>
                </c:ext>
                <c:ext xmlns:c16="http://schemas.microsoft.com/office/drawing/2014/chart" uri="{C3380CC4-5D6E-409C-BE32-E72D297353CC}">
                  <c16:uniqueId val="{00000000-C357-48AF-9DDA-6985A4E08BC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{F6BA3547-259C-47EB-A21A-0ABF45677E38}</c15:txfldGUID>
                      <c15:f>Diagramm!$I$47</c15:f>
                      <c15:dlblFieldTableCache>
                        <c:ptCount val="1"/>
                      </c15:dlblFieldTableCache>
                    </c15:dlblFTEntry>
                  </c15:dlblFieldTable>
                  <c15:showDataLabelsRange val="0"/>
                </c:ext>
                <c:ext xmlns:c16="http://schemas.microsoft.com/office/drawing/2014/chart" uri="{C3380CC4-5D6E-409C-BE32-E72D297353CC}">
                  <c16:uniqueId val="{00000001-C357-48AF-9DDA-6985A4E08BC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{31DFAE7A-0629-4BF7-BF54-B680DC4F0AB1}</c15:txfldGUID>
                      <c15:f>Diagramm!$I$48</c15:f>
                      <c15:dlblFieldTableCache>
                        <c:ptCount val="1"/>
                      </c15:dlblFieldTableCache>
                    </c15:dlblFTEntry>
                  </c15:dlblFieldTable>
                  <c15:showDataLabelsRange val="0"/>
                </c:ext>
                <c:ext xmlns:c16="http://schemas.microsoft.com/office/drawing/2014/chart" uri="{C3380CC4-5D6E-409C-BE32-E72D297353CC}">
                  <c16:uniqueId val="{00000002-C357-48AF-9DDA-6985A4E08BC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{1053FC06-4A62-4139-8ADD-14BD5F9658FE}</c15:txfldGUID>
                      <c15:f>Diagramm!$I$49</c15:f>
                      <c15:dlblFieldTableCache>
                        <c:ptCount val="1"/>
                      </c15:dlblFieldTableCache>
                    </c15:dlblFTEntry>
                  </c15:dlblFieldTable>
                  <c15:showDataLabelsRange val="0"/>
                </c:ext>
                <c:ext xmlns:c16="http://schemas.microsoft.com/office/drawing/2014/chart" uri="{C3380CC4-5D6E-409C-BE32-E72D297353CC}">
                  <c16:uniqueId val="{00000003-C357-48AF-9DDA-6985A4E08BC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{C4C375D3-B6E0-460B-9722-3086DE8373D4}</c15:txfldGUID>
                      <c15:f>Diagramm!$I$50</c15:f>
                      <c15:dlblFieldTableCache>
                        <c:ptCount val="1"/>
                      </c15:dlblFieldTableCache>
                    </c15:dlblFTEntry>
                  </c15:dlblFieldTable>
                  <c15:showDataLabelsRange val="0"/>
                </c:ext>
                <c:ext xmlns:c16="http://schemas.microsoft.com/office/drawing/2014/chart" uri="{C3380CC4-5D6E-409C-BE32-E72D297353CC}">
                  <c16:uniqueId val="{00000004-C357-48AF-9DDA-6985A4E08BC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{EDCB8E54-29EA-49DE-B936-DDCB373D3593}</c15:txfldGUID>
                      <c15:f>Diagramm!$I$51</c15:f>
                      <c15:dlblFieldTableCache>
                        <c:ptCount val="1"/>
                      </c15:dlblFieldTableCache>
                    </c15:dlblFTEntry>
                  </c15:dlblFieldTable>
                  <c15:showDataLabelsRange val="0"/>
                </c:ext>
                <c:ext xmlns:c16="http://schemas.microsoft.com/office/drawing/2014/chart" uri="{C3380CC4-5D6E-409C-BE32-E72D297353CC}">
                  <c16:uniqueId val="{00000005-C357-48AF-9DDA-6985A4E08BC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{318122D0-CDF0-4B8B-B646-3389BB47A5D9}</c15:txfldGUID>
                      <c15:f>Diagramm!$I$52</c15:f>
                      <c15:dlblFieldTableCache>
                        <c:ptCount val="1"/>
                      </c15:dlblFieldTableCache>
                    </c15:dlblFTEntry>
                  </c15:dlblFieldTable>
                  <c15:showDataLabelsRange val="0"/>
                </c:ext>
                <c:ext xmlns:c16="http://schemas.microsoft.com/office/drawing/2014/chart" uri="{C3380CC4-5D6E-409C-BE32-E72D297353CC}">
                  <c16:uniqueId val="{00000006-C357-48AF-9DDA-6985A4E08BC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{36F36A89-015C-4F9F-8801-C848562E3D92}</c15:txfldGUID>
                      <c15:f>Diagramm!$I$53</c15:f>
                      <c15:dlblFieldTableCache>
                        <c:ptCount val="1"/>
                      </c15:dlblFieldTableCache>
                    </c15:dlblFTEntry>
                  </c15:dlblFieldTable>
                  <c15:showDataLabelsRange val="0"/>
                </c:ext>
                <c:ext xmlns:c16="http://schemas.microsoft.com/office/drawing/2014/chart" uri="{C3380CC4-5D6E-409C-BE32-E72D297353CC}">
                  <c16:uniqueId val="{00000007-C357-48AF-9DDA-6985A4E08BC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{82D7EC8A-0923-46DA-AA5A-5CB4E0F97498}</c15:txfldGUID>
                      <c15:f>Diagramm!$I$54</c15:f>
                      <c15:dlblFieldTableCache>
                        <c:ptCount val="1"/>
                      </c15:dlblFieldTableCache>
                    </c15:dlblFTEntry>
                  </c15:dlblFieldTable>
                  <c15:showDataLabelsRange val="0"/>
                </c:ext>
                <c:ext xmlns:c16="http://schemas.microsoft.com/office/drawing/2014/chart" uri="{C3380CC4-5D6E-409C-BE32-E72D297353CC}">
                  <c16:uniqueId val="{00000008-C357-48AF-9DDA-6985A4E08BC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{B5477E5B-9385-4A40-92EC-7A77545F41B7}</c15:txfldGUID>
                      <c15:f>Diagramm!$I$55</c15:f>
                      <c15:dlblFieldTableCache>
                        <c:ptCount val="1"/>
                      </c15:dlblFieldTableCache>
                    </c15:dlblFTEntry>
                  </c15:dlblFieldTable>
                  <c15:showDataLabelsRange val="0"/>
                </c:ext>
                <c:ext xmlns:c16="http://schemas.microsoft.com/office/drawing/2014/chart" uri="{C3380CC4-5D6E-409C-BE32-E72D297353CC}">
                  <c16:uniqueId val="{00000009-C357-48AF-9DDA-6985A4E08BC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{A1CF8C30-1A7C-4935-904E-9A099C2CA773}</c15:txfldGUID>
                      <c15:f>Diagramm!$I$56</c15:f>
                      <c15:dlblFieldTableCache>
                        <c:ptCount val="1"/>
                      </c15:dlblFieldTableCache>
                    </c15:dlblFTEntry>
                  </c15:dlblFieldTable>
                  <c15:showDataLabelsRange val="0"/>
                </c:ext>
                <c:ext xmlns:c16="http://schemas.microsoft.com/office/drawing/2014/chart" uri="{C3380CC4-5D6E-409C-BE32-E72D297353CC}">
                  <c16:uniqueId val="{0000000A-C357-48AF-9DDA-6985A4E08BC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{79E4905F-F0DD-4F20-8E5C-6F85ABFB22B4}</c15:txfldGUID>
                      <c15:f>Diagramm!$I$57</c15:f>
                      <c15:dlblFieldTableCache>
                        <c:ptCount val="1"/>
                      </c15:dlblFieldTableCache>
                    </c15:dlblFTEntry>
                  </c15:dlblFieldTable>
                  <c15:showDataLabelsRange val="0"/>
                </c:ext>
                <c:ext xmlns:c16="http://schemas.microsoft.com/office/drawing/2014/chart" uri="{C3380CC4-5D6E-409C-BE32-E72D297353CC}">
                  <c16:uniqueId val="{0000000B-C357-48AF-9DDA-6985A4E08BC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{6B1A3627-CBAA-4407-9BAA-B0DF4AE7F3E8}</c15:txfldGUID>
                      <c15:f>Diagramm!$I$58</c15:f>
                      <c15:dlblFieldTableCache>
                        <c:ptCount val="1"/>
                      </c15:dlblFieldTableCache>
                    </c15:dlblFTEntry>
                  </c15:dlblFieldTable>
                  <c15:showDataLabelsRange val="0"/>
                </c:ext>
                <c:ext xmlns:c16="http://schemas.microsoft.com/office/drawing/2014/chart" uri="{C3380CC4-5D6E-409C-BE32-E72D297353CC}">
                  <c16:uniqueId val="{0000000C-C357-48AF-9DDA-6985A4E08BC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{DDCFDC1D-9D48-4ABC-B275-8C73DC1222E9}</c15:txfldGUID>
                      <c15:f>Diagramm!$I$59</c15:f>
                      <c15:dlblFieldTableCache>
                        <c:ptCount val="1"/>
                      </c15:dlblFieldTableCache>
                    </c15:dlblFTEntry>
                  </c15:dlblFieldTable>
                  <c15:showDataLabelsRange val="0"/>
                </c:ext>
                <c:ext xmlns:c16="http://schemas.microsoft.com/office/drawing/2014/chart" uri="{C3380CC4-5D6E-409C-BE32-E72D297353CC}">
                  <c16:uniqueId val="{0000000D-C357-48AF-9DDA-6985A4E08BC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{41C610AD-2225-4DB1-AD03-D1412CE14CAB}</c15:txfldGUID>
                      <c15:f>Diagramm!$I$60</c15:f>
                      <c15:dlblFieldTableCache>
                        <c:ptCount val="1"/>
                      </c15:dlblFieldTableCache>
                    </c15:dlblFTEntry>
                  </c15:dlblFieldTable>
                  <c15:showDataLabelsRange val="0"/>
                </c:ext>
                <c:ext xmlns:c16="http://schemas.microsoft.com/office/drawing/2014/chart" uri="{C3380CC4-5D6E-409C-BE32-E72D297353CC}">
                  <c16:uniqueId val="{0000000E-C357-48AF-9DDA-6985A4E08BC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{2FA969AC-BA89-4A74-B03C-543F186350BE}</c15:txfldGUID>
                      <c15:f>Diagramm!$I$61</c15:f>
                      <c15:dlblFieldTableCache>
                        <c:ptCount val="1"/>
                      </c15:dlblFieldTableCache>
                    </c15:dlblFTEntry>
                  </c15:dlblFieldTable>
                  <c15:showDataLabelsRange val="0"/>
                </c:ext>
                <c:ext xmlns:c16="http://schemas.microsoft.com/office/drawing/2014/chart" uri="{C3380CC4-5D6E-409C-BE32-E72D297353CC}">
                  <c16:uniqueId val="{0000000F-C357-48AF-9DDA-6985A4E08BC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{7C113F90-8BBD-44E7-AD5D-AF2A5BC4FEBC}</c15:txfldGUID>
                      <c15:f>Diagramm!$I$62</c15:f>
                      <c15:dlblFieldTableCache>
                        <c:ptCount val="1"/>
                      </c15:dlblFieldTableCache>
                    </c15:dlblFTEntry>
                  </c15:dlblFieldTable>
                  <c15:showDataLabelsRange val="0"/>
                </c:ext>
                <c:ext xmlns:c16="http://schemas.microsoft.com/office/drawing/2014/chart" uri="{C3380CC4-5D6E-409C-BE32-E72D297353CC}">
                  <c16:uniqueId val="{00000010-C357-48AF-9DDA-6985A4E08BC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{6F905B31-2CDB-4FAB-9E22-E5226C832F2C}</c15:txfldGUID>
                      <c15:f>Diagramm!$I$63</c15:f>
                      <c15:dlblFieldTableCache>
                        <c:ptCount val="1"/>
                      </c15:dlblFieldTableCache>
                    </c15:dlblFTEntry>
                  </c15:dlblFieldTable>
                  <c15:showDataLabelsRange val="0"/>
                </c:ext>
                <c:ext xmlns:c16="http://schemas.microsoft.com/office/drawing/2014/chart" uri="{C3380CC4-5D6E-409C-BE32-E72D297353CC}">
                  <c16:uniqueId val="{00000011-C357-48AF-9DDA-6985A4E08BC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{08B6CBF0-5F3C-4121-85F3-C98B118F0AEA}</c15:txfldGUID>
                      <c15:f>Diagramm!$I$64</c15:f>
                      <c15:dlblFieldTableCache>
                        <c:ptCount val="1"/>
                      </c15:dlblFieldTableCache>
                    </c15:dlblFTEntry>
                  </c15:dlblFieldTable>
                  <c15:showDataLabelsRange val="0"/>
                </c:ext>
                <c:ext xmlns:c16="http://schemas.microsoft.com/office/drawing/2014/chart" uri="{C3380CC4-5D6E-409C-BE32-E72D297353CC}">
                  <c16:uniqueId val="{00000012-C357-48AF-9DDA-6985A4E08BC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{D6A96A46-2E5F-4252-8B33-38F244C427DB}</c15:txfldGUID>
                      <c15:f>Diagramm!$I$65</c15:f>
                      <c15:dlblFieldTableCache>
                        <c:ptCount val="1"/>
                      </c15:dlblFieldTableCache>
                    </c15:dlblFTEntry>
                  </c15:dlblFieldTable>
                  <c15:showDataLabelsRange val="0"/>
                </c:ext>
                <c:ext xmlns:c16="http://schemas.microsoft.com/office/drawing/2014/chart" uri="{C3380CC4-5D6E-409C-BE32-E72D297353CC}">
                  <c16:uniqueId val="{00000013-C357-48AF-9DDA-6985A4E08BC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{FB814506-5DD5-46CD-8496-08768B62DE40}</c15:txfldGUID>
                      <c15:f>Diagramm!$I$66</c15:f>
                      <c15:dlblFieldTableCache>
                        <c:ptCount val="1"/>
                      </c15:dlblFieldTableCache>
                    </c15:dlblFTEntry>
                  </c15:dlblFieldTable>
                  <c15:showDataLabelsRange val="0"/>
                </c:ext>
                <c:ext xmlns:c16="http://schemas.microsoft.com/office/drawing/2014/chart" uri="{C3380CC4-5D6E-409C-BE32-E72D297353CC}">
                  <c16:uniqueId val="{00000014-C357-48AF-9DDA-6985A4E08BC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{3AFE1DE6-BFF5-4EE7-9FC7-F3A73C634B22}</c15:txfldGUID>
                      <c15:f>Diagramm!$I$67</c15:f>
                      <c15:dlblFieldTableCache>
                        <c:ptCount val="1"/>
                      </c15:dlblFieldTableCache>
                    </c15:dlblFTEntry>
                  </c15:dlblFieldTable>
                  <c15:showDataLabelsRange val="0"/>
                </c:ext>
                <c:ext xmlns:c16="http://schemas.microsoft.com/office/drawing/2014/chart" uri="{C3380CC4-5D6E-409C-BE32-E72D297353CC}">
                  <c16:uniqueId val="{00000015-C357-48AF-9DDA-6985A4E08BC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357-48AF-9DDA-6985A4E08BC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{60CE2EE9-B6FB-43FD-914A-04A65BA91BA8}</c15:txfldGUID>
                      <c15:f>Diagramm!$K$46</c15:f>
                      <c15:dlblFieldTableCache>
                        <c:ptCount val="1"/>
                      </c15:dlblFieldTableCache>
                    </c15:dlblFTEntry>
                  </c15:dlblFieldTable>
                  <c15:showDataLabelsRange val="0"/>
                </c:ext>
                <c:ext xmlns:c16="http://schemas.microsoft.com/office/drawing/2014/chart" uri="{C3380CC4-5D6E-409C-BE32-E72D297353CC}">
                  <c16:uniqueId val="{00000017-C357-48AF-9DDA-6985A4E08BC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{A2A4CFA7-D9B9-4D44-BC72-8CB05C6E9EBA}</c15:txfldGUID>
                      <c15:f>Diagramm!$K$47</c15:f>
                      <c15:dlblFieldTableCache>
                        <c:ptCount val="1"/>
                      </c15:dlblFieldTableCache>
                    </c15:dlblFTEntry>
                  </c15:dlblFieldTable>
                  <c15:showDataLabelsRange val="0"/>
                </c:ext>
                <c:ext xmlns:c16="http://schemas.microsoft.com/office/drawing/2014/chart" uri="{C3380CC4-5D6E-409C-BE32-E72D297353CC}">
                  <c16:uniqueId val="{00000018-C357-48AF-9DDA-6985A4E08BC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{EC6E7C38-308E-4435-B52C-D9CFB1D13A39}</c15:txfldGUID>
                      <c15:f>Diagramm!$K$48</c15:f>
                      <c15:dlblFieldTableCache>
                        <c:ptCount val="1"/>
                      </c15:dlblFieldTableCache>
                    </c15:dlblFTEntry>
                  </c15:dlblFieldTable>
                  <c15:showDataLabelsRange val="0"/>
                </c:ext>
                <c:ext xmlns:c16="http://schemas.microsoft.com/office/drawing/2014/chart" uri="{C3380CC4-5D6E-409C-BE32-E72D297353CC}">
                  <c16:uniqueId val="{00000019-C357-48AF-9DDA-6985A4E08BC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{16237419-0C6D-4A6E-944B-3DBE65098D08}</c15:txfldGUID>
                      <c15:f>Diagramm!$K$49</c15:f>
                      <c15:dlblFieldTableCache>
                        <c:ptCount val="1"/>
                      </c15:dlblFieldTableCache>
                    </c15:dlblFTEntry>
                  </c15:dlblFieldTable>
                  <c15:showDataLabelsRange val="0"/>
                </c:ext>
                <c:ext xmlns:c16="http://schemas.microsoft.com/office/drawing/2014/chart" uri="{C3380CC4-5D6E-409C-BE32-E72D297353CC}">
                  <c16:uniqueId val="{0000001A-C357-48AF-9DDA-6985A4E08BC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{93C57AEA-1376-4FB0-B58B-C96D63909A2E}</c15:txfldGUID>
                      <c15:f>Diagramm!$K$50</c15:f>
                      <c15:dlblFieldTableCache>
                        <c:ptCount val="1"/>
                      </c15:dlblFieldTableCache>
                    </c15:dlblFTEntry>
                  </c15:dlblFieldTable>
                  <c15:showDataLabelsRange val="0"/>
                </c:ext>
                <c:ext xmlns:c16="http://schemas.microsoft.com/office/drawing/2014/chart" uri="{C3380CC4-5D6E-409C-BE32-E72D297353CC}">
                  <c16:uniqueId val="{0000001B-C357-48AF-9DDA-6985A4E08BC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{DE9D2D72-72E2-4E7C-8EB4-C82757A4C5F2}</c15:txfldGUID>
                      <c15:f>Diagramm!$K$51</c15:f>
                      <c15:dlblFieldTableCache>
                        <c:ptCount val="1"/>
                      </c15:dlblFieldTableCache>
                    </c15:dlblFTEntry>
                  </c15:dlblFieldTable>
                  <c15:showDataLabelsRange val="0"/>
                </c:ext>
                <c:ext xmlns:c16="http://schemas.microsoft.com/office/drawing/2014/chart" uri="{C3380CC4-5D6E-409C-BE32-E72D297353CC}">
                  <c16:uniqueId val="{0000001C-C357-48AF-9DDA-6985A4E08BC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{2340B146-515A-4128-83F5-E8DC74A9EB83}</c15:txfldGUID>
                      <c15:f>Diagramm!$K$52</c15:f>
                      <c15:dlblFieldTableCache>
                        <c:ptCount val="1"/>
                      </c15:dlblFieldTableCache>
                    </c15:dlblFTEntry>
                  </c15:dlblFieldTable>
                  <c15:showDataLabelsRange val="0"/>
                </c:ext>
                <c:ext xmlns:c16="http://schemas.microsoft.com/office/drawing/2014/chart" uri="{C3380CC4-5D6E-409C-BE32-E72D297353CC}">
                  <c16:uniqueId val="{0000001D-C357-48AF-9DDA-6985A4E08BC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{1DE4F0CA-1ECB-4465-9EF1-03973B8DB0AF}</c15:txfldGUID>
                      <c15:f>Diagramm!$K$53</c15:f>
                      <c15:dlblFieldTableCache>
                        <c:ptCount val="1"/>
                      </c15:dlblFieldTableCache>
                    </c15:dlblFTEntry>
                  </c15:dlblFieldTable>
                  <c15:showDataLabelsRange val="0"/>
                </c:ext>
                <c:ext xmlns:c16="http://schemas.microsoft.com/office/drawing/2014/chart" uri="{C3380CC4-5D6E-409C-BE32-E72D297353CC}">
                  <c16:uniqueId val="{0000001E-C357-48AF-9DDA-6985A4E08BC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{C95041C8-3D7F-4EB7-A5A0-AF06A94CB453}</c15:txfldGUID>
                      <c15:f>Diagramm!$K$54</c15:f>
                      <c15:dlblFieldTableCache>
                        <c:ptCount val="1"/>
                      </c15:dlblFieldTableCache>
                    </c15:dlblFTEntry>
                  </c15:dlblFieldTable>
                  <c15:showDataLabelsRange val="0"/>
                </c:ext>
                <c:ext xmlns:c16="http://schemas.microsoft.com/office/drawing/2014/chart" uri="{C3380CC4-5D6E-409C-BE32-E72D297353CC}">
                  <c16:uniqueId val="{0000001F-C357-48AF-9DDA-6985A4E08BC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{57170080-1706-4E12-9697-1488ECFA40B1}</c15:txfldGUID>
                      <c15:f>Diagramm!$K$55</c15:f>
                      <c15:dlblFieldTableCache>
                        <c:ptCount val="1"/>
                      </c15:dlblFieldTableCache>
                    </c15:dlblFTEntry>
                  </c15:dlblFieldTable>
                  <c15:showDataLabelsRange val="0"/>
                </c:ext>
                <c:ext xmlns:c16="http://schemas.microsoft.com/office/drawing/2014/chart" uri="{C3380CC4-5D6E-409C-BE32-E72D297353CC}">
                  <c16:uniqueId val="{00000020-C357-48AF-9DDA-6985A4E08BC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{F58C4828-CD8F-4CA6-9B40-7C64FEE30B75}</c15:txfldGUID>
                      <c15:f>Diagramm!$K$56</c15:f>
                      <c15:dlblFieldTableCache>
                        <c:ptCount val="1"/>
                      </c15:dlblFieldTableCache>
                    </c15:dlblFTEntry>
                  </c15:dlblFieldTable>
                  <c15:showDataLabelsRange val="0"/>
                </c:ext>
                <c:ext xmlns:c16="http://schemas.microsoft.com/office/drawing/2014/chart" uri="{C3380CC4-5D6E-409C-BE32-E72D297353CC}">
                  <c16:uniqueId val="{00000021-C357-48AF-9DDA-6985A4E08BC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{4F6A5A3F-27D8-49AF-8834-1B4E17928108}</c15:txfldGUID>
                      <c15:f>Diagramm!$K$57</c15:f>
                      <c15:dlblFieldTableCache>
                        <c:ptCount val="1"/>
                      </c15:dlblFieldTableCache>
                    </c15:dlblFTEntry>
                  </c15:dlblFieldTable>
                  <c15:showDataLabelsRange val="0"/>
                </c:ext>
                <c:ext xmlns:c16="http://schemas.microsoft.com/office/drawing/2014/chart" uri="{C3380CC4-5D6E-409C-BE32-E72D297353CC}">
                  <c16:uniqueId val="{00000022-C357-48AF-9DDA-6985A4E08BC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{BA2472E4-245B-4D87-9980-4B7BFFA324F8}</c15:txfldGUID>
                      <c15:f>Diagramm!$K$58</c15:f>
                      <c15:dlblFieldTableCache>
                        <c:ptCount val="1"/>
                      </c15:dlblFieldTableCache>
                    </c15:dlblFTEntry>
                  </c15:dlblFieldTable>
                  <c15:showDataLabelsRange val="0"/>
                </c:ext>
                <c:ext xmlns:c16="http://schemas.microsoft.com/office/drawing/2014/chart" uri="{C3380CC4-5D6E-409C-BE32-E72D297353CC}">
                  <c16:uniqueId val="{00000023-C357-48AF-9DDA-6985A4E08BC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{CA8642E0-095B-42CB-9A4A-15D9B74C3234}</c15:txfldGUID>
                      <c15:f>Diagramm!$K$59</c15:f>
                      <c15:dlblFieldTableCache>
                        <c:ptCount val="1"/>
                      </c15:dlblFieldTableCache>
                    </c15:dlblFTEntry>
                  </c15:dlblFieldTable>
                  <c15:showDataLabelsRange val="0"/>
                </c:ext>
                <c:ext xmlns:c16="http://schemas.microsoft.com/office/drawing/2014/chart" uri="{C3380CC4-5D6E-409C-BE32-E72D297353CC}">
                  <c16:uniqueId val="{00000024-C357-48AF-9DDA-6985A4E08BC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{F941CFEA-A9D7-4D9A-9F00-03F7F72E691E}</c15:txfldGUID>
                      <c15:f>Diagramm!$K$60</c15:f>
                      <c15:dlblFieldTableCache>
                        <c:ptCount val="1"/>
                      </c15:dlblFieldTableCache>
                    </c15:dlblFTEntry>
                  </c15:dlblFieldTable>
                  <c15:showDataLabelsRange val="0"/>
                </c:ext>
                <c:ext xmlns:c16="http://schemas.microsoft.com/office/drawing/2014/chart" uri="{C3380CC4-5D6E-409C-BE32-E72D297353CC}">
                  <c16:uniqueId val="{00000025-C357-48AF-9DDA-6985A4E08BC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{D17598FD-FF7C-499D-925C-14B6EBEA23EA}</c15:txfldGUID>
                      <c15:f>Diagramm!$K$61</c15:f>
                      <c15:dlblFieldTableCache>
                        <c:ptCount val="1"/>
                      </c15:dlblFieldTableCache>
                    </c15:dlblFTEntry>
                  </c15:dlblFieldTable>
                  <c15:showDataLabelsRange val="0"/>
                </c:ext>
                <c:ext xmlns:c16="http://schemas.microsoft.com/office/drawing/2014/chart" uri="{C3380CC4-5D6E-409C-BE32-E72D297353CC}">
                  <c16:uniqueId val="{00000026-C357-48AF-9DDA-6985A4E08BC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{DF11ACA9-9986-4855-8090-86BDD8C23778}</c15:txfldGUID>
                      <c15:f>Diagramm!$K$62</c15:f>
                      <c15:dlblFieldTableCache>
                        <c:ptCount val="1"/>
                      </c15:dlblFieldTableCache>
                    </c15:dlblFTEntry>
                  </c15:dlblFieldTable>
                  <c15:showDataLabelsRange val="0"/>
                </c:ext>
                <c:ext xmlns:c16="http://schemas.microsoft.com/office/drawing/2014/chart" uri="{C3380CC4-5D6E-409C-BE32-E72D297353CC}">
                  <c16:uniqueId val="{00000027-C357-48AF-9DDA-6985A4E08BC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{8D58FB96-1B9D-4CB5-9C75-8523B03520F8}</c15:txfldGUID>
                      <c15:f>Diagramm!$K$63</c15:f>
                      <c15:dlblFieldTableCache>
                        <c:ptCount val="1"/>
                      </c15:dlblFieldTableCache>
                    </c15:dlblFTEntry>
                  </c15:dlblFieldTable>
                  <c15:showDataLabelsRange val="0"/>
                </c:ext>
                <c:ext xmlns:c16="http://schemas.microsoft.com/office/drawing/2014/chart" uri="{C3380CC4-5D6E-409C-BE32-E72D297353CC}">
                  <c16:uniqueId val="{00000028-C357-48AF-9DDA-6985A4E08BC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{79CCD3A4-E76F-42C0-8DD8-2F16AC991814}</c15:txfldGUID>
                      <c15:f>Diagramm!$K$64</c15:f>
                      <c15:dlblFieldTableCache>
                        <c:ptCount val="1"/>
                      </c15:dlblFieldTableCache>
                    </c15:dlblFTEntry>
                  </c15:dlblFieldTable>
                  <c15:showDataLabelsRange val="0"/>
                </c:ext>
                <c:ext xmlns:c16="http://schemas.microsoft.com/office/drawing/2014/chart" uri="{C3380CC4-5D6E-409C-BE32-E72D297353CC}">
                  <c16:uniqueId val="{00000029-C357-48AF-9DDA-6985A4E08BC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{3C42D30B-C732-4761-AF2E-CF1A5897BD6B}</c15:txfldGUID>
                      <c15:f>Diagramm!$K$65</c15:f>
                      <c15:dlblFieldTableCache>
                        <c:ptCount val="1"/>
                      </c15:dlblFieldTableCache>
                    </c15:dlblFTEntry>
                  </c15:dlblFieldTable>
                  <c15:showDataLabelsRange val="0"/>
                </c:ext>
                <c:ext xmlns:c16="http://schemas.microsoft.com/office/drawing/2014/chart" uri="{C3380CC4-5D6E-409C-BE32-E72D297353CC}">
                  <c16:uniqueId val="{0000002A-C357-48AF-9DDA-6985A4E08BC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{3D1B7ADE-A9FB-4347-88AF-6682239F25BF}</c15:txfldGUID>
                      <c15:f>Diagramm!$K$66</c15:f>
                      <c15:dlblFieldTableCache>
                        <c:ptCount val="1"/>
                      </c15:dlblFieldTableCache>
                    </c15:dlblFTEntry>
                  </c15:dlblFieldTable>
                  <c15:showDataLabelsRange val="0"/>
                </c:ext>
                <c:ext xmlns:c16="http://schemas.microsoft.com/office/drawing/2014/chart" uri="{C3380CC4-5D6E-409C-BE32-E72D297353CC}">
                  <c16:uniqueId val="{0000002B-C357-48AF-9DDA-6985A4E08BC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{65CEE1F8-AF07-4A57-A6E8-9A89958157ED}</c15:txfldGUID>
                      <c15:f>Diagramm!$K$67</c15:f>
                      <c15:dlblFieldTableCache>
                        <c:ptCount val="1"/>
                      </c15:dlblFieldTableCache>
                    </c15:dlblFTEntry>
                  </c15:dlblFieldTable>
                  <c15:showDataLabelsRange val="0"/>
                </c:ext>
                <c:ext xmlns:c16="http://schemas.microsoft.com/office/drawing/2014/chart" uri="{C3380CC4-5D6E-409C-BE32-E72D297353CC}">
                  <c16:uniqueId val="{0000002C-C357-48AF-9DDA-6985A4E08BC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357-48AF-9DDA-6985A4E08BC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{16115F67-D1CF-449E-B3CA-97B42866CB56}</c15:txfldGUID>
                      <c15:f>Diagramm!$J$46</c15:f>
                      <c15:dlblFieldTableCache>
                        <c:ptCount val="1"/>
                      </c15:dlblFieldTableCache>
                    </c15:dlblFTEntry>
                  </c15:dlblFieldTable>
                  <c15:showDataLabelsRange val="0"/>
                </c:ext>
                <c:ext xmlns:c16="http://schemas.microsoft.com/office/drawing/2014/chart" uri="{C3380CC4-5D6E-409C-BE32-E72D297353CC}">
                  <c16:uniqueId val="{0000002E-C357-48AF-9DDA-6985A4E08BC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{05EF1FC5-C082-4926-B197-7888C45AB336}</c15:txfldGUID>
                      <c15:f>Diagramm!$J$47</c15:f>
                      <c15:dlblFieldTableCache>
                        <c:ptCount val="1"/>
                      </c15:dlblFieldTableCache>
                    </c15:dlblFTEntry>
                  </c15:dlblFieldTable>
                  <c15:showDataLabelsRange val="0"/>
                </c:ext>
                <c:ext xmlns:c16="http://schemas.microsoft.com/office/drawing/2014/chart" uri="{C3380CC4-5D6E-409C-BE32-E72D297353CC}">
                  <c16:uniqueId val="{0000002F-C357-48AF-9DDA-6985A4E08BC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{BCFC9D89-C420-4812-A331-74DCAF807B35}</c15:txfldGUID>
                      <c15:f>Diagramm!$J$48</c15:f>
                      <c15:dlblFieldTableCache>
                        <c:ptCount val="1"/>
                      </c15:dlblFieldTableCache>
                    </c15:dlblFTEntry>
                  </c15:dlblFieldTable>
                  <c15:showDataLabelsRange val="0"/>
                </c:ext>
                <c:ext xmlns:c16="http://schemas.microsoft.com/office/drawing/2014/chart" uri="{C3380CC4-5D6E-409C-BE32-E72D297353CC}">
                  <c16:uniqueId val="{00000030-C357-48AF-9DDA-6985A4E08BC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{0B6EE0E8-BCE8-4395-87CA-45B81D918B92}</c15:txfldGUID>
                      <c15:f>Diagramm!$J$49</c15:f>
                      <c15:dlblFieldTableCache>
                        <c:ptCount val="1"/>
                      </c15:dlblFieldTableCache>
                    </c15:dlblFTEntry>
                  </c15:dlblFieldTable>
                  <c15:showDataLabelsRange val="0"/>
                </c:ext>
                <c:ext xmlns:c16="http://schemas.microsoft.com/office/drawing/2014/chart" uri="{C3380CC4-5D6E-409C-BE32-E72D297353CC}">
                  <c16:uniqueId val="{00000031-C357-48AF-9DDA-6985A4E08BC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{5099CCF5-861F-43FE-BB19-00B1C1125E47}</c15:txfldGUID>
                      <c15:f>Diagramm!$J$50</c15:f>
                      <c15:dlblFieldTableCache>
                        <c:ptCount val="1"/>
                      </c15:dlblFieldTableCache>
                    </c15:dlblFTEntry>
                  </c15:dlblFieldTable>
                  <c15:showDataLabelsRange val="0"/>
                </c:ext>
                <c:ext xmlns:c16="http://schemas.microsoft.com/office/drawing/2014/chart" uri="{C3380CC4-5D6E-409C-BE32-E72D297353CC}">
                  <c16:uniqueId val="{00000032-C357-48AF-9DDA-6985A4E08BC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{A74768B7-BA19-46E1-925A-866080A5B982}</c15:txfldGUID>
                      <c15:f>Diagramm!$J$51</c15:f>
                      <c15:dlblFieldTableCache>
                        <c:ptCount val="1"/>
                      </c15:dlblFieldTableCache>
                    </c15:dlblFTEntry>
                  </c15:dlblFieldTable>
                  <c15:showDataLabelsRange val="0"/>
                </c:ext>
                <c:ext xmlns:c16="http://schemas.microsoft.com/office/drawing/2014/chart" uri="{C3380CC4-5D6E-409C-BE32-E72D297353CC}">
                  <c16:uniqueId val="{00000033-C357-48AF-9DDA-6985A4E08BC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{82365C09-C600-4F2D-A969-627E53442EE1}</c15:txfldGUID>
                      <c15:f>Diagramm!$J$52</c15:f>
                      <c15:dlblFieldTableCache>
                        <c:ptCount val="1"/>
                      </c15:dlblFieldTableCache>
                    </c15:dlblFTEntry>
                  </c15:dlblFieldTable>
                  <c15:showDataLabelsRange val="0"/>
                </c:ext>
                <c:ext xmlns:c16="http://schemas.microsoft.com/office/drawing/2014/chart" uri="{C3380CC4-5D6E-409C-BE32-E72D297353CC}">
                  <c16:uniqueId val="{00000034-C357-48AF-9DDA-6985A4E08BC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{AC2C6C8D-98B9-44F3-A896-0EE907923667}</c15:txfldGUID>
                      <c15:f>Diagramm!$J$53</c15:f>
                      <c15:dlblFieldTableCache>
                        <c:ptCount val="1"/>
                      </c15:dlblFieldTableCache>
                    </c15:dlblFTEntry>
                  </c15:dlblFieldTable>
                  <c15:showDataLabelsRange val="0"/>
                </c:ext>
                <c:ext xmlns:c16="http://schemas.microsoft.com/office/drawing/2014/chart" uri="{C3380CC4-5D6E-409C-BE32-E72D297353CC}">
                  <c16:uniqueId val="{00000035-C357-48AF-9DDA-6985A4E08BC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{BE65BDA3-388F-444F-9F64-39F7D6AEC738}</c15:txfldGUID>
                      <c15:f>Diagramm!$J$54</c15:f>
                      <c15:dlblFieldTableCache>
                        <c:ptCount val="1"/>
                      </c15:dlblFieldTableCache>
                    </c15:dlblFTEntry>
                  </c15:dlblFieldTable>
                  <c15:showDataLabelsRange val="0"/>
                </c:ext>
                <c:ext xmlns:c16="http://schemas.microsoft.com/office/drawing/2014/chart" uri="{C3380CC4-5D6E-409C-BE32-E72D297353CC}">
                  <c16:uniqueId val="{00000036-C357-48AF-9DDA-6985A4E08BC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{EE111521-E356-48EC-B2CC-0EA20646BEC2}</c15:txfldGUID>
                      <c15:f>Diagramm!$J$55</c15:f>
                      <c15:dlblFieldTableCache>
                        <c:ptCount val="1"/>
                      </c15:dlblFieldTableCache>
                    </c15:dlblFTEntry>
                  </c15:dlblFieldTable>
                  <c15:showDataLabelsRange val="0"/>
                </c:ext>
                <c:ext xmlns:c16="http://schemas.microsoft.com/office/drawing/2014/chart" uri="{C3380CC4-5D6E-409C-BE32-E72D297353CC}">
                  <c16:uniqueId val="{00000037-C357-48AF-9DDA-6985A4E08BC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{C8174707-7088-462D-AC8D-5DFB6FE830C5}</c15:txfldGUID>
                      <c15:f>Diagramm!$J$56</c15:f>
                      <c15:dlblFieldTableCache>
                        <c:ptCount val="1"/>
                      </c15:dlblFieldTableCache>
                    </c15:dlblFTEntry>
                  </c15:dlblFieldTable>
                  <c15:showDataLabelsRange val="0"/>
                </c:ext>
                <c:ext xmlns:c16="http://schemas.microsoft.com/office/drawing/2014/chart" uri="{C3380CC4-5D6E-409C-BE32-E72D297353CC}">
                  <c16:uniqueId val="{00000038-C357-48AF-9DDA-6985A4E08BC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{8F12F665-9C3F-41B7-B96F-0091A9049B3A}</c15:txfldGUID>
                      <c15:f>Diagramm!$J$57</c15:f>
                      <c15:dlblFieldTableCache>
                        <c:ptCount val="1"/>
                      </c15:dlblFieldTableCache>
                    </c15:dlblFTEntry>
                  </c15:dlblFieldTable>
                  <c15:showDataLabelsRange val="0"/>
                </c:ext>
                <c:ext xmlns:c16="http://schemas.microsoft.com/office/drawing/2014/chart" uri="{C3380CC4-5D6E-409C-BE32-E72D297353CC}">
                  <c16:uniqueId val="{00000039-C357-48AF-9DDA-6985A4E08BC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{DCC8283C-5648-48EB-B170-ECEE49AF1B18}</c15:txfldGUID>
                      <c15:f>Diagramm!$J$58</c15:f>
                      <c15:dlblFieldTableCache>
                        <c:ptCount val="1"/>
                      </c15:dlblFieldTableCache>
                    </c15:dlblFTEntry>
                  </c15:dlblFieldTable>
                  <c15:showDataLabelsRange val="0"/>
                </c:ext>
                <c:ext xmlns:c16="http://schemas.microsoft.com/office/drawing/2014/chart" uri="{C3380CC4-5D6E-409C-BE32-E72D297353CC}">
                  <c16:uniqueId val="{0000003A-C357-48AF-9DDA-6985A4E08BC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{DFA45D38-38B9-4627-ADF3-0E4E4692E3E6}</c15:txfldGUID>
                      <c15:f>Diagramm!$J$59</c15:f>
                      <c15:dlblFieldTableCache>
                        <c:ptCount val="1"/>
                      </c15:dlblFieldTableCache>
                    </c15:dlblFTEntry>
                  </c15:dlblFieldTable>
                  <c15:showDataLabelsRange val="0"/>
                </c:ext>
                <c:ext xmlns:c16="http://schemas.microsoft.com/office/drawing/2014/chart" uri="{C3380CC4-5D6E-409C-BE32-E72D297353CC}">
                  <c16:uniqueId val="{0000003B-C357-48AF-9DDA-6985A4E08BC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{15A67EAB-EB6F-4D16-A44C-21BD9D0F6B00}</c15:txfldGUID>
                      <c15:f>Diagramm!$J$60</c15:f>
                      <c15:dlblFieldTableCache>
                        <c:ptCount val="1"/>
                      </c15:dlblFieldTableCache>
                    </c15:dlblFTEntry>
                  </c15:dlblFieldTable>
                  <c15:showDataLabelsRange val="0"/>
                </c:ext>
                <c:ext xmlns:c16="http://schemas.microsoft.com/office/drawing/2014/chart" uri="{C3380CC4-5D6E-409C-BE32-E72D297353CC}">
                  <c16:uniqueId val="{0000003C-C357-48AF-9DDA-6985A4E08BC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{5BC88AB3-04AF-4DCD-BF56-D10E117DFD63}</c15:txfldGUID>
                      <c15:f>Diagramm!$J$61</c15:f>
                      <c15:dlblFieldTableCache>
                        <c:ptCount val="1"/>
                      </c15:dlblFieldTableCache>
                    </c15:dlblFTEntry>
                  </c15:dlblFieldTable>
                  <c15:showDataLabelsRange val="0"/>
                </c:ext>
                <c:ext xmlns:c16="http://schemas.microsoft.com/office/drawing/2014/chart" uri="{C3380CC4-5D6E-409C-BE32-E72D297353CC}">
                  <c16:uniqueId val="{0000003D-C357-48AF-9DDA-6985A4E08BC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{9AB43B39-A406-4C51-80A0-244CC8815A43}</c15:txfldGUID>
                      <c15:f>Diagramm!$J$62</c15:f>
                      <c15:dlblFieldTableCache>
                        <c:ptCount val="1"/>
                      </c15:dlblFieldTableCache>
                    </c15:dlblFTEntry>
                  </c15:dlblFieldTable>
                  <c15:showDataLabelsRange val="0"/>
                </c:ext>
                <c:ext xmlns:c16="http://schemas.microsoft.com/office/drawing/2014/chart" uri="{C3380CC4-5D6E-409C-BE32-E72D297353CC}">
                  <c16:uniqueId val="{0000003E-C357-48AF-9DDA-6985A4E08BC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{7024B439-723A-48E2-8E71-F016DDF98C79}</c15:txfldGUID>
                      <c15:f>Diagramm!$J$63</c15:f>
                      <c15:dlblFieldTableCache>
                        <c:ptCount val="1"/>
                      </c15:dlblFieldTableCache>
                    </c15:dlblFTEntry>
                  </c15:dlblFieldTable>
                  <c15:showDataLabelsRange val="0"/>
                </c:ext>
                <c:ext xmlns:c16="http://schemas.microsoft.com/office/drawing/2014/chart" uri="{C3380CC4-5D6E-409C-BE32-E72D297353CC}">
                  <c16:uniqueId val="{0000003F-C357-48AF-9DDA-6985A4E08BC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{AA908E05-39FD-42AF-940C-60DE72C04DBC}</c15:txfldGUID>
                      <c15:f>Diagramm!$J$64</c15:f>
                      <c15:dlblFieldTableCache>
                        <c:ptCount val="1"/>
                      </c15:dlblFieldTableCache>
                    </c15:dlblFTEntry>
                  </c15:dlblFieldTable>
                  <c15:showDataLabelsRange val="0"/>
                </c:ext>
                <c:ext xmlns:c16="http://schemas.microsoft.com/office/drawing/2014/chart" uri="{C3380CC4-5D6E-409C-BE32-E72D297353CC}">
                  <c16:uniqueId val="{00000040-C357-48AF-9DDA-6985A4E08BC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{262CFC99-CE80-482A-9E4F-FA6A5316DE3D}</c15:txfldGUID>
                      <c15:f>Diagramm!$J$65</c15:f>
                      <c15:dlblFieldTableCache>
                        <c:ptCount val="1"/>
                      </c15:dlblFieldTableCache>
                    </c15:dlblFTEntry>
                  </c15:dlblFieldTable>
                  <c15:showDataLabelsRange val="0"/>
                </c:ext>
                <c:ext xmlns:c16="http://schemas.microsoft.com/office/drawing/2014/chart" uri="{C3380CC4-5D6E-409C-BE32-E72D297353CC}">
                  <c16:uniqueId val="{00000041-C357-48AF-9DDA-6985A4E08BC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{CB1E50BD-069C-49BA-9127-61D69C775210}</c15:txfldGUID>
                      <c15:f>Diagramm!$J$66</c15:f>
                      <c15:dlblFieldTableCache>
                        <c:ptCount val="1"/>
                      </c15:dlblFieldTableCache>
                    </c15:dlblFTEntry>
                  </c15:dlblFieldTable>
                  <c15:showDataLabelsRange val="0"/>
                </c:ext>
                <c:ext xmlns:c16="http://schemas.microsoft.com/office/drawing/2014/chart" uri="{C3380CC4-5D6E-409C-BE32-E72D297353CC}">
                  <c16:uniqueId val="{00000042-C357-48AF-9DDA-6985A4E08BC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{E6C3343D-E7DE-48F8-A340-271B9FC6F255}</c15:txfldGUID>
                      <c15:f>Diagramm!$J$67</c15:f>
                      <c15:dlblFieldTableCache>
                        <c:ptCount val="1"/>
                      </c15:dlblFieldTableCache>
                    </c15:dlblFTEntry>
                  </c15:dlblFieldTable>
                  <c15:showDataLabelsRange val="0"/>
                </c:ext>
                <c:ext xmlns:c16="http://schemas.microsoft.com/office/drawing/2014/chart" uri="{C3380CC4-5D6E-409C-BE32-E72D297353CC}">
                  <c16:uniqueId val="{00000043-C357-48AF-9DDA-6985A4E08BC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357-48AF-9DDA-6985A4E08BC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396-4156-A839-13EA1B32CD4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96-4156-A839-13EA1B32CD4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396-4156-A839-13EA1B32CD4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96-4156-A839-13EA1B32CD4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96-4156-A839-13EA1B32CD4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96-4156-A839-13EA1B32CD4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396-4156-A839-13EA1B32CD4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396-4156-A839-13EA1B32CD4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396-4156-A839-13EA1B32CD4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396-4156-A839-13EA1B32CD4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396-4156-A839-13EA1B32CD4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396-4156-A839-13EA1B32CD4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396-4156-A839-13EA1B32CD4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396-4156-A839-13EA1B32CD4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396-4156-A839-13EA1B32CD4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396-4156-A839-13EA1B32CD4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396-4156-A839-13EA1B32CD4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396-4156-A839-13EA1B32CD4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396-4156-A839-13EA1B32CD4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396-4156-A839-13EA1B32CD4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396-4156-A839-13EA1B32CD4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396-4156-A839-13EA1B32CD4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396-4156-A839-13EA1B32CD4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396-4156-A839-13EA1B32CD4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396-4156-A839-13EA1B32CD4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396-4156-A839-13EA1B32CD4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396-4156-A839-13EA1B32CD4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396-4156-A839-13EA1B32CD4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396-4156-A839-13EA1B32CD4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396-4156-A839-13EA1B32CD4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396-4156-A839-13EA1B32CD4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396-4156-A839-13EA1B32CD4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396-4156-A839-13EA1B32CD4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396-4156-A839-13EA1B32CD4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396-4156-A839-13EA1B32CD4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396-4156-A839-13EA1B32CD4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396-4156-A839-13EA1B32CD4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396-4156-A839-13EA1B32CD4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396-4156-A839-13EA1B32CD4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396-4156-A839-13EA1B32CD4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396-4156-A839-13EA1B32CD4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396-4156-A839-13EA1B32CD4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396-4156-A839-13EA1B32CD4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396-4156-A839-13EA1B32CD4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396-4156-A839-13EA1B32CD4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396-4156-A839-13EA1B32CD4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396-4156-A839-13EA1B32CD4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396-4156-A839-13EA1B32CD4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396-4156-A839-13EA1B32CD4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396-4156-A839-13EA1B32CD4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396-4156-A839-13EA1B32CD4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396-4156-A839-13EA1B32CD4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396-4156-A839-13EA1B32CD4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396-4156-A839-13EA1B32CD4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396-4156-A839-13EA1B32CD4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396-4156-A839-13EA1B32CD4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396-4156-A839-13EA1B32CD4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396-4156-A839-13EA1B32CD4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396-4156-A839-13EA1B32CD4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396-4156-A839-13EA1B32CD4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396-4156-A839-13EA1B32CD4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396-4156-A839-13EA1B32CD4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396-4156-A839-13EA1B32CD4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396-4156-A839-13EA1B32CD4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396-4156-A839-13EA1B32CD4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396-4156-A839-13EA1B32CD4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396-4156-A839-13EA1B32CD4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396-4156-A839-13EA1B32CD4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396-4156-A839-13EA1B32CD4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100.31534005350152</c:v>
                </c:pt>
                <c:pt idx="2">
                  <c:v>101.48635002745938</c:v>
                </c:pt>
                <c:pt idx="3">
                  <c:v>100.54918773362624</c:v>
                </c:pt>
                <c:pt idx="4">
                  <c:v>100.62359381366592</c:v>
                </c:pt>
                <c:pt idx="5">
                  <c:v>101.07003029390403</c:v>
                </c:pt>
                <c:pt idx="6">
                  <c:v>102.80440058816234</c:v>
                </c:pt>
                <c:pt idx="7">
                  <c:v>101.49520789413077</c:v>
                </c:pt>
                <c:pt idx="8">
                  <c:v>101.50583733413644</c:v>
                </c:pt>
                <c:pt idx="9">
                  <c:v>101.71665456091554</c:v>
                </c:pt>
                <c:pt idx="10">
                  <c:v>103.87265930873208</c:v>
                </c:pt>
                <c:pt idx="11">
                  <c:v>103.33764416178009</c:v>
                </c:pt>
                <c:pt idx="12">
                  <c:v>103.70613141530993</c:v>
                </c:pt>
                <c:pt idx="13">
                  <c:v>105.62297376299892</c:v>
                </c:pt>
                <c:pt idx="14">
                  <c:v>107.25282123053483</c:v>
                </c:pt>
                <c:pt idx="15">
                  <c:v>106.69300405690294</c:v>
                </c:pt>
                <c:pt idx="16">
                  <c:v>107.35202933725441</c:v>
                </c:pt>
                <c:pt idx="17">
                  <c:v>107.8976739242121</c:v>
                </c:pt>
                <c:pt idx="18">
                  <c:v>111.36109979272592</c:v>
                </c:pt>
                <c:pt idx="19">
                  <c:v>110.94123691250199</c:v>
                </c:pt>
                <c:pt idx="20">
                  <c:v>111.37350080606588</c:v>
                </c:pt>
                <c:pt idx="21">
                  <c:v>112.07504384644002</c:v>
                </c:pt>
                <c:pt idx="22">
                  <c:v>114.2115612875795</c:v>
                </c:pt>
                <c:pt idx="23">
                  <c:v>113.46218576717983</c:v>
                </c:pt>
                <c:pt idx="24">
                  <c:v>113.07243963363864</c:v>
                </c:pt>
              </c:numCache>
            </c:numRef>
          </c:val>
          <c:smooth val="0"/>
          <c:extLst>
            <c:ext xmlns:c16="http://schemas.microsoft.com/office/drawing/2014/chart" uri="{C3380CC4-5D6E-409C-BE32-E72D297353CC}">
              <c16:uniqueId val="{00000000-B589-4BDF-85D4-10C193B2CC4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103.81082665624388</c:v>
                </c:pt>
                <c:pt idx="2">
                  <c:v>106.03869454758647</c:v>
                </c:pt>
                <c:pt idx="3">
                  <c:v>105.53058432675395</c:v>
                </c:pt>
                <c:pt idx="4">
                  <c:v>101.75884307211255</c:v>
                </c:pt>
                <c:pt idx="5">
                  <c:v>105.80418213797147</c:v>
                </c:pt>
                <c:pt idx="6">
                  <c:v>110.14266171584912</c:v>
                </c:pt>
                <c:pt idx="7">
                  <c:v>107.15262849325778</c:v>
                </c:pt>
                <c:pt idx="8">
                  <c:v>106.35137776040648</c:v>
                </c:pt>
                <c:pt idx="9">
                  <c:v>108.2470197381278</c:v>
                </c:pt>
                <c:pt idx="10">
                  <c:v>114.44205589212429</c:v>
                </c:pt>
                <c:pt idx="11">
                  <c:v>113.71897596247803</c:v>
                </c:pt>
                <c:pt idx="12">
                  <c:v>110.72894273988665</c:v>
                </c:pt>
                <c:pt idx="13">
                  <c:v>114.09028727770179</c:v>
                </c:pt>
                <c:pt idx="14">
                  <c:v>118.25288254836819</c:v>
                </c:pt>
                <c:pt idx="15">
                  <c:v>117.4516318155169</c:v>
                </c:pt>
                <c:pt idx="16">
                  <c:v>116.31815516904436</c:v>
                </c:pt>
                <c:pt idx="17">
                  <c:v>120.031268321282</c:v>
                </c:pt>
                <c:pt idx="18">
                  <c:v>124.54563220637091</c:v>
                </c:pt>
                <c:pt idx="19">
                  <c:v>121.96599570060582</c:v>
                </c:pt>
                <c:pt idx="20">
                  <c:v>120.55892124291576</c:v>
                </c:pt>
                <c:pt idx="21">
                  <c:v>123.52941176470588</c:v>
                </c:pt>
                <c:pt idx="22">
                  <c:v>127.26206761774476</c:v>
                </c:pt>
                <c:pt idx="23">
                  <c:v>124.76060191518468</c:v>
                </c:pt>
                <c:pt idx="24">
                  <c:v>119.40590189564197</c:v>
                </c:pt>
              </c:numCache>
            </c:numRef>
          </c:val>
          <c:smooth val="0"/>
          <c:extLst>
            <c:ext xmlns:c16="http://schemas.microsoft.com/office/drawing/2014/chart" uri="{C3380CC4-5D6E-409C-BE32-E72D297353CC}">
              <c16:uniqueId val="{00000001-B589-4BDF-85D4-10C193B2CC4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101.61214734276878</c:v>
                </c:pt>
                <c:pt idx="2">
                  <c:v>100.56237698003562</c:v>
                </c:pt>
                <c:pt idx="3">
                  <c:v>99.315774674289997</c:v>
                </c:pt>
                <c:pt idx="4">
                  <c:v>95.622832505389439</c:v>
                </c:pt>
                <c:pt idx="5">
                  <c:v>97.703627331521233</c:v>
                </c:pt>
                <c:pt idx="6">
                  <c:v>96.691348767457114</c:v>
                </c:pt>
                <c:pt idx="7">
                  <c:v>96.569500421782735</c:v>
                </c:pt>
                <c:pt idx="8">
                  <c:v>96.166463586090543</c:v>
                </c:pt>
                <c:pt idx="9">
                  <c:v>98.640922298247261</c:v>
                </c:pt>
                <c:pt idx="10">
                  <c:v>97.544287187177801</c:v>
                </c:pt>
                <c:pt idx="11">
                  <c:v>96.794451213796989</c:v>
                </c:pt>
                <c:pt idx="12">
                  <c:v>95.060455525353831</c:v>
                </c:pt>
                <c:pt idx="13">
                  <c:v>97.39431999250165</c:v>
                </c:pt>
                <c:pt idx="14">
                  <c:v>95.988377542412593</c:v>
                </c:pt>
                <c:pt idx="15">
                  <c:v>95.829037398069175</c:v>
                </c:pt>
                <c:pt idx="16">
                  <c:v>96.363295529103013</c:v>
                </c:pt>
                <c:pt idx="17">
                  <c:v>97.684881432186714</c:v>
                </c:pt>
                <c:pt idx="18">
                  <c:v>95.866529196738213</c:v>
                </c:pt>
                <c:pt idx="19">
                  <c:v>95.979004592745326</c:v>
                </c:pt>
                <c:pt idx="20">
                  <c:v>94.863623582341361</c:v>
                </c:pt>
                <c:pt idx="21">
                  <c:v>96.007123441747126</c:v>
                </c:pt>
                <c:pt idx="22">
                  <c:v>94.16065235729684</c:v>
                </c:pt>
                <c:pt idx="23">
                  <c:v>94.188771206298625</c:v>
                </c:pt>
                <c:pt idx="24">
                  <c:v>90.149029899709447</c:v>
                </c:pt>
              </c:numCache>
            </c:numRef>
          </c:val>
          <c:smooth val="0"/>
          <c:extLst>
            <c:ext xmlns:c16="http://schemas.microsoft.com/office/drawing/2014/chart" uri="{C3380CC4-5D6E-409C-BE32-E72D297353CC}">
              <c16:uniqueId val="{00000002-B589-4BDF-85D4-10C193B2CC4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589-4BDF-85D4-10C193B2CC4F}"/>
                </c:ext>
              </c:extLst>
            </c:dLbl>
            <c:dLbl>
              <c:idx val="1"/>
              <c:delete val="1"/>
              <c:extLst>
                <c:ext xmlns:c15="http://schemas.microsoft.com/office/drawing/2012/chart" uri="{CE6537A1-D6FC-4f65-9D91-7224C49458BB}"/>
                <c:ext xmlns:c16="http://schemas.microsoft.com/office/drawing/2014/chart" uri="{C3380CC4-5D6E-409C-BE32-E72D297353CC}">
                  <c16:uniqueId val="{00000004-B589-4BDF-85D4-10C193B2CC4F}"/>
                </c:ext>
              </c:extLst>
            </c:dLbl>
            <c:dLbl>
              <c:idx val="2"/>
              <c:delete val="1"/>
              <c:extLst>
                <c:ext xmlns:c15="http://schemas.microsoft.com/office/drawing/2012/chart" uri="{CE6537A1-D6FC-4f65-9D91-7224C49458BB}"/>
                <c:ext xmlns:c16="http://schemas.microsoft.com/office/drawing/2014/chart" uri="{C3380CC4-5D6E-409C-BE32-E72D297353CC}">
                  <c16:uniqueId val="{00000005-B589-4BDF-85D4-10C193B2CC4F}"/>
                </c:ext>
              </c:extLst>
            </c:dLbl>
            <c:dLbl>
              <c:idx val="3"/>
              <c:delete val="1"/>
              <c:extLst>
                <c:ext xmlns:c15="http://schemas.microsoft.com/office/drawing/2012/chart" uri="{CE6537A1-D6FC-4f65-9D91-7224C49458BB}"/>
                <c:ext xmlns:c16="http://schemas.microsoft.com/office/drawing/2014/chart" uri="{C3380CC4-5D6E-409C-BE32-E72D297353CC}">
                  <c16:uniqueId val="{00000006-B589-4BDF-85D4-10C193B2CC4F}"/>
                </c:ext>
              </c:extLst>
            </c:dLbl>
            <c:dLbl>
              <c:idx val="4"/>
              <c:delete val="1"/>
              <c:extLst>
                <c:ext xmlns:c15="http://schemas.microsoft.com/office/drawing/2012/chart" uri="{CE6537A1-D6FC-4f65-9D91-7224C49458BB}"/>
                <c:ext xmlns:c16="http://schemas.microsoft.com/office/drawing/2014/chart" uri="{C3380CC4-5D6E-409C-BE32-E72D297353CC}">
                  <c16:uniqueId val="{00000007-B589-4BDF-85D4-10C193B2CC4F}"/>
                </c:ext>
              </c:extLst>
            </c:dLbl>
            <c:dLbl>
              <c:idx val="5"/>
              <c:delete val="1"/>
              <c:extLst>
                <c:ext xmlns:c15="http://schemas.microsoft.com/office/drawing/2012/chart" uri="{CE6537A1-D6FC-4f65-9D91-7224C49458BB}"/>
                <c:ext xmlns:c16="http://schemas.microsoft.com/office/drawing/2014/chart" uri="{C3380CC4-5D6E-409C-BE32-E72D297353CC}">
                  <c16:uniqueId val="{00000008-B589-4BDF-85D4-10C193B2CC4F}"/>
                </c:ext>
              </c:extLst>
            </c:dLbl>
            <c:dLbl>
              <c:idx val="6"/>
              <c:delete val="1"/>
              <c:extLst>
                <c:ext xmlns:c15="http://schemas.microsoft.com/office/drawing/2012/chart" uri="{CE6537A1-D6FC-4f65-9D91-7224C49458BB}"/>
                <c:ext xmlns:c16="http://schemas.microsoft.com/office/drawing/2014/chart" uri="{C3380CC4-5D6E-409C-BE32-E72D297353CC}">
                  <c16:uniqueId val="{00000009-B589-4BDF-85D4-10C193B2CC4F}"/>
                </c:ext>
              </c:extLst>
            </c:dLbl>
            <c:dLbl>
              <c:idx val="7"/>
              <c:delete val="1"/>
              <c:extLst>
                <c:ext xmlns:c15="http://schemas.microsoft.com/office/drawing/2012/chart" uri="{CE6537A1-D6FC-4f65-9D91-7224C49458BB}"/>
                <c:ext xmlns:c16="http://schemas.microsoft.com/office/drawing/2014/chart" uri="{C3380CC4-5D6E-409C-BE32-E72D297353CC}">
                  <c16:uniqueId val="{0000000A-B589-4BDF-85D4-10C193B2CC4F}"/>
                </c:ext>
              </c:extLst>
            </c:dLbl>
            <c:dLbl>
              <c:idx val="8"/>
              <c:delete val="1"/>
              <c:extLst>
                <c:ext xmlns:c15="http://schemas.microsoft.com/office/drawing/2012/chart" uri="{CE6537A1-D6FC-4f65-9D91-7224C49458BB}"/>
                <c:ext xmlns:c16="http://schemas.microsoft.com/office/drawing/2014/chart" uri="{C3380CC4-5D6E-409C-BE32-E72D297353CC}">
                  <c16:uniqueId val="{0000000B-B589-4BDF-85D4-10C193B2CC4F}"/>
                </c:ext>
              </c:extLst>
            </c:dLbl>
            <c:dLbl>
              <c:idx val="9"/>
              <c:delete val="1"/>
              <c:extLst>
                <c:ext xmlns:c15="http://schemas.microsoft.com/office/drawing/2012/chart" uri="{CE6537A1-D6FC-4f65-9D91-7224C49458BB}"/>
                <c:ext xmlns:c16="http://schemas.microsoft.com/office/drawing/2014/chart" uri="{C3380CC4-5D6E-409C-BE32-E72D297353CC}">
                  <c16:uniqueId val="{0000000C-B589-4BDF-85D4-10C193B2CC4F}"/>
                </c:ext>
              </c:extLst>
            </c:dLbl>
            <c:dLbl>
              <c:idx val="10"/>
              <c:delete val="1"/>
              <c:extLst>
                <c:ext xmlns:c15="http://schemas.microsoft.com/office/drawing/2012/chart" uri="{CE6537A1-D6FC-4f65-9D91-7224C49458BB}"/>
                <c:ext xmlns:c16="http://schemas.microsoft.com/office/drawing/2014/chart" uri="{C3380CC4-5D6E-409C-BE32-E72D297353CC}">
                  <c16:uniqueId val="{0000000D-B589-4BDF-85D4-10C193B2CC4F}"/>
                </c:ext>
              </c:extLst>
            </c:dLbl>
            <c:dLbl>
              <c:idx val="11"/>
              <c:delete val="1"/>
              <c:extLst>
                <c:ext xmlns:c15="http://schemas.microsoft.com/office/drawing/2012/chart" uri="{CE6537A1-D6FC-4f65-9D91-7224C49458BB}"/>
                <c:ext xmlns:c16="http://schemas.microsoft.com/office/drawing/2014/chart" uri="{C3380CC4-5D6E-409C-BE32-E72D297353CC}">
                  <c16:uniqueId val="{0000000E-B589-4BDF-85D4-10C193B2CC4F}"/>
                </c:ext>
              </c:extLst>
            </c:dLbl>
            <c:dLbl>
              <c:idx val="12"/>
              <c:delete val="1"/>
              <c:extLst>
                <c:ext xmlns:c15="http://schemas.microsoft.com/office/drawing/2012/chart" uri="{CE6537A1-D6FC-4f65-9D91-7224C49458BB}"/>
                <c:ext xmlns:c16="http://schemas.microsoft.com/office/drawing/2014/chart" uri="{C3380CC4-5D6E-409C-BE32-E72D297353CC}">
                  <c16:uniqueId val="{0000000F-B589-4BDF-85D4-10C193B2CC4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589-4BDF-85D4-10C193B2CC4F}"/>
                </c:ext>
              </c:extLst>
            </c:dLbl>
            <c:dLbl>
              <c:idx val="14"/>
              <c:delete val="1"/>
              <c:extLst>
                <c:ext xmlns:c15="http://schemas.microsoft.com/office/drawing/2012/chart" uri="{CE6537A1-D6FC-4f65-9D91-7224C49458BB}"/>
                <c:ext xmlns:c16="http://schemas.microsoft.com/office/drawing/2014/chart" uri="{C3380CC4-5D6E-409C-BE32-E72D297353CC}">
                  <c16:uniqueId val="{00000011-B589-4BDF-85D4-10C193B2CC4F}"/>
                </c:ext>
              </c:extLst>
            </c:dLbl>
            <c:dLbl>
              <c:idx val="15"/>
              <c:delete val="1"/>
              <c:extLst>
                <c:ext xmlns:c15="http://schemas.microsoft.com/office/drawing/2012/chart" uri="{CE6537A1-D6FC-4f65-9D91-7224C49458BB}"/>
                <c:ext xmlns:c16="http://schemas.microsoft.com/office/drawing/2014/chart" uri="{C3380CC4-5D6E-409C-BE32-E72D297353CC}">
                  <c16:uniqueId val="{00000012-B589-4BDF-85D4-10C193B2CC4F}"/>
                </c:ext>
              </c:extLst>
            </c:dLbl>
            <c:dLbl>
              <c:idx val="16"/>
              <c:delete val="1"/>
              <c:extLst>
                <c:ext xmlns:c15="http://schemas.microsoft.com/office/drawing/2012/chart" uri="{CE6537A1-D6FC-4f65-9D91-7224C49458BB}"/>
                <c:ext xmlns:c16="http://schemas.microsoft.com/office/drawing/2014/chart" uri="{C3380CC4-5D6E-409C-BE32-E72D297353CC}">
                  <c16:uniqueId val="{00000013-B589-4BDF-85D4-10C193B2CC4F}"/>
                </c:ext>
              </c:extLst>
            </c:dLbl>
            <c:dLbl>
              <c:idx val="17"/>
              <c:delete val="1"/>
              <c:extLst>
                <c:ext xmlns:c15="http://schemas.microsoft.com/office/drawing/2012/chart" uri="{CE6537A1-D6FC-4f65-9D91-7224C49458BB}"/>
                <c:ext xmlns:c16="http://schemas.microsoft.com/office/drawing/2014/chart" uri="{C3380CC4-5D6E-409C-BE32-E72D297353CC}">
                  <c16:uniqueId val="{00000014-B589-4BDF-85D4-10C193B2CC4F}"/>
                </c:ext>
              </c:extLst>
            </c:dLbl>
            <c:dLbl>
              <c:idx val="18"/>
              <c:delete val="1"/>
              <c:extLst>
                <c:ext xmlns:c15="http://schemas.microsoft.com/office/drawing/2012/chart" uri="{CE6537A1-D6FC-4f65-9D91-7224C49458BB}"/>
                <c:ext xmlns:c16="http://schemas.microsoft.com/office/drawing/2014/chart" uri="{C3380CC4-5D6E-409C-BE32-E72D297353CC}">
                  <c16:uniqueId val="{00000015-B589-4BDF-85D4-10C193B2CC4F}"/>
                </c:ext>
              </c:extLst>
            </c:dLbl>
            <c:dLbl>
              <c:idx val="19"/>
              <c:delete val="1"/>
              <c:extLst>
                <c:ext xmlns:c15="http://schemas.microsoft.com/office/drawing/2012/chart" uri="{CE6537A1-D6FC-4f65-9D91-7224C49458BB}"/>
                <c:ext xmlns:c16="http://schemas.microsoft.com/office/drawing/2014/chart" uri="{C3380CC4-5D6E-409C-BE32-E72D297353CC}">
                  <c16:uniqueId val="{00000016-B589-4BDF-85D4-10C193B2CC4F}"/>
                </c:ext>
              </c:extLst>
            </c:dLbl>
            <c:dLbl>
              <c:idx val="20"/>
              <c:delete val="1"/>
              <c:extLst>
                <c:ext xmlns:c15="http://schemas.microsoft.com/office/drawing/2012/chart" uri="{CE6537A1-D6FC-4f65-9D91-7224C49458BB}"/>
                <c:ext xmlns:c16="http://schemas.microsoft.com/office/drawing/2014/chart" uri="{C3380CC4-5D6E-409C-BE32-E72D297353CC}">
                  <c16:uniqueId val="{00000017-B589-4BDF-85D4-10C193B2CC4F}"/>
                </c:ext>
              </c:extLst>
            </c:dLbl>
            <c:dLbl>
              <c:idx val="21"/>
              <c:delete val="1"/>
              <c:extLst>
                <c:ext xmlns:c15="http://schemas.microsoft.com/office/drawing/2012/chart" uri="{CE6537A1-D6FC-4f65-9D91-7224C49458BB}"/>
                <c:ext xmlns:c16="http://schemas.microsoft.com/office/drawing/2014/chart" uri="{C3380CC4-5D6E-409C-BE32-E72D297353CC}">
                  <c16:uniqueId val="{00000018-B589-4BDF-85D4-10C193B2CC4F}"/>
                </c:ext>
              </c:extLst>
            </c:dLbl>
            <c:dLbl>
              <c:idx val="22"/>
              <c:delete val="1"/>
              <c:extLst>
                <c:ext xmlns:c15="http://schemas.microsoft.com/office/drawing/2012/chart" uri="{CE6537A1-D6FC-4f65-9D91-7224C49458BB}"/>
                <c:ext xmlns:c16="http://schemas.microsoft.com/office/drawing/2014/chart" uri="{C3380CC4-5D6E-409C-BE32-E72D297353CC}">
                  <c16:uniqueId val="{00000019-B589-4BDF-85D4-10C193B2CC4F}"/>
                </c:ext>
              </c:extLst>
            </c:dLbl>
            <c:dLbl>
              <c:idx val="23"/>
              <c:delete val="1"/>
              <c:extLst>
                <c:ext xmlns:c15="http://schemas.microsoft.com/office/drawing/2012/chart" uri="{CE6537A1-D6FC-4f65-9D91-7224C49458BB}"/>
                <c:ext xmlns:c16="http://schemas.microsoft.com/office/drawing/2014/chart" uri="{C3380CC4-5D6E-409C-BE32-E72D297353CC}">
                  <c16:uniqueId val="{0000001A-B589-4BDF-85D4-10C193B2CC4F}"/>
                </c:ext>
              </c:extLst>
            </c:dLbl>
            <c:dLbl>
              <c:idx val="24"/>
              <c:delete val="1"/>
              <c:extLst>
                <c:ext xmlns:c15="http://schemas.microsoft.com/office/drawing/2012/chart" uri="{CE6537A1-D6FC-4f65-9D91-7224C49458BB}"/>
                <c:ext xmlns:c16="http://schemas.microsoft.com/office/drawing/2014/chart" uri="{C3380CC4-5D6E-409C-BE32-E72D297353CC}">
                  <c16:uniqueId val="{0000001B-B589-4BDF-85D4-10C193B2CC4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589-4BDF-85D4-10C193B2CC4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Neuwied (07138)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63826</v>
      </c>
      <c r="F11" s="238">
        <v>64046</v>
      </c>
      <c r="G11" s="238">
        <v>64469</v>
      </c>
      <c r="H11" s="238">
        <v>63263</v>
      </c>
      <c r="I11" s="265">
        <v>62867</v>
      </c>
      <c r="J11" s="263">
        <v>959</v>
      </c>
      <c r="K11" s="266">
        <v>1.525442601046654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17.453702253000344</v>
      </c>
      <c r="E13" s="115">
        <v>11140</v>
      </c>
      <c r="F13" s="114">
        <v>11080</v>
      </c>
      <c r="G13" s="114">
        <v>11217</v>
      </c>
      <c r="H13" s="114">
        <v>11023</v>
      </c>
      <c r="I13" s="140">
        <v>10821</v>
      </c>
      <c r="J13" s="115">
        <v>319</v>
      </c>
      <c r="K13" s="116">
        <v>2.9479715368265409</v>
      </c>
    </row>
    <row r="14" spans="1:255" ht="14.1" customHeight="1" x14ac:dyDescent="0.2">
      <c r="A14" s="306" t="s">
        <v>230</v>
      </c>
      <c r="B14" s="307"/>
      <c r="C14" s="308"/>
      <c r="D14" s="113">
        <v>61.752263967662081</v>
      </c>
      <c r="E14" s="115">
        <v>39414</v>
      </c>
      <c r="F14" s="114">
        <v>39682</v>
      </c>
      <c r="G14" s="114">
        <v>39927</v>
      </c>
      <c r="H14" s="114">
        <v>39068</v>
      </c>
      <c r="I14" s="140">
        <v>38940</v>
      </c>
      <c r="J14" s="115">
        <v>474</v>
      </c>
      <c r="K14" s="116">
        <v>1.2172573189522342</v>
      </c>
    </row>
    <row r="15" spans="1:255" ht="14.1" customHeight="1" x14ac:dyDescent="0.2">
      <c r="A15" s="306" t="s">
        <v>231</v>
      </c>
      <c r="B15" s="307"/>
      <c r="C15" s="308"/>
      <c r="D15" s="113">
        <v>11.771065083194935</v>
      </c>
      <c r="E15" s="115">
        <v>7513</v>
      </c>
      <c r="F15" s="114">
        <v>7539</v>
      </c>
      <c r="G15" s="114">
        <v>7562</v>
      </c>
      <c r="H15" s="114">
        <v>7521</v>
      </c>
      <c r="I15" s="140">
        <v>7453</v>
      </c>
      <c r="J15" s="115">
        <v>60</v>
      </c>
      <c r="K15" s="116">
        <v>0.80504494834294915</v>
      </c>
    </row>
    <row r="16" spans="1:255" ht="14.1" customHeight="1" x14ac:dyDescent="0.2">
      <c r="A16" s="306" t="s">
        <v>232</v>
      </c>
      <c r="B16" s="307"/>
      <c r="C16" s="308"/>
      <c r="D16" s="113">
        <v>8.9822329458214529</v>
      </c>
      <c r="E16" s="115">
        <v>5733</v>
      </c>
      <c r="F16" s="114">
        <v>5721</v>
      </c>
      <c r="G16" s="114">
        <v>5743</v>
      </c>
      <c r="H16" s="114">
        <v>5631</v>
      </c>
      <c r="I16" s="140">
        <v>5636</v>
      </c>
      <c r="J16" s="115">
        <v>97</v>
      </c>
      <c r="K16" s="116">
        <v>1.7210787792760824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0.54836586970826939</v>
      </c>
      <c r="E18" s="115">
        <v>350</v>
      </c>
      <c r="F18" s="114">
        <v>337</v>
      </c>
      <c r="G18" s="114">
        <v>337</v>
      </c>
      <c r="H18" s="114">
        <v>337</v>
      </c>
      <c r="I18" s="140">
        <v>335</v>
      </c>
      <c r="J18" s="115">
        <v>15</v>
      </c>
      <c r="K18" s="116">
        <v>4.4776119402985071</v>
      </c>
    </row>
    <row r="19" spans="1:255" ht="14.1" customHeight="1" x14ac:dyDescent="0.2">
      <c r="A19" s="306" t="s">
        <v>235</v>
      </c>
      <c r="B19" s="307" t="s">
        <v>236</v>
      </c>
      <c r="C19" s="308"/>
      <c r="D19" s="113">
        <v>0.10967317394165386</v>
      </c>
      <c r="E19" s="115">
        <v>70</v>
      </c>
      <c r="F19" s="114">
        <v>60</v>
      </c>
      <c r="G19" s="114">
        <v>64</v>
      </c>
      <c r="H19" s="114">
        <v>66</v>
      </c>
      <c r="I19" s="140">
        <v>61</v>
      </c>
      <c r="J19" s="115">
        <v>9</v>
      </c>
      <c r="K19" s="116">
        <v>14.754098360655737</v>
      </c>
    </row>
    <row r="20" spans="1:255" ht="14.1" customHeight="1" x14ac:dyDescent="0.2">
      <c r="A20" s="306">
        <v>12</v>
      </c>
      <c r="B20" s="307" t="s">
        <v>237</v>
      </c>
      <c r="C20" s="308"/>
      <c r="D20" s="113">
        <v>0.841349920095259</v>
      </c>
      <c r="E20" s="115">
        <v>537</v>
      </c>
      <c r="F20" s="114">
        <v>525</v>
      </c>
      <c r="G20" s="114">
        <v>565</v>
      </c>
      <c r="H20" s="114">
        <v>550</v>
      </c>
      <c r="I20" s="140">
        <v>520</v>
      </c>
      <c r="J20" s="115">
        <v>17</v>
      </c>
      <c r="K20" s="116">
        <v>3.2692307692307692</v>
      </c>
    </row>
    <row r="21" spans="1:255" ht="14.1" customHeight="1" x14ac:dyDescent="0.2">
      <c r="A21" s="306">
        <v>21</v>
      </c>
      <c r="B21" s="307" t="s">
        <v>238</v>
      </c>
      <c r="C21" s="308"/>
      <c r="D21" s="113">
        <v>0.43242565725566384</v>
      </c>
      <c r="E21" s="115">
        <v>276</v>
      </c>
      <c r="F21" s="114">
        <v>279</v>
      </c>
      <c r="G21" s="114">
        <v>291</v>
      </c>
      <c r="H21" s="114">
        <v>297</v>
      </c>
      <c r="I21" s="140">
        <v>287</v>
      </c>
      <c r="J21" s="115">
        <v>-11</v>
      </c>
      <c r="K21" s="116">
        <v>-3.8327526132404182</v>
      </c>
    </row>
    <row r="22" spans="1:255" ht="14.1" customHeight="1" x14ac:dyDescent="0.2">
      <c r="A22" s="306">
        <v>22</v>
      </c>
      <c r="B22" s="307" t="s">
        <v>239</v>
      </c>
      <c r="C22" s="308"/>
      <c r="D22" s="113">
        <v>2.7888321373734843</v>
      </c>
      <c r="E22" s="115">
        <v>1780</v>
      </c>
      <c r="F22" s="114">
        <v>1768</v>
      </c>
      <c r="G22" s="114">
        <v>1788</v>
      </c>
      <c r="H22" s="114">
        <v>1770</v>
      </c>
      <c r="I22" s="140">
        <v>1699</v>
      </c>
      <c r="J22" s="115">
        <v>81</v>
      </c>
      <c r="K22" s="116">
        <v>4.7675103001765748</v>
      </c>
    </row>
    <row r="23" spans="1:255" ht="14.1" customHeight="1" x14ac:dyDescent="0.2">
      <c r="A23" s="306">
        <v>23</v>
      </c>
      <c r="B23" s="307" t="s">
        <v>240</v>
      </c>
      <c r="C23" s="308"/>
      <c r="D23" s="113">
        <v>1.4946886848619685</v>
      </c>
      <c r="E23" s="115">
        <v>954</v>
      </c>
      <c r="F23" s="114">
        <v>961</v>
      </c>
      <c r="G23" s="114">
        <v>1015</v>
      </c>
      <c r="H23" s="114">
        <v>1008</v>
      </c>
      <c r="I23" s="140">
        <v>992</v>
      </c>
      <c r="J23" s="115">
        <v>-38</v>
      </c>
      <c r="K23" s="116">
        <v>-3.8306451612903225</v>
      </c>
    </row>
    <row r="24" spans="1:255" ht="14.1" customHeight="1" x14ac:dyDescent="0.2">
      <c r="A24" s="306">
        <v>24</v>
      </c>
      <c r="B24" s="307" t="s">
        <v>241</v>
      </c>
      <c r="C24" s="308"/>
      <c r="D24" s="113">
        <v>4.8506878074765769</v>
      </c>
      <c r="E24" s="115">
        <v>3096</v>
      </c>
      <c r="F24" s="114">
        <v>3037</v>
      </c>
      <c r="G24" s="114">
        <v>3103</v>
      </c>
      <c r="H24" s="114">
        <v>3079</v>
      </c>
      <c r="I24" s="140">
        <v>3077</v>
      </c>
      <c r="J24" s="115">
        <v>19</v>
      </c>
      <c r="K24" s="116">
        <v>0.6174845628859279</v>
      </c>
    </row>
    <row r="25" spans="1:255" ht="14.1" customHeight="1" x14ac:dyDescent="0.2">
      <c r="A25" s="306">
        <v>25</v>
      </c>
      <c r="B25" s="307" t="s">
        <v>242</v>
      </c>
      <c r="C25" s="308"/>
      <c r="D25" s="113">
        <v>7.9137028797041955</v>
      </c>
      <c r="E25" s="115">
        <v>5051</v>
      </c>
      <c r="F25" s="114">
        <v>5084</v>
      </c>
      <c r="G25" s="114">
        <v>5143</v>
      </c>
      <c r="H25" s="114">
        <v>4474</v>
      </c>
      <c r="I25" s="140">
        <v>4453</v>
      </c>
      <c r="J25" s="115">
        <v>598</v>
      </c>
      <c r="K25" s="116">
        <v>13.42914888838985</v>
      </c>
    </row>
    <row r="26" spans="1:255" ht="14.1" customHeight="1" x14ac:dyDescent="0.2">
      <c r="A26" s="306">
        <v>26</v>
      </c>
      <c r="B26" s="307" t="s">
        <v>243</v>
      </c>
      <c r="C26" s="308"/>
      <c r="D26" s="113">
        <v>2.682292482687306</v>
      </c>
      <c r="E26" s="115">
        <v>1712</v>
      </c>
      <c r="F26" s="114">
        <v>1738</v>
      </c>
      <c r="G26" s="114">
        <v>1765</v>
      </c>
      <c r="H26" s="114">
        <v>2165</v>
      </c>
      <c r="I26" s="140">
        <v>2182</v>
      </c>
      <c r="J26" s="115">
        <v>-470</v>
      </c>
      <c r="K26" s="116">
        <v>-21.539871677360221</v>
      </c>
    </row>
    <row r="27" spans="1:255" ht="14.1" customHeight="1" x14ac:dyDescent="0.2">
      <c r="A27" s="306">
        <v>27</v>
      </c>
      <c r="B27" s="307" t="s">
        <v>244</v>
      </c>
      <c r="C27" s="308"/>
      <c r="D27" s="113">
        <v>2.9220067057312069</v>
      </c>
      <c r="E27" s="115">
        <v>1865</v>
      </c>
      <c r="F27" s="114">
        <v>1865</v>
      </c>
      <c r="G27" s="114">
        <v>1877</v>
      </c>
      <c r="H27" s="114">
        <v>1852</v>
      </c>
      <c r="I27" s="140">
        <v>1801</v>
      </c>
      <c r="J27" s="115">
        <v>64</v>
      </c>
      <c r="K27" s="116">
        <v>3.5535813436979455</v>
      </c>
    </row>
    <row r="28" spans="1:255" ht="14.1" customHeight="1" x14ac:dyDescent="0.2">
      <c r="A28" s="306">
        <v>28</v>
      </c>
      <c r="B28" s="307" t="s">
        <v>245</v>
      </c>
      <c r="C28" s="308"/>
      <c r="D28" s="113">
        <v>2.0837903048914237</v>
      </c>
      <c r="E28" s="115">
        <v>1330</v>
      </c>
      <c r="F28" s="114">
        <v>1338</v>
      </c>
      <c r="G28" s="114">
        <v>1330</v>
      </c>
      <c r="H28" s="114">
        <v>1314</v>
      </c>
      <c r="I28" s="140">
        <v>1285</v>
      </c>
      <c r="J28" s="115">
        <v>45</v>
      </c>
      <c r="K28" s="116">
        <v>3.5019455252918288</v>
      </c>
    </row>
    <row r="29" spans="1:255" ht="14.1" customHeight="1" x14ac:dyDescent="0.2">
      <c r="A29" s="306">
        <v>29</v>
      </c>
      <c r="B29" s="307" t="s">
        <v>246</v>
      </c>
      <c r="C29" s="308"/>
      <c r="D29" s="113">
        <v>1.9459154576504873</v>
      </c>
      <c r="E29" s="115">
        <v>1242</v>
      </c>
      <c r="F29" s="114">
        <v>1243</v>
      </c>
      <c r="G29" s="114">
        <v>1298</v>
      </c>
      <c r="H29" s="114">
        <v>1273</v>
      </c>
      <c r="I29" s="140">
        <v>1266</v>
      </c>
      <c r="J29" s="115">
        <v>-24</v>
      </c>
      <c r="K29" s="116">
        <v>-1.8957345971563981</v>
      </c>
    </row>
    <row r="30" spans="1:255" ht="14.1" customHeight="1" x14ac:dyDescent="0.2">
      <c r="A30" s="306" t="s">
        <v>247</v>
      </c>
      <c r="B30" s="307" t="s">
        <v>248</v>
      </c>
      <c r="C30" s="308"/>
      <c r="D30" s="113">
        <v>0.72854322689812934</v>
      </c>
      <c r="E30" s="115">
        <v>465</v>
      </c>
      <c r="F30" s="114">
        <v>446</v>
      </c>
      <c r="G30" s="114">
        <v>506</v>
      </c>
      <c r="H30" s="114">
        <v>480</v>
      </c>
      <c r="I30" s="140">
        <v>465</v>
      </c>
      <c r="J30" s="115">
        <v>0</v>
      </c>
      <c r="K30" s="116">
        <v>0</v>
      </c>
    </row>
    <row r="31" spans="1:255" ht="14.1" customHeight="1" x14ac:dyDescent="0.2">
      <c r="A31" s="306" t="s">
        <v>249</v>
      </c>
      <c r="B31" s="307" t="s">
        <v>250</v>
      </c>
      <c r="C31" s="308"/>
      <c r="D31" s="113">
        <v>1.1907373170808135</v>
      </c>
      <c r="E31" s="115">
        <v>760</v>
      </c>
      <c r="F31" s="114">
        <v>780</v>
      </c>
      <c r="G31" s="114">
        <v>777</v>
      </c>
      <c r="H31" s="114">
        <v>779</v>
      </c>
      <c r="I31" s="140">
        <v>785</v>
      </c>
      <c r="J31" s="115">
        <v>-25</v>
      </c>
      <c r="K31" s="116">
        <v>-3.1847133757961785</v>
      </c>
    </row>
    <row r="32" spans="1:255" ht="14.1" customHeight="1" x14ac:dyDescent="0.2">
      <c r="A32" s="306">
        <v>31</v>
      </c>
      <c r="B32" s="307" t="s">
        <v>251</v>
      </c>
      <c r="C32" s="308"/>
      <c r="D32" s="113">
        <v>0.57656754300755175</v>
      </c>
      <c r="E32" s="115">
        <v>368</v>
      </c>
      <c r="F32" s="114">
        <v>365</v>
      </c>
      <c r="G32" s="114">
        <v>364</v>
      </c>
      <c r="H32" s="114">
        <v>361</v>
      </c>
      <c r="I32" s="140">
        <v>354</v>
      </c>
      <c r="J32" s="115">
        <v>14</v>
      </c>
      <c r="K32" s="116">
        <v>3.9548022598870056</v>
      </c>
    </row>
    <row r="33" spans="1:11" ht="14.1" customHeight="1" x14ac:dyDescent="0.2">
      <c r="A33" s="306">
        <v>32</v>
      </c>
      <c r="B33" s="307" t="s">
        <v>252</v>
      </c>
      <c r="C33" s="308"/>
      <c r="D33" s="113">
        <v>2.491147808103281</v>
      </c>
      <c r="E33" s="115">
        <v>1590</v>
      </c>
      <c r="F33" s="114">
        <v>1545</v>
      </c>
      <c r="G33" s="114">
        <v>1643</v>
      </c>
      <c r="H33" s="114">
        <v>1587</v>
      </c>
      <c r="I33" s="140">
        <v>1559</v>
      </c>
      <c r="J33" s="115">
        <v>31</v>
      </c>
      <c r="K33" s="116">
        <v>1.9884541372674791</v>
      </c>
    </row>
    <row r="34" spans="1:11" ht="14.1" customHeight="1" x14ac:dyDescent="0.2">
      <c r="A34" s="306">
        <v>33</v>
      </c>
      <c r="B34" s="307" t="s">
        <v>253</v>
      </c>
      <c r="C34" s="308"/>
      <c r="D34" s="113">
        <v>0.96512393068655411</v>
      </c>
      <c r="E34" s="115">
        <v>616</v>
      </c>
      <c r="F34" s="114">
        <v>622</v>
      </c>
      <c r="G34" s="114">
        <v>671</v>
      </c>
      <c r="H34" s="114">
        <v>658</v>
      </c>
      <c r="I34" s="140">
        <v>639</v>
      </c>
      <c r="J34" s="115">
        <v>-23</v>
      </c>
      <c r="K34" s="116">
        <v>-3.5993740219092332</v>
      </c>
    </row>
    <row r="35" spans="1:11" ht="14.1" customHeight="1" x14ac:dyDescent="0.2">
      <c r="A35" s="306">
        <v>34</v>
      </c>
      <c r="B35" s="307" t="s">
        <v>254</v>
      </c>
      <c r="C35" s="308"/>
      <c r="D35" s="113">
        <v>2.3188042490521106</v>
      </c>
      <c r="E35" s="115">
        <v>1480</v>
      </c>
      <c r="F35" s="114">
        <v>1472</v>
      </c>
      <c r="G35" s="114">
        <v>1476</v>
      </c>
      <c r="H35" s="114">
        <v>1479</v>
      </c>
      <c r="I35" s="140">
        <v>1461</v>
      </c>
      <c r="J35" s="115">
        <v>19</v>
      </c>
      <c r="K35" s="116">
        <v>1.3004791238877482</v>
      </c>
    </row>
    <row r="36" spans="1:11" ht="14.1" customHeight="1" x14ac:dyDescent="0.2">
      <c r="A36" s="306">
        <v>41</v>
      </c>
      <c r="B36" s="307" t="s">
        <v>255</v>
      </c>
      <c r="C36" s="308"/>
      <c r="D36" s="113">
        <v>1.0747971046282079</v>
      </c>
      <c r="E36" s="115">
        <v>686</v>
      </c>
      <c r="F36" s="114">
        <v>691</v>
      </c>
      <c r="G36" s="114">
        <v>695</v>
      </c>
      <c r="H36" s="114">
        <v>667</v>
      </c>
      <c r="I36" s="140">
        <v>647</v>
      </c>
      <c r="J36" s="115">
        <v>39</v>
      </c>
      <c r="K36" s="116">
        <v>6.0278207109737245</v>
      </c>
    </row>
    <row r="37" spans="1:11" ht="14.1" customHeight="1" x14ac:dyDescent="0.2">
      <c r="A37" s="306">
        <v>42</v>
      </c>
      <c r="B37" s="307" t="s">
        <v>256</v>
      </c>
      <c r="C37" s="308"/>
      <c r="D37" s="113">
        <v>9.2438818036536835E-2</v>
      </c>
      <c r="E37" s="115">
        <v>59</v>
      </c>
      <c r="F37" s="114">
        <v>56</v>
      </c>
      <c r="G37" s="114">
        <v>58</v>
      </c>
      <c r="H37" s="114">
        <v>55</v>
      </c>
      <c r="I37" s="140">
        <v>58</v>
      </c>
      <c r="J37" s="115">
        <v>1</v>
      </c>
      <c r="K37" s="116">
        <v>1.7241379310344827</v>
      </c>
    </row>
    <row r="38" spans="1:11" ht="14.1" customHeight="1" x14ac:dyDescent="0.2">
      <c r="A38" s="306">
        <v>43</v>
      </c>
      <c r="B38" s="307" t="s">
        <v>257</v>
      </c>
      <c r="C38" s="308"/>
      <c r="D38" s="113">
        <v>1.522890358161251</v>
      </c>
      <c r="E38" s="115">
        <v>972</v>
      </c>
      <c r="F38" s="114">
        <v>981</v>
      </c>
      <c r="G38" s="114">
        <v>983</v>
      </c>
      <c r="H38" s="114">
        <v>949</v>
      </c>
      <c r="I38" s="140">
        <v>945</v>
      </c>
      <c r="J38" s="115">
        <v>27</v>
      </c>
      <c r="K38" s="116">
        <v>2.8571428571428572</v>
      </c>
    </row>
    <row r="39" spans="1:11" ht="14.1" customHeight="1" x14ac:dyDescent="0.2">
      <c r="A39" s="306">
        <v>51</v>
      </c>
      <c r="B39" s="307" t="s">
        <v>258</v>
      </c>
      <c r="C39" s="308"/>
      <c r="D39" s="113">
        <v>5.8769153636449092</v>
      </c>
      <c r="E39" s="115">
        <v>3751</v>
      </c>
      <c r="F39" s="114">
        <v>3812</v>
      </c>
      <c r="G39" s="114">
        <v>3669</v>
      </c>
      <c r="H39" s="114">
        <v>3559</v>
      </c>
      <c r="I39" s="140">
        <v>3510</v>
      </c>
      <c r="J39" s="115">
        <v>241</v>
      </c>
      <c r="K39" s="116">
        <v>6.866096866096866</v>
      </c>
    </row>
    <row r="40" spans="1:11" ht="14.1" customHeight="1" x14ac:dyDescent="0.2">
      <c r="A40" s="306" t="s">
        <v>259</v>
      </c>
      <c r="B40" s="307" t="s">
        <v>260</v>
      </c>
      <c r="C40" s="308"/>
      <c r="D40" s="113">
        <v>5.240810954783317</v>
      </c>
      <c r="E40" s="115">
        <v>3345</v>
      </c>
      <c r="F40" s="114">
        <v>3394</v>
      </c>
      <c r="G40" s="114">
        <v>3247</v>
      </c>
      <c r="H40" s="114">
        <v>3176</v>
      </c>
      <c r="I40" s="140">
        <v>3136</v>
      </c>
      <c r="J40" s="115">
        <v>209</v>
      </c>
      <c r="K40" s="116">
        <v>6.6645408163265305</v>
      </c>
    </row>
    <row r="41" spans="1:11" ht="14.1" customHeight="1" x14ac:dyDescent="0.2">
      <c r="A41" s="306"/>
      <c r="B41" s="307" t="s">
        <v>261</v>
      </c>
      <c r="C41" s="308"/>
      <c r="D41" s="113">
        <v>4.7096794409801648</v>
      </c>
      <c r="E41" s="115">
        <v>3006</v>
      </c>
      <c r="F41" s="114">
        <v>3037</v>
      </c>
      <c r="G41" s="114">
        <v>2898</v>
      </c>
      <c r="H41" s="114">
        <v>2842</v>
      </c>
      <c r="I41" s="140">
        <v>2807</v>
      </c>
      <c r="J41" s="115">
        <v>199</v>
      </c>
      <c r="K41" s="116">
        <v>7.0894193088706805</v>
      </c>
    </row>
    <row r="42" spans="1:11" ht="14.1" customHeight="1" x14ac:dyDescent="0.2">
      <c r="A42" s="306">
        <v>52</v>
      </c>
      <c r="B42" s="307" t="s">
        <v>262</v>
      </c>
      <c r="C42" s="308"/>
      <c r="D42" s="113">
        <v>3.741421991038135</v>
      </c>
      <c r="E42" s="115">
        <v>2388</v>
      </c>
      <c r="F42" s="114">
        <v>2430</v>
      </c>
      <c r="G42" s="114">
        <v>2478</v>
      </c>
      <c r="H42" s="114">
        <v>2459</v>
      </c>
      <c r="I42" s="140">
        <v>2437</v>
      </c>
      <c r="J42" s="115">
        <v>-49</v>
      </c>
      <c r="K42" s="116">
        <v>-2.0106688551497744</v>
      </c>
    </row>
    <row r="43" spans="1:11" ht="14.1" customHeight="1" x14ac:dyDescent="0.2">
      <c r="A43" s="306" t="s">
        <v>263</v>
      </c>
      <c r="B43" s="307" t="s">
        <v>264</v>
      </c>
      <c r="C43" s="308"/>
      <c r="D43" s="113">
        <v>3.1993231598408172</v>
      </c>
      <c r="E43" s="115">
        <v>2042</v>
      </c>
      <c r="F43" s="114">
        <v>2094</v>
      </c>
      <c r="G43" s="114">
        <v>2145</v>
      </c>
      <c r="H43" s="114">
        <v>2114</v>
      </c>
      <c r="I43" s="140">
        <v>2104</v>
      </c>
      <c r="J43" s="115">
        <v>-62</v>
      </c>
      <c r="K43" s="116">
        <v>-2.9467680608365021</v>
      </c>
    </row>
    <row r="44" spans="1:11" ht="14.1" customHeight="1" x14ac:dyDescent="0.2">
      <c r="A44" s="306">
        <v>53</v>
      </c>
      <c r="B44" s="307" t="s">
        <v>265</v>
      </c>
      <c r="C44" s="308"/>
      <c r="D44" s="113">
        <v>0.51389715789803525</v>
      </c>
      <c r="E44" s="115">
        <v>328</v>
      </c>
      <c r="F44" s="114">
        <v>334</v>
      </c>
      <c r="G44" s="114">
        <v>335</v>
      </c>
      <c r="H44" s="114">
        <v>329</v>
      </c>
      <c r="I44" s="140">
        <v>327</v>
      </c>
      <c r="J44" s="115">
        <v>1</v>
      </c>
      <c r="K44" s="116">
        <v>0.3058103975535168</v>
      </c>
    </row>
    <row r="45" spans="1:11" ht="14.1" customHeight="1" x14ac:dyDescent="0.2">
      <c r="A45" s="306" t="s">
        <v>266</v>
      </c>
      <c r="B45" s="307" t="s">
        <v>267</v>
      </c>
      <c r="C45" s="308"/>
      <c r="D45" s="113">
        <v>0.48256196534327706</v>
      </c>
      <c r="E45" s="115">
        <v>308</v>
      </c>
      <c r="F45" s="114">
        <v>316</v>
      </c>
      <c r="G45" s="114">
        <v>317</v>
      </c>
      <c r="H45" s="114">
        <v>311</v>
      </c>
      <c r="I45" s="140">
        <v>312</v>
      </c>
      <c r="J45" s="115">
        <v>-4</v>
      </c>
      <c r="K45" s="116">
        <v>-1.2820512820512822</v>
      </c>
    </row>
    <row r="46" spans="1:11" ht="14.1" customHeight="1" x14ac:dyDescent="0.2">
      <c r="A46" s="306">
        <v>54</v>
      </c>
      <c r="B46" s="307" t="s">
        <v>268</v>
      </c>
      <c r="C46" s="308"/>
      <c r="D46" s="113">
        <v>2.9157396672202549</v>
      </c>
      <c r="E46" s="115">
        <v>1861</v>
      </c>
      <c r="F46" s="114">
        <v>1829</v>
      </c>
      <c r="G46" s="114">
        <v>1812</v>
      </c>
      <c r="H46" s="114">
        <v>1810</v>
      </c>
      <c r="I46" s="140">
        <v>1775</v>
      </c>
      <c r="J46" s="115">
        <v>86</v>
      </c>
      <c r="K46" s="116">
        <v>4.845070422535211</v>
      </c>
    </row>
    <row r="47" spans="1:11" ht="14.1" customHeight="1" x14ac:dyDescent="0.2">
      <c r="A47" s="306">
        <v>61</v>
      </c>
      <c r="B47" s="307" t="s">
        <v>269</v>
      </c>
      <c r="C47" s="308"/>
      <c r="D47" s="113">
        <v>3.2933287375050919</v>
      </c>
      <c r="E47" s="115">
        <v>2102</v>
      </c>
      <c r="F47" s="114">
        <v>2110</v>
      </c>
      <c r="G47" s="114">
        <v>2119</v>
      </c>
      <c r="H47" s="114">
        <v>2090</v>
      </c>
      <c r="I47" s="140">
        <v>2099</v>
      </c>
      <c r="J47" s="115">
        <v>3</v>
      </c>
      <c r="K47" s="116">
        <v>0.14292520247737017</v>
      </c>
    </row>
    <row r="48" spans="1:11" ht="14.1" customHeight="1" x14ac:dyDescent="0.2">
      <c r="A48" s="306">
        <v>62</v>
      </c>
      <c r="B48" s="307" t="s">
        <v>270</v>
      </c>
      <c r="C48" s="308"/>
      <c r="D48" s="113">
        <v>6.1996678469589197</v>
      </c>
      <c r="E48" s="115">
        <v>3957</v>
      </c>
      <c r="F48" s="114">
        <v>3995</v>
      </c>
      <c r="G48" s="114">
        <v>4000</v>
      </c>
      <c r="H48" s="114">
        <v>4103</v>
      </c>
      <c r="I48" s="140">
        <v>4137</v>
      </c>
      <c r="J48" s="115">
        <v>-180</v>
      </c>
      <c r="K48" s="116">
        <v>-4.3509789702683106</v>
      </c>
    </row>
    <row r="49" spans="1:11" ht="14.1" customHeight="1" x14ac:dyDescent="0.2">
      <c r="A49" s="306">
        <v>63</v>
      </c>
      <c r="B49" s="307" t="s">
        <v>271</v>
      </c>
      <c r="C49" s="308"/>
      <c r="D49" s="113">
        <v>1.6764328016795664</v>
      </c>
      <c r="E49" s="115">
        <v>1070</v>
      </c>
      <c r="F49" s="114">
        <v>1070</v>
      </c>
      <c r="G49" s="114">
        <v>1090</v>
      </c>
      <c r="H49" s="114">
        <v>1081</v>
      </c>
      <c r="I49" s="140">
        <v>1025</v>
      </c>
      <c r="J49" s="115">
        <v>45</v>
      </c>
      <c r="K49" s="116">
        <v>4.3902439024390247</v>
      </c>
    </row>
    <row r="50" spans="1:11" ht="14.1" customHeight="1" x14ac:dyDescent="0.2">
      <c r="A50" s="306" t="s">
        <v>272</v>
      </c>
      <c r="B50" s="307" t="s">
        <v>273</v>
      </c>
      <c r="C50" s="308"/>
      <c r="D50" s="113">
        <v>0.23344718453294896</v>
      </c>
      <c r="E50" s="115">
        <v>149</v>
      </c>
      <c r="F50" s="114">
        <v>149</v>
      </c>
      <c r="G50" s="114">
        <v>153</v>
      </c>
      <c r="H50" s="114">
        <v>152</v>
      </c>
      <c r="I50" s="140">
        <v>154</v>
      </c>
      <c r="J50" s="115">
        <v>-5</v>
      </c>
      <c r="K50" s="116">
        <v>-3.2467532467532467</v>
      </c>
    </row>
    <row r="51" spans="1:11" ht="14.1" customHeight="1" x14ac:dyDescent="0.2">
      <c r="A51" s="306" t="s">
        <v>274</v>
      </c>
      <c r="B51" s="307" t="s">
        <v>275</v>
      </c>
      <c r="C51" s="308"/>
      <c r="D51" s="113">
        <v>0.86798483376680347</v>
      </c>
      <c r="E51" s="115">
        <v>554</v>
      </c>
      <c r="F51" s="114">
        <v>550</v>
      </c>
      <c r="G51" s="114">
        <v>576</v>
      </c>
      <c r="H51" s="114">
        <v>592</v>
      </c>
      <c r="I51" s="140">
        <v>541</v>
      </c>
      <c r="J51" s="115">
        <v>13</v>
      </c>
      <c r="K51" s="116">
        <v>2.4029574861367839</v>
      </c>
    </row>
    <row r="52" spans="1:11" ht="14.1" customHeight="1" x14ac:dyDescent="0.2">
      <c r="A52" s="306">
        <v>71</v>
      </c>
      <c r="B52" s="307" t="s">
        <v>276</v>
      </c>
      <c r="C52" s="308"/>
      <c r="D52" s="113">
        <v>11.341772945194748</v>
      </c>
      <c r="E52" s="115">
        <v>7239</v>
      </c>
      <c r="F52" s="114">
        <v>7295</v>
      </c>
      <c r="G52" s="114">
        <v>7297</v>
      </c>
      <c r="H52" s="114">
        <v>7219</v>
      </c>
      <c r="I52" s="140">
        <v>7192</v>
      </c>
      <c r="J52" s="115">
        <v>47</v>
      </c>
      <c r="K52" s="116">
        <v>0.65350389321468294</v>
      </c>
    </row>
    <row r="53" spans="1:11" ht="14.1" customHeight="1" x14ac:dyDescent="0.2">
      <c r="A53" s="306" t="s">
        <v>277</v>
      </c>
      <c r="B53" s="307" t="s">
        <v>278</v>
      </c>
      <c r="C53" s="308"/>
      <c r="D53" s="113">
        <v>4.3681258421333</v>
      </c>
      <c r="E53" s="115">
        <v>2788</v>
      </c>
      <c r="F53" s="114">
        <v>2822</v>
      </c>
      <c r="G53" s="114">
        <v>2832</v>
      </c>
      <c r="H53" s="114">
        <v>2765</v>
      </c>
      <c r="I53" s="140">
        <v>2747</v>
      </c>
      <c r="J53" s="115">
        <v>41</v>
      </c>
      <c r="K53" s="116">
        <v>1.4925373134328359</v>
      </c>
    </row>
    <row r="54" spans="1:11" ht="14.1" customHeight="1" x14ac:dyDescent="0.2">
      <c r="A54" s="306" t="s">
        <v>279</v>
      </c>
      <c r="B54" s="307" t="s">
        <v>280</v>
      </c>
      <c r="C54" s="308"/>
      <c r="D54" s="113">
        <v>5.6748033716667186</v>
      </c>
      <c r="E54" s="115">
        <v>3622</v>
      </c>
      <c r="F54" s="114">
        <v>3659</v>
      </c>
      <c r="G54" s="114">
        <v>3673</v>
      </c>
      <c r="H54" s="114">
        <v>3671</v>
      </c>
      <c r="I54" s="140">
        <v>3665</v>
      </c>
      <c r="J54" s="115">
        <v>-43</v>
      </c>
      <c r="K54" s="116">
        <v>-1.1732605729877217</v>
      </c>
    </row>
    <row r="55" spans="1:11" ht="14.1" customHeight="1" x14ac:dyDescent="0.2">
      <c r="A55" s="306">
        <v>72</v>
      </c>
      <c r="B55" s="307" t="s">
        <v>281</v>
      </c>
      <c r="C55" s="308"/>
      <c r="D55" s="113">
        <v>3.2713941027167612</v>
      </c>
      <c r="E55" s="115">
        <v>2088</v>
      </c>
      <c r="F55" s="114">
        <v>2129</v>
      </c>
      <c r="G55" s="114">
        <v>2170</v>
      </c>
      <c r="H55" s="114">
        <v>2112</v>
      </c>
      <c r="I55" s="140">
        <v>2121</v>
      </c>
      <c r="J55" s="115">
        <v>-33</v>
      </c>
      <c r="K55" s="116">
        <v>-1.5558698727015559</v>
      </c>
    </row>
    <row r="56" spans="1:11" ht="14.1" customHeight="1" x14ac:dyDescent="0.2">
      <c r="A56" s="306" t="s">
        <v>282</v>
      </c>
      <c r="B56" s="307" t="s">
        <v>283</v>
      </c>
      <c r="C56" s="308"/>
      <c r="D56" s="113">
        <v>1.50095572337292</v>
      </c>
      <c r="E56" s="115">
        <v>958</v>
      </c>
      <c r="F56" s="114">
        <v>977</v>
      </c>
      <c r="G56" s="114">
        <v>1021</v>
      </c>
      <c r="H56" s="114">
        <v>971</v>
      </c>
      <c r="I56" s="140">
        <v>982</v>
      </c>
      <c r="J56" s="115">
        <v>-24</v>
      </c>
      <c r="K56" s="116">
        <v>-2.443991853360489</v>
      </c>
    </row>
    <row r="57" spans="1:11" ht="14.1" customHeight="1" x14ac:dyDescent="0.2">
      <c r="A57" s="306" t="s">
        <v>284</v>
      </c>
      <c r="B57" s="307" t="s">
        <v>285</v>
      </c>
      <c r="C57" s="308"/>
      <c r="D57" s="113">
        <v>1.3364459624604392</v>
      </c>
      <c r="E57" s="115">
        <v>853</v>
      </c>
      <c r="F57" s="114">
        <v>869</v>
      </c>
      <c r="G57" s="114">
        <v>861</v>
      </c>
      <c r="H57" s="114">
        <v>858</v>
      </c>
      <c r="I57" s="140">
        <v>850</v>
      </c>
      <c r="J57" s="115">
        <v>3</v>
      </c>
      <c r="K57" s="116">
        <v>0.35294117647058826</v>
      </c>
    </row>
    <row r="58" spans="1:11" ht="14.1" customHeight="1" x14ac:dyDescent="0.2">
      <c r="A58" s="306">
        <v>73</v>
      </c>
      <c r="B58" s="307" t="s">
        <v>286</v>
      </c>
      <c r="C58" s="308"/>
      <c r="D58" s="113">
        <v>2.610221539811362</v>
      </c>
      <c r="E58" s="115">
        <v>1666</v>
      </c>
      <c r="F58" s="114">
        <v>1675</v>
      </c>
      <c r="G58" s="114">
        <v>1684</v>
      </c>
      <c r="H58" s="114">
        <v>1669</v>
      </c>
      <c r="I58" s="140">
        <v>1691</v>
      </c>
      <c r="J58" s="115">
        <v>-25</v>
      </c>
      <c r="K58" s="116">
        <v>-1.4784151389710232</v>
      </c>
    </row>
    <row r="59" spans="1:11" ht="14.1" customHeight="1" x14ac:dyDescent="0.2">
      <c r="A59" s="306" t="s">
        <v>287</v>
      </c>
      <c r="B59" s="307" t="s">
        <v>288</v>
      </c>
      <c r="C59" s="308"/>
      <c r="D59" s="113">
        <v>2.2483000658039045</v>
      </c>
      <c r="E59" s="115">
        <v>1435</v>
      </c>
      <c r="F59" s="114">
        <v>1443</v>
      </c>
      <c r="G59" s="114">
        <v>1449</v>
      </c>
      <c r="H59" s="114">
        <v>1431</v>
      </c>
      <c r="I59" s="140">
        <v>1449</v>
      </c>
      <c r="J59" s="115">
        <v>-14</v>
      </c>
      <c r="K59" s="116">
        <v>-0.96618357487922701</v>
      </c>
    </row>
    <row r="60" spans="1:11" ht="14.1" customHeight="1" x14ac:dyDescent="0.2">
      <c r="A60" s="306">
        <v>81</v>
      </c>
      <c r="B60" s="307" t="s">
        <v>289</v>
      </c>
      <c r="C60" s="308"/>
      <c r="D60" s="113">
        <v>8.9258295992228867</v>
      </c>
      <c r="E60" s="115">
        <v>5697</v>
      </c>
      <c r="F60" s="114">
        <v>5709</v>
      </c>
      <c r="G60" s="114">
        <v>5681</v>
      </c>
      <c r="H60" s="114">
        <v>5588</v>
      </c>
      <c r="I60" s="140">
        <v>5475</v>
      </c>
      <c r="J60" s="115">
        <v>222</v>
      </c>
      <c r="K60" s="116">
        <v>4.0547945205479454</v>
      </c>
    </row>
    <row r="61" spans="1:11" ht="14.1" customHeight="1" x14ac:dyDescent="0.2">
      <c r="A61" s="306" t="s">
        <v>290</v>
      </c>
      <c r="B61" s="307" t="s">
        <v>291</v>
      </c>
      <c r="C61" s="308"/>
      <c r="D61" s="113">
        <v>2.1981637577162911</v>
      </c>
      <c r="E61" s="115">
        <v>1403</v>
      </c>
      <c r="F61" s="114">
        <v>1414</v>
      </c>
      <c r="G61" s="114">
        <v>1439</v>
      </c>
      <c r="H61" s="114">
        <v>1402</v>
      </c>
      <c r="I61" s="140">
        <v>1433</v>
      </c>
      <c r="J61" s="115">
        <v>-30</v>
      </c>
      <c r="K61" s="116">
        <v>-2.0935101186322402</v>
      </c>
    </row>
    <row r="62" spans="1:11" ht="14.1" customHeight="1" x14ac:dyDescent="0.2">
      <c r="A62" s="306" t="s">
        <v>292</v>
      </c>
      <c r="B62" s="307" t="s">
        <v>293</v>
      </c>
      <c r="C62" s="308"/>
      <c r="D62" s="113">
        <v>3.5706451916147026</v>
      </c>
      <c r="E62" s="115">
        <v>2279</v>
      </c>
      <c r="F62" s="114">
        <v>2296</v>
      </c>
      <c r="G62" s="114">
        <v>2290</v>
      </c>
      <c r="H62" s="114">
        <v>2239</v>
      </c>
      <c r="I62" s="140">
        <v>2257</v>
      </c>
      <c r="J62" s="115">
        <v>22</v>
      </c>
      <c r="K62" s="116">
        <v>0.97474523704031901</v>
      </c>
    </row>
    <row r="63" spans="1:11" ht="14.1" customHeight="1" x14ac:dyDescent="0.2">
      <c r="A63" s="306"/>
      <c r="B63" s="307" t="s">
        <v>294</v>
      </c>
      <c r="C63" s="308"/>
      <c r="D63" s="113">
        <v>3.3497320841036569</v>
      </c>
      <c r="E63" s="115">
        <v>2138</v>
      </c>
      <c r="F63" s="114">
        <v>2142</v>
      </c>
      <c r="G63" s="114">
        <v>2138</v>
      </c>
      <c r="H63" s="114">
        <v>2089</v>
      </c>
      <c r="I63" s="140">
        <v>2098</v>
      </c>
      <c r="J63" s="115">
        <v>40</v>
      </c>
      <c r="K63" s="116">
        <v>1.9065776930409915</v>
      </c>
    </row>
    <row r="64" spans="1:11" ht="14.1" customHeight="1" x14ac:dyDescent="0.2">
      <c r="A64" s="306" t="s">
        <v>295</v>
      </c>
      <c r="B64" s="307" t="s">
        <v>296</v>
      </c>
      <c r="C64" s="308"/>
      <c r="D64" s="113">
        <v>0.86955159339454136</v>
      </c>
      <c r="E64" s="115">
        <v>555</v>
      </c>
      <c r="F64" s="114">
        <v>543</v>
      </c>
      <c r="G64" s="114">
        <v>541</v>
      </c>
      <c r="H64" s="114">
        <v>543</v>
      </c>
      <c r="I64" s="140">
        <v>540</v>
      </c>
      <c r="J64" s="115">
        <v>15</v>
      </c>
      <c r="K64" s="116">
        <v>2.7777777777777777</v>
      </c>
    </row>
    <row r="65" spans="1:11" ht="14.1" customHeight="1" x14ac:dyDescent="0.2">
      <c r="A65" s="306" t="s">
        <v>297</v>
      </c>
      <c r="B65" s="307" t="s">
        <v>298</v>
      </c>
      <c r="C65" s="308"/>
      <c r="D65" s="113">
        <v>1.2784758562341365</v>
      </c>
      <c r="E65" s="115">
        <v>816</v>
      </c>
      <c r="F65" s="114">
        <v>820</v>
      </c>
      <c r="G65" s="114">
        <v>777</v>
      </c>
      <c r="H65" s="114">
        <v>777</v>
      </c>
      <c r="I65" s="140">
        <v>658</v>
      </c>
      <c r="J65" s="115">
        <v>158</v>
      </c>
      <c r="K65" s="116">
        <v>24.012158054711247</v>
      </c>
    </row>
    <row r="66" spans="1:11" ht="14.1" customHeight="1" x14ac:dyDescent="0.2">
      <c r="A66" s="306">
        <v>82</v>
      </c>
      <c r="B66" s="307" t="s">
        <v>299</v>
      </c>
      <c r="C66" s="308"/>
      <c r="D66" s="113">
        <v>3.0426471970670259</v>
      </c>
      <c r="E66" s="115">
        <v>1942</v>
      </c>
      <c r="F66" s="114">
        <v>1967</v>
      </c>
      <c r="G66" s="114">
        <v>1992</v>
      </c>
      <c r="H66" s="114">
        <v>1906</v>
      </c>
      <c r="I66" s="140">
        <v>1932</v>
      </c>
      <c r="J66" s="115">
        <v>10</v>
      </c>
      <c r="K66" s="116">
        <v>0.51759834368530022</v>
      </c>
    </row>
    <row r="67" spans="1:11" ht="14.1" customHeight="1" x14ac:dyDescent="0.2">
      <c r="A67" s="306" t="s">
        <v>300</v>
      </c>
      <c r="B67" s="307" t="s">
        <v>301</v>
      </c>
      <c r="C67" s="308"/>
      <c r="D67" s="113">
        <v>2.1464606900009402</v>
      </c>
      <c r="E67" s="115">
        <v>1370</v>
      </c>
      <c r="F67" s="114">
        <v>1394</v>
      </c>
      <c r="G67" s="114">
        <v>1420</v>
      </c>
      <c r="H67" s="114">
        <v>1357</v>
      </c>
      <c r="I67" s="140">
        <v>1369</v>
      </c>
      <c r="J67" s="115">
        <v>1</v>
      </c>
      <c r="K67" s="116">
        <v>7.3046018991964931E-2</v>
      </c>
    </row>
    <row r="68" spans="1:11" ht="14.1" customHeight="1" x14ac:dyDescent="0.2">
      <c r="A68" s="306" t="s">
        <v>302</v>
      </c>
      <c r="B68" s="307" t="s">
        <v>303</v>
      </c>
      <c r="C68" s="308"/>
      <c r="D68" s="113">
        <v>0.48726224422649078</v>
      </c>
      <c r="E68" s="115">
        <v>311</v>
      </c>
      <c r="F68" s="114">
        <v>319</v>
      </c>
      <c r="G68" s="114">
        <v>318</v>
      </c>
      <c r="H68" s="114">
        <v>304</v>
      </c>
      <c r="I68" s="140">
        <v>324</v>
      </c>
      <c r="J68" s="115">
        <v>-13</v>
      </c>
      <c r="K68" s="116">
        <v>-4.0123456790123457</v>
      </c>
    </row>
    <row r="69" spans="1:11" ht="14.1" customHeight="1" x14ac:dyDescent="0.2">
      <c r="A69" s="306">
        <v>83</v>
      </c>
      <c r="B69" s="307" t="s">
        <v>304</v>
      </c>
      <c r="C69" s="308"/>
      <c r="D69" s="113">
        <v>6.2372700780246291</v>
      </c>
      <c r="E69" s="115">
        <v>3981</v>
      </c>
      <c r="F69" s="114">
        <v>3961</v>
      </c>
      <c r="G69" s="114">
        <v>3923</v>
      </c>
      <c r="H69" s="114">
        <v>3723</v>
      </c>
      <c r="I69" s="140">
        <v>3837</v>
      </c>
      <c r="J69" s="115">
        <v>144</v>
      </c>
      <c r="K69" s="116">
        <v>3.7529319781078967</v>
      </c>
    </row>
    <row r="70" spans="1:11" ht="14.1" customHeight="1" x14ac:dyDescent="0.2">
      <c r="A70" s="306" t="s">
        <v>305</v>
      </c>
      <c r="B70" s="307" t="s">
        <v>306</v>
      </c>
      <c r="C70" s="308"/>
      <c r="D70" s="113">
        <v>5.0433992416883404</v>
      </c>
      <c r="E70" s="115">
        <v>3219</v>
      </c>
      <c r="F70" s="114">
        <v>3194</v>
      </c>
      <c r="G70" s="114">
        <v>3164</v>
      </c>
      <c r="H70" s="114">
        <v>2980</v>
      </c>
      <c r="I70" s="140">
        <v>3094</v>
      </c>
      <c r="J70" s="115">
        <v>125</v>
      </c>
      <c r="K70" s="116">
        <v>4.0400775694893341</v>
      </c>
    </row>
    <row r="71" spans="1:11" ht="14.1" customHeight="1" x14ac:dyDescent="0.2">
      <c r="A71" s="306"/>
      <c r="B71" s="307" t="s">
        <v>307</v>
      </c>
      <c r="C71" s="308"/>
      <c r="D71" s="113">
        <v>3.1523203710086798</v>
      </c>
      <c r="E71" s="115">
        <v>2012</v>
      </c>
      <c r="F71" s="114">
        <v>2000</v>
      </c>
      <c r="G71" s="114">
        <v>1972</v>
      </c>
      <c r="H71" s="114">
        <v>1911</v>
      </c>
      <c r="I71" s="140">
        <v>1936</v>
      </c>
      <c r="J71" s="115">
        <v>76</v>
      </c>
      <c r="K71" s="116">
        <v>3.9256198347107438</v>
      </c>
    </row>
    <row r="72" spans="1:11" ht="14.1" customHeight="1" x14ac:dyDescent="0.2">
      <c r="A72" s="306">
        <v>84</v>
      </c>
      <c r="B72" s="307" t="s">
        <v>308</v>
      </c>
      <c r="C72" s="308"/>
      <c r="D72" s="113">
        <v>1.3348792028327015</v>
      </c>
      <c r="E72" s="115">
        <v>852</v>
      </c>
      <c r="F72" s="114">
        <v>857</v>
      </c>
      <c r="G72" s="114">
        <v>860</v>
      </c>
      <c r="H72" s="114">
        <v>853</v>
      </c>
      <c r="I72" s="140">
        <v>874</v>
      </c>
      <c r="J72" s="115">
        <v>-22</v>
      </c>
      <c r="K72" s="116">
        <v>-2.5171624713958809</v>
      </c>
    </row>
    <row r="73" spans="1:11" ht="14.1" customHeight="1" x14ac:dyDescent="0.2">
      <c r="A73" s="306" t="s">
        <v>309</v>
      </c>
      <c r="B73" s="307" t="s">
        <v>310</v>
      </c>
      <c r="C73" s="308"/>
      <c r="D73" s="113">
        <v>0.75047786168646002</v>
      </c>
      <c r="E73" s="115">
        <v>479</v>
      </c>
      <c r="F73" s="114">
        <v>478</v>
      </c>
      <c r="G73" s="114">
        <v>482</v>
      </c>
      <c r="H73" s="114">
        <v>487</v>
      </c>
      <c r="I73" s="140">
        <v>510</v>
      </c>
      <c r="J73" s="115">
        <v>-31</v>
      </c>
      <c r="K73" s="116">
        <v>-6.0784313725490193</v>
      </c>
    </row>
    <row r="74" spans="1:11" ht="14.1" customHeight="1" x14ac:dyDescent="0.2">
      <c r="A74" s="306" t="s">
        <v>311</v>
      </c>
      <c r="B74" s="307" t="s">
        <v>312</v>
      </c>
      <c r="C74" s="308"/>
      <c r="D74" s="113">
        <v>0.24911478081032809</v>
      </c>
      <c r="E74" s="115">
        <v>159</v>
      </c>
      <c r="F74" s="114">
        <v>159</v>
      </c>
      <c r="G74" s="114">
        <v>158</v>
      </c>
      <c r="H74" s="114">
        <v>157</v>
      </c>
      <c r="I74" s="140">
        <v>160</v>
      </c>
      <c r="J74" s="115">
        <v>-1</v>
      </c>
      <c r="K74" s="116">
        <v>-0.625</v>
      </c>
    </row>
    <row r="75" spans="1:11" ht="14.1" customHeight="1" x14ac:dyDescent="0.2">
      <c r="A75" s="306" t="s">
        <v>313</v>
      </c>
      <c r="B75" s="307" t="s">
        <v>314</v>
      </c>
      <c r="C75" s="308"/>
      <c r="D75" s="113">
        <v>6.8937423620468147E-2</v>
      </c>
      <c r="E75" s="115">
        <v>44</v>
      </c>
      <c r="F75" s="114">
        <v>48</v>
      </c>
      <c r="G75" s="114">
        <v>47</v>
      </c>
      <c r="H75" s="114">
        <v>40</v>
      </c>
      <c r="I75" s="140">
        <v>42</v>
      </c>
      <c r="J75" s="115">
        <v>2</v>
      </c>
      <c r="K75" s="116">
        <v>4.7619047619047619</v>
      </c>
    </row>
    <row r="76" spans="1:11" ht="14.1" customHeight="1" x14ac:dyDescent="0.2">
      <c r="A76" s="306">
        <v>91</v>
      </c>
      <c r="B76" s="307" t="s">
        <v>315</v>
      </c>
      <c r="C76" s="308"/>
      <c r="D76" s="113">
        <v>0.25694857894901763</v>
      </c>
      <c r="E76" s="115">
        <v>164</v>
      </c>
      <c r="F76" s="114">
        <v>163</v>
      </c>
      <c r="G76" s="114">
        <v>159</v>
      </c>
      <c r="H76" s="114">
        <v>148</v>
      </c>
      <c r="I76" s="140">
        <v>144</v>
      </c>
      <c r="J76" s="115">
        <v>20</v>
      </c>
      <c r="K76" s="116">
        <v>13.888888888888889</v>
      </c>
    </row>
    <row r="77" spans="1:11" ht="14.1" customHeight="1" x14ac:dyDescent="0.2">
      <c r="A77" s="306">
        <v>92</v>
      </c>
      <c r="B77" s="307" t="s">
        <v>316</v>
      </c>
      <c r="C77" s="308"/>
      <c r="D77" s="113">
        <v>0.89305298781061004</v>
      </c>
      <c r="E77" s="115">
        <v>570</v>
      </c>
      <c r="F77" s="114">
        <v>588</v>
      </c>
      <c r="G77" s="114">
        <v>577</v>
      </c>
      <c r="H77" s="114">
        <v>552</v>
      </c>
      <c r="I77" s="140">
        <v>549</v>
      </c>
      <c r="J77" s="115">
        <v>21</v>
      </c>
      <c r="K77" s="116">
        <v>3.8251366120218577</v>
      </c>
    </row>
    <row r="78" spans="1:11" ht="14.1" customHeight="1" x14ac:dyDescent="0.2">
      <c r="A78" s="306">
        <v>93</v>
      </c>
      <c r="B78" s="307" t="s">
        <v>317</v>
      </c>
      <c r="C78" s="308"/>
      <c r="D78" s="113">
        <v>0.13160780872998465</v>
      </c>
      <c r="E78" s="115">
        <v>84</v>
      </c>
      <c r="F78" s="114">
        <v>86</v>
      </c>
      <c r="G78" s="114">
        <v>86</v>
      </c>
      <c r="H78" s="114">
        <v>79</v>
      </c>
      <c r="I78" s="140">
        <v>81</v>
      </c>
      <c r="J78" s="115">
        <v>3</v>
      </c>
      <c r="K78" s="116">
        <v>3.7037037037037037</v>
      </c>
    </row>
    <row r="79" spans="1:11" ht="14.1" customHeight="1" x14ac:dyDescent="0.2">
      <c r="A79" s="306">
        <v>94</v>
      </c>
      <c r="B79" s="307" t="s">
        <v>318</v>
      </c>
      <c r="C79" s="308"/>
      <c r="D79" s="113">
        <v>0.14257512612415002</v>
      </c>
      <c r="E79" s="115">
        <v>91</v>
      </c>
      <c r="F79" s="114">
        <v>100</v>
      </c>
      <c r="G79" s="114">
        <v>110</v>
      </c>
      <c r="H79" s="114">
        <v>83</v>
      </c>
      <c r="I79" s="140">
        <v>79</v>
      </c>
      <c r="J79" s="115">
        <v>12</v>
      </c>
      <c r="K79" s="116">
        <v>15.189873417721518</v>
      </c>
    </row>
    <row r="80" spans="1:11" ht="14.1" customHeight="1" x14ac:dyDescent="0.2">
      <c r="A80" s="306" t="s">
        <v>319</v>
      </c>
      <c r="B80" s="307" t="s">
        <v>320</v>
      </c>
      <c r="C80" s="308"/>
      <c r="D80" s="113">
        <v>7.8337981386895628E-3</v>
      </c>
      <c r="E80" s="115">
        <v>5</v>
      </c>
      <c r="F80" s="114">
        <v>5</v>
      </c>
      <c r="G80" s="114">
        <v>5</v>
      </c>
      <c r="H80" s="114">
        <v>5</v>
      </c>
      <c r="I80" s="140">
        <v>5</v>
      </c>
      <c r="J80" s="115">
        <v>0</v>
      </c>
      <c r="K80" s="116">
        <v>0</v>
      </c>
    </row>
    <row r="81" spans="1:11" ht="14.1" customHeight="1" x14ac:dyDescent="0.2">
      <c r="A81" s="310" t="s">
        <v>321</v>
      </c>
      <c r="B81" s="311" t="s">
        <v>224</v>
      </c>
      <c r="C81" s="312"/>
      <c r="D81" s="125">
        <v>4.0735750321185725E-2</v>
      </c>
      <c r="E81" s="143">
        <v>26</v>
      </c>
      <c r="F81" s="144">
        <v>24</v>
      </c>
      <c r="G81" s="144">
        <v>20</v>
      </c>
      <c r="H81" s="144">
        <v>20</v>
      </c>
      <c r="I81" s="145">
        <v>17</v>
      </c>
      <c r="J81" s="143">
        <v>9</v>
      </c>
      <c r="K81" s="146">
        <v>52.941176470588232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15728</v>
      </c>
      <c r="E12" s="114">
        <v>16433</v>
      </c>
      <c r="F12" s="114">
        <v>16558</v>
      </c>
      <c r="G12" s="114">
        <v>16564</v>
      </c>
      <c r="H12" s="140">
        <v>16290</v>
      </c>
      <c r="I12" s="115">
        <v>-562</v>
      </c>
      <c r="J12" s="116">
        <v>-3.4499693063228976</v>
      </c>
      <c r="K12"/>
      <c r="L12"/>
      <c r="M12"/>
      <c r="N12"/>
      <c r="O12"/>
      <c r="P12"/>
    </row>
    <row r="13" spans="1:16" s="110" customFormat="1" ht="14.45" customHeight="1" x14ac:dyDescent="0.2">
      <c r="A13" s="120" t="s">
        <v>105</v>
      </c>
      <c r="B13" s="119" t="s">
        <v>106</v>
      </c>
      <c r="C13" s="113">
        <v>39.483723296032551</v>
      </c>
      <c r="D13" s="115">
        <v>6210</v>
      </c>
      <c r="E13" s="114">
        <v>6493</v>
      </c>
      <c r="F13" s="114">
        <v>6566</v>
      </c>
      <c r="G13" s="114">
        <v>6590</v>
      </c>
      <c r="H13" s="140">
        <v>6478</v>
      </c>
      <c r="I13" s="115">
        <v>-268</v>
      </c>
      <c r="J13" s="116">
        <v>-4.137079345476999</v>
      </c>
      <c r="K13"/>
      <c r="L13"/>
      <c r="M13"/>
      <c r="N13"/>
      <c r="O13"/>
      <c r="P13"/>
    </row>
    <row r="14" spans="1:16" s="110" customFormat="1" ht="14.45" customHeight="1" x14ac:dyDescent="0.2">
      <c r="A14" s="120"/>
      <c r="B14" s="119" t="s">
        <v>107</v>
      </c>
      <c r="C14" s="113">
        <v>60.516276703967449</v>
      </c>
      <c r="D14" s="115">
        <v>9518</v>
      </c>
      <c r="E14" s="114">
        <v>9940</v>
      </c>
      <c r="F14" s="114">
        <v>9992</v>
      </c>
      <c r="G14" s="114">
        <v>9974</v>
      </c>
      <c r="H14" s="140">
        <v>9812</v>
      </c>
      <c r="I14" s="115">
        <v>-294</v>
      </c>
      <c r="J14" s="116">
        <v>-2.996331023236853</v>
      </c>
      <c r="K14"/>
      <c r="L14"/>
      <c r="M14"/>
      <c r="N14"/>
      <c r="O14"/>
      <c r="P14"/>
    </row>
    <row r="15" spans="1:16" s="110" customFormat="1" ht="14.45" customHeight="1" x14ac:dyDescent="0.2">
      <c r="A15" s="118" t="s">
        <v>105</v>
      </c>
      <c r="B15" s="121" t="s">
        <v>108</v>
      </c>
      <c r="C15" s="113">
        <v>15.456510681586979</v>
      </c>
      <c r="D15" s="115">
        <v>2431</v>
      </c>
      <c r="E15" s="114">
        <v>2634</v>
      </c>
      <c r="F15" s="114">
        <v>2673</v>
      </c>
      <c r="G15" s="114">
        <v>2713</v>
      </c>
      <c r="H15" s="140">
        <v>2612</v>
      </c>
      <c r="I15" s="115">
        <v>-181</v>
      </c>
      <c r="J15" s="116">
        <v>-6.9295558958652377</v>
      </c>
      <c r="K15"/>
      <c r="L15"/>
      <c r="M15"/>
      <c r="N15"/>
      <c r="O15"/>
      <c r="P15"/>
    </row>
    <row r="16" spans="1:16" s="110" customFormat="1" ht="14.45" customHeight="1" x14ac:dyDescent="0.2">
      <c r="A16" s="118"/>
      <c r="B16" s="121" t="s">
        <v>109</v>
      </c>
      <c r="C16" s="113">
        <v>47.914547304170902</v>
      </c>
      <c r="D16" s="115">
        <v>7536</v>
      </c>
      <c r="E16" s="114">
        <v>7884</v>
      </c>
      <c r="F16" s="114">
        <v>8030</v>
      </c>
      <c r="G16" s="114">
        <v>8055</v>
      </c>
      <c r="H16" s="140">
        <v>7976</v>
      </c>
      <c r="I16" s="115">
        <v>-440</v>
      </c>
      <c r="J16" s="116">
        <v>-5.5165496489468406</v>
      </c>
      <c r="K16"/>
      <c r="L16"/>
      <c r="M16"/>
      <c r="N16"/>
      <c r="O16"/>
      <c r="P16"/>
    </row>
    <row r="17" spans="1:16" s="110" customFormat="1" ht="14.45" customHeight="1" x14ac:dyDescent="0.2">
      <c r="A17" s="118"/>
      <c r="B17" s="121" t="s">
        <v>110</v>
      </c>
      <c r="C17" s="113">
        <v>20.485757884028484</v>
      </c>
      <c r="D17" s="115">
        <v>3222</v>
      </c>
      <c r="E17" s="114">
        <v>3301</v>
      </c>
      <c r="F17" s="114">
        <v>3305</v>
      </c>
      <c r="G17" s="114">
        <v>3270</v>
      </c>
      <c r="H17" s="140">
        <v>3226</v>
      </c>
      <c r="I17" s="115">
        <v>-4</v>
      </c>
      <c r="J17" s="116">
        <v>-0.12399256044637322</v>
      </c>
      <c r="K17"/>
      <c r="L17"/>
      <c r="M17"/>
      <c r="N17"/>
      <c r="O17"/>
      <c r="P17"/>
    </row>
    <row r="18" spans="1:16" s="110" customFormat="1" ht="14.45" customHeight="1" x14ac:dyDescent="0.2">
      <c r="A18" s="120"/>
      <c r="B18" s="121" t="s">
        <v>111</v>
      </c>
      <c r="C18" s="113">
        <v>16.143184130213633</v>
      </c>
      <c r="D18" s="115">
        <v>2539</v>
      </c>
      <c r="E18" s="114">
        <v>2614</v>
      </c>
      <c r="F18" s="114">
        <v>2550</v>
      </c>
      <c r="G18" s="114">
        <v>2526</v>
      </c>
      <c r="H18" s="140">
        <v>2476</v>
      </c>
      <c r="I18" s="115">
        <v>63</v>
      </c>
      <c r="J18" s="116">
        <v>2.5444264943457191</v>
      </c>
      <c r="K18"/>
      <c r="L18"/>
      <c r="M18"/>
      <c r="N18"/>
      <c r="O18"/>
      <c r="P18"/>
    </row>
    <row r="19" spans="1:16" s="110" customFormat="1" ht="14.45" customHeight="1" x14ac:dyDescent="0.2">
      <c r="A19" s="120"/>
      <c r="B19" s="121" t="s">
        <v>112</v>
      </c>
      <c r="C19" s="113">
        <v>1.5450152594099695</v>
      </c>
      <c r="D19" s="115">
        <v>243</v>
      </c>
      <c r="E19" s="114">
        <v>240</v>
      </c>
      <c r="F19" s="114">
        <v>239</v>
      </c>
      <c r="G19" s="114">
        <v>215</v>
      </c>
      <c r="H19" s="140">
        <v>205</v>
      </c>
      <c r="I19" s="115">
        <v>38</v>
      </c>
      <c r="J19" s="116">
        <v>18.536585365853657</v>
      </c>
      <c r="K19"/>
      <c r="L19"/>
      <c r="M19"/>
      <c r="N19"/>
      <c r="O19"/>
      <c r="P19"/>
    </row>
    <row r="20" spans="1:16" s="110" customFormat="1" ht="14.45" customHeight="1" x14ac:dyDescent="0.2">
      <c r="A20" s="120" t="s">
        <v>113</v>
      </c>
      <c r="B20" s="119" t="s">
        <v>116</v>
      </c>
      <c r="C20" s="113">
        <v>89.63631739572736</v>
      </c>
      <c r="D20" s="115">
        <v>14098</v>
      </c>
      <c r="E20" s="114">
        <v>14813</v>
      </c>
      <c r="F20" s="114">
        <v>14916</v>
      </c>
      <c r="G20" s="114">
        <v>14961</v>
      </c>
      <c r="H20" s="140">
        <v>14717</v>
      </c>
      <c r="I20" s="115">
        <v>-619</v>
      </c>
      <c r="J20" s="116">
        <v>-4.2060202486919884</v>
      </c>
      <c r="K20"/>
      <c r="L20"/>
      <c r="M20"/>
      <c r="N20"/>
      <c r="O20"/>
      <c r="P20"/>
    </row>
    <row r="21" spans="1:16" s="110" customFormat="1" ht="14.45" customHeight="1" x14ac:dyDescent="0.2">
      <c r="A21" s="123"/>
      <c r="B21" s="124" t="s">
        <v>117</v>
      </c>
      <c r="C21" s="125">
        <v>10.20473041709054</v>
      </c>
      <c r="D21" s="143">
        <v>1605</v>
      </c>
      <c r="E21" s="144">
        <v>1595</v>
      </c>
      <c r="F21" s="144">
        <v>1615</v>
      </c>
      <c r="G21" s="144">
        <v>1580</v>
      </c>
      <c r="H21" s="145">
        <v>1550</v>
      </c>
      <c r="I21" s="143">
        <v>55</v>
      </c>
      <c r="J21" s="146">
        <v>3.5483870967741935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17658</v>
      </c>
      <c r="E56" s="114">
        <v>18437</v>
      </c>
      <c r="F56" s="114">
        <v>18594</v>
      </c>
      <c r="G56" s="114">
        <v>18604</v>
      </c>
      <c r="H56" s="140">
        <v>18295</v>
      </c>
      <c r="I56" s="115">
        <v>-637</v>
      </c>
      <c r="J56" s="116">
        <v>-3.4818256354195136</v>
      </c>
      <c r="K56"/>
      <c r="L56"/>
      <c r="M56"/>
      <c r="N56"/>
      <c r="O56"/>
      <c r="P56"/>
    </row>
    <row r="57" spans="1:16" s="110" customFormat="1" ht="14.45" customHeight="1" x14ac:dyDescent="0.2">
      <c r="A57" s="120" t="s">
        <v>105</v>
      </c>
      <c r="B57" s="119" t="s">
        <v>106</v>
      </c>
      <c r="C57" s="113">
        <v>40.344319855023222</v>
      </c>
      <c r="D57" s="115">
        <v>7124</v>
      </c>
      <c r="E57" s="114">
        <v>7374</v>
      </c>
      <c r="F57" s="114">
        <v>7435</v>
      </c>
      <c r="G57" s="114">
        <v>7398</v>
      </c>
      <c r="H57" s="140">
        <v>7313</v>
      </c>
      <c r="I57" s="115">
        <v>-189</v>
      </c>
      <c r="J57" s="116">
        <v>-2.5844386708601119</v>
      </c>
    </row>
    <row r="58" spans="1:16" s="110" customFormat="1" ht="14.45" customHeight="1" x14ac:dyDescent="0.2">
      <c r="A58" s="120"/>
      <c r="B58" s="119" t="s">
        <v>107</v>
      </c>
      <c r="C58" s="113">
        <v>59.655680144976778</v>
      </c>
      <c r="D58" s="115">
        <v>10534</v>
      </c>
      <c r="E58" s="114">
        <v>11063</v>
      </c>
      <c r="F58" s="114">
        <v>11159</v>
      </c>
      <c r="G58" s="114">
        <v>11206</v>
      </c>
      <c r="H58" s="140">
        <v>10982</v>
      </c>
      <c r="I58" s="115">
        <v>-448</v>
      </c>
      <c r="J58" s="116">
        <v>-4.0794026588963757</v>
      </c>
    </row>
    <row r="59" spans="1:16" s="110" customFormat="1" ht="14.45" customHeight="1" x14ac:dyDescent="0.2">
      <c r="A59" s="118" t="s">
        <v>105</v>
      </c>
      <c r="B59" s="121" t="s">
        <v>108</v>
      </c>
      <c r="C59" s="113">
        <v>16.100351115641637</v>
      </c>
      <c r="D59" s="115">
        <v>2843</v>
      </c>
      <c r="E59" s="114">
        <v>3047</v>
      </c>
      <c r="F59" s="114">
        <v>3097</v>
      </c>
      <c r="G59" s="114">
        <v>3146</v>
      </c>
      <c r="H59" s="140">
        <v>3001</v>
      </c>
      <c r="I59" s="115">
        <v>-158</v>
      </c>
      <c r="J59" s="116">
        <v>-5.2649116961012998</v>
      </c>
    </row>
    <row r="60" spans="1:16" s="110" customFormat="1" ht="14.45" customHeight="1" x14ac:dyDescent="0.2">
      <c r="A60" s="118"/>
      <c r="B60" s="121" t="s">
        <v>109</v>
      </c>
      <c r="C60" s="113">
        <v>48.046211348963645</v>
      </c>
      <c r="D60" s="115">
        <v>8484</v>
      </c>
      <c r="E60" s="114">
        <v>8855</v>
      </c>
      <c r="F60" s="114">
        <v>9006</v>
      </c>
      <c r="G60" s="114">
        <v>9039</v>
      </c>
      <c r="H60" s="140">
        <v>8957</v>
      </c>
      <c r="I60" s="115">
        <v>-473</v>
      </c>
      <c r="J60" s="116">
        <v>-5.2807859774478061</v>
      </c>
    </row>
    <row r="61" spans="1:16" s="110" customFormat="1" ht="14.45" customHeight="1" x14ac:dyDescent="0.2">
      <c r="A61" s="118"/>
      <c r="B61" s="121" t="s">
        <v>110</v>
      </c>
      <c r="C61" s="113">
        <v>20.245780949144862</v>
      </c>
      <c r="D61" s="115">
        <v>3575</v>
      </c>
      <c r="E61" s="114">
        <v>3680</v>
      </c>
      <c r="F61" s="114">
        <v>3694</v>
      </c>
      <c r="G61" s="114">
        <v>3679</v>
      </c>
      <c r="H61" s="140">
        <v>3626</v>
      </c>
      <c r="I61" s="115">
        <v>-51</v>
      </c>
      <c r="J61" s="116">
        <v>-1.4065085493656921</v>
      </c>
    </row>
    <row r="62" spans="1:16" s="110" customFormat="1" ht="14.45" customHeight="1" x14ac:dyDescent="0.2">
      <c r="A62" s="120"/>
      <c r="B62" s="121" t="s">
        <v>111</v>
      </c>
      <c r="C62" s="113">
        <v>15.607656586249858</v>
      </c>
      <c r="D62" s="115">
        <v>2756</v>
      </c>
      <c r="E62" s="114">
        <v>2855</v>
      </c>
      <c r="F62" s="114">
        <v>2797</v>
      </c>
      <c r="G62" s="114">
        <v>2740</v>
      </c>
      <c r="H62" s="140">
        <v>2711</v>
      </c>
      <c r="I62" s="115">
        <v>45</v>
      </c>
      <c r="J62" s="116">
        <v>1.6599040944300996</v>
      </c>
    </row>
    <row r="63" spans="1:16" s="110" customFormat="1" ht="14.45" customHeight="1" x14ac:dyDescent="0.2">
      <c r="A63" s="120"/>
      <c r="B63" s="121" t="s">
        <v>112</v>
      </c>
      <c r="C63" s="113">
        <v>1.5233888322573337</v>
      </c>
      <c r="D63" s="115">
        <v>269</v>
      </c>
      <c r="E63" s="114">
        <v>259</v>
      </c>
      <c r="F63" s="114">
        <v>280</v>
      </c>
      <c r="G63" s="114">
        <v>246</v>
      </c>
      <c r="H63" s="140">
        <v>245</v>
      </c>
      <c r="I63" s="115">
        <v>24</v>
      </c>
      <c r="J63" s="116">
        <v>9.795918367346939</v>
      </c>
    </row>
    <row r="64" spans="1:16" s="110" customFormat="1" ht="14.45" customHeight="1" x14ac:dyDescent="0.2">
      <c r="A64" s="120" t="s">
        <v>113</v>
      </c>
      <c r="B64" s="119" t="s">
        <v>116</v>
      </c>
      <c r="C64" s="113">
        <v>90.265035677879709</v>
      </c>
      <c r="D64" s="115">
        <v>15939</v>
      </c>
      <c r="E64" s="114">
        <v>16662</v>
      </c>
      <c r="F64" s="114">
        <v>16826</v>
      </c>
      <c r="G64" s="114">
        <v>16859</v>
      </c>
      <c r="H64" s="140">
        <v>16598</v>
      </c>
      <c r="I64" s="115">
        <v>-659</v>
      </c>
      <c r="J64" s="116">
        <v>-3.9703578744427039</v>
      </c>
    </row>
    <row r="65" spans="1:10" s="110" customFormat="1" ht="14.45" customHeight="1" x14ac:dyDescent="0.2">
      <c r="A65" s="123"/>
      <c r="B65" s="124" t="s">
        <v>117</v>
      </c>
      <c r="C65" s="125">
        <v>9.5877222788537768</v>
      </c>
      <c r="D65" s="143">
        <v>1693</v>
      </c>
      <c r="E65" s="144">
        <v>1745</v>
      </c>
      <c r="F65" s="144">
        <v>1740</v>
      </c>
      <c r="G65" s="144">
        <v>1715</v>
      </c>
      <c r="H65" s="145">
        <v>1671</v>
      </c>
      <c r="I65" s="143">
        <v>22</v>
      </c>
      <c r="J65" s="146">
        <v>1.3165769000598444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15728</v>
      </c>
      <c r="G11" s="114">
        <v>16433</v>
      </c>
      <c r="H11" s="114">
        <v>16558</v>
      </c>
      <c r="I11" s="114">
        <v>16564</v>
      </c>
      <c r="J11" s="140">
        <v>16290</v>
      </c>
      <c r="K11" s="114">
        <v>-562</v>
      </c>
      <c r="L11" s="116">
        <v>-3.4499693063228976</v>
      </c>
    </row>
    <row r="12" spans="1:17" s="110" customFormat="1" ht="24" customHeight="1" x14ac:dyDescent="0.2">
      <c r="A12" s="604" t="s">
        <v>185</v>
      </c>
      <c r="B12" s="605"/>
      <c r="C12" s="605"/>
      <c r="D12" s="606"/>
      <c r="E12" s="113">
        <v>39.483723296032551</v>
      </c>
      <c r="F12" s="115">
        <v>6210</v>
      </c>
      <c r="G12" s="114">
        <v>6493</v>
      </c>
      <c r="H12" s="114">
        <v>6566</v>
      </c>
      <c r="I12" s="114">
        <v>6590</v>
      </c>
      <c r="J12" s="140">
        <v>6478</v>
      </c>
      <c r="K12" s="114">
        <v>-268</v>
      </c>
      <c r="L12" s="116">
        <v>-4.137079345476999</v>
      </c>
    </row>
    <row r="13" spans="1:17" s="110" customFormat="1" ht="15" customHeight="1" x14ac:dyDescent="0.2">
      <c r="A13" s="120"/>
      <c r="B13" s="612" t="s">
        <v>107</v>
      </c>
      <c r="C13" s="612"/>
      <c r="E13" s="113">
        <v>60.516276703967449</v>
      </c>
      <c r="F13" s="115">
        <v>9518</v>
      </c>
      <c r="G13" s="114">
        <v>9940</v>
      </c>
      <c r="H13" s="114">
        <v>9992</v>
      </c>
      <c r="I13" s="114">
        <v>9974</v>
      </c>
      <c r="J13" s="140">
        <v>9812</v>
      </c>
      <c r="K13" s="114">
        <v>-294</v>
      </c>
      <c r="L13" s="116">
        <v>-2.996331023236853</v>
      </c>
    </row>
    <row r="14" spans="1:17" s="110" customFormat="1" ht="22.5" customHeight="1" x14ac:dyDescent="0.2">
      <c r="A14" s="604" t="s">
        <v>186</v>
      </c>
      <c r="B14" s="605"/>
      <c r="C14" s="605"/>
      <c r="D14" s="606"/>
      <c r="E14" s="113">
        <v>15.456510681586979</v>
      </c>
      <c r="F14" s="115">
        <v>2431</v>
      </c>
      <c r="G14" s="114">
        <v>2634</v>
      </c>
      <c r="H14" s="114">
        <v>2673</v>
      </c>
      <c r="I14" s="114">
        <v>2713</v>
      </c>
      <c r="J14" s="140">
        <v>2612</v>
      </c>
      <c r="K14" s="114">
        <v>-181</v>
      </c>
      <c r="L14" s="116">
        <v>-6.9295558958652377</v>
      </c>
    </row>
    <row r="15" spans="1:17" s="110" customFormat="1" ht="15" customHeight="1" x14ac:dyDescent="0.2">
      <c r="A15" s="120"/>
      <c r="B15" s="119"/>
      <c r="C15" s="258" t="s">
        <v>106</v>
      </c>
      <c r="E15" s="113">
        <v>47.552447552447553</v>
      </c>
      <c r="F15" s="115">
        <v>1156</v>
      </c>
      <c r="G15" s="114">
        <v>1247</v>
      </c>
      <c r="H15" s="114">
        <v>1271</v>
      </c>
      <c r="I15" s="114">
        <v>1298</v>
      </c>
      <c r="J15" s="140">
        <v>1256</v>
      </c>
      <c r="K15" s="114">
        <v>-100</v>
      </c>
      <c r="L15" s="116">
        <v>-7.9617834394904454</v>
      </c>
    </row>
    <row r="16" spans="1:17" s="110" customFormat="1" ht="15" customHeight="1" x14ac:dyDescent="0.2">
      <c r="A16" s="120"/>
      <c r="B16" s="119"/>
      <c r="C16" s="258" t="s">
        <v>107</v>
      </c>
      <c r="E16" s="113">
        <v>52.447552447552447</v>
      </c>
      <c r="F16" s="115">
        <v>1275</v>
      </c>
      <c r="G16" s="114">
        <v>1387</v>
      </c>
      <c r="H16" s="114">
        <v>1402</v>
      </c>
      <c r="I16" s="114">
        <v>1415</v>
      </c>
      <c r="J16" s="140">
        <v>1356</v>
      </c>
      <c r="K16" s="114">
        <v>-81</v>
      </c>
      <c r="L16" s="116">
        <v>-5.9734513274336285</v>
      </c>
    </row>
    <row r="17" spans="1:12" s="110" customFormat="1" ht="15" customHeight="1" x14ac:dyDescent="0.2">
      <c r="A17" s="120"/>
      <c r="B17" s="121" t="s">
        <v>109</v>
      </c>
      <c r="C17" s="258"/>
      <c r="E17" s="113">
        <v>47.914547304170902</v>
      </c>
      <c r="F17" s="115">
        <v>7536</v>
      </c>
      <c r="G17" s="114">
        <v>7884</v>
      </c>
      <c r="H17" s="114">
        <v>8030</v>
      </c>
      <c r="I17" s="114">
        <v>8055</v>
      </c>
      <c r="J17" s="140">
        <v>7976</v>
      </c>
      <c r="K17" s="114">
        <v>-440</v>
      </c>
      <c r="L17" s="116">
        <v>-5.5165496489468406</v>
      </c>
    </row>
    <row r="18" spans="1:12" s="110" customFormat="1" ht="15" customHeight="1" x14ac:dyDescent="0.2">
      <c r="A18" s="120"/>
      <c r="B18" s="119"/>
      <c r="C18" s="258" t="s">
        <v>106</v>
      </c>
      <c r="E18" s="113">
        <v>33.359872611464965</v>
      </c>
      <c r="F18" s="115">
        <v>2514</v>
      </c>
      <c r="G18" s="114">
        <v>2661</v>
      </c>
      <c r="H18" s="114">
        <v>2747</v>
      </c>
      <c r="I18" s="114">
        <v>2752</v>
      </c>
      <c r="J18" s="140">
        <v>2705</v>
      </c>
      <c r="K18" s="114">
        <v>-191</v>
      </c>
      <c r="L18" s="116">
        <v>-7.0609981515711642</v>
      </c>
    </row>
    <row r="19" spans="1:12" s="110" customFormat="1" ht="15" customHeight="1" x14ac:dyDescent="0.2">
      <c r="A19" s="120"/>
      <c r="B19" s="119"/>
      <c r="C19" s="258" t="s">
        <v>107</v>
      </c>
      <c r="E19" s="113">
        <v>66.640127388535035</v>
      </c>
      <c r="F19" s="115">
        <v>5022</v>
      </c>
      <c r="G19" s="114">
        <v>5223</v>
      </c>
      <c r="H19" s="114">
        <v>5283</v>
      </c>
      <c r="I19" s="114">
        <v>5303</v>
      </c>
      <c r="J19" s="140">
        <v>5271</v>
      </c>
      <c r="K19" s="114">
        <v>-249</v>
      </c>
      <c r="L19" s="116">
        <v>-4.7239612976664773</v>
      </c>
    </row>
    <row r="20" spans="1:12" s="110" customFormat="1" ht="15" customHeight="1" x14ac:dyDescent="0.2">
      <c r="A20" s="120"/>
      <c r="B20" s="121" t="s">
        <v>110</v>
      </c>
      <c r="C20" s="258"/>
      <c r="E20" s="113">
        <v>20.485757884028484</v>
      </c>
      <c r="F20" s="115">
        <v>3222</v>
      </c>
      <c r="G20" s="114">
        <v>3301</v>
      </c>
      <c r="H20" s="114">
        <v>3305</v>
      </c>
      <c r="I20" s="114">
        <v>3270</v>
      </c>
      <c r="J20" s="140">
        <v>3226</v>
      </c>
      <c r="K20" s="114">
        <v>-4</v>
      </c>
      <c r="L20" s="116">
        <v>-0.12399256044637322</v>
      </c>
    </row>
    <row r="21" spans="1:12" s="110" customFormat="1" ht="15" customHeight="1" x14ac:dyDescent="0.2">
      <c r="A21" s="120"/>
      <c r="B21" s="119"/>
      <c r="C21" s="258" t="s">
        <v>106</v>
      </c>
      <c r="E21" s="113">
        <v>34.854127870887645</v>
      </c>
      <c r="F21" s="115">
        <v>1123</v>
      </c>
      <c r="G21" s="114">
        <v>1149</v>
      </c>
      <c r="H21" s="114">
        <v>1153</v>
      </c>
      <c r="I21" s="114">
        <v>1144</v>
      </c>
      <c r="J21" s="140">
        <v>1136</v>
      </c>
      <c r="K21" s="114">
        <v>-13</v>
      </c>
      <c r="L21" s="116">
        <v>-1.1443661971830985</v>
      </c>
    </row>
    <row r="22" spans="1:12" s="110" customFormat="1" ht="15" customHeight="1" x14ac:dyDescent="0.2">
      <c r="A22" s="120"/>
      <c r="B22" s="119"/>
      <c r="C22" s="258" t="s">
        <v>107</v>
      </c>
      <c r="E22" s="113">
        <v>65.145872129112348</v>
      </c>
      <c r="F22" s="115">
        <v>2099</v>
      </c>
      <c r="G22" s="114">
        <v>2152</v>
      </c>
      <c r="H22" s="114">
        <v>2152</v>
      </c>
      <c r="I22" s="114">
        <v>2126</v>
      </c>
      <c r="J22" s="140">
        <v>2090</v>
      </c>
      <c r="K22" s="114">
        <v>9</v>
      </c>
      <c r="L22" s="116">
        <v>0.43062200956937802</v>
      </c>
    </row>
    <row r="23" spans="1:12" s="110" customFormat="1" ht="15" customHeight="1" x14ac:dyDescent="0.2">
      <c r="A23" s="120"/>
      <c r="B23" s="121" t="s">
        <v>111</v>
      </c>
      <c r="C23" s="258"/>
      <c r="E23" s="113">
        <v>16.143184130213633</v>
      </c>
      <c r="F23" s="115">
        <v>2539</v>
      </c>
      <c r="G23" s="114">
        <v>2614</v>
      </c>
      <c r="H23" s="114">
        <v>2550</v>
      </c>
      <c r="I23" s="114">
        <v>2526</v>
      </c>
      <c r="J23" s="140">
        <v>2476</v>
      </c>
      <c r="K23" s="114">
        <v>63</v>
      </c>
      <c r="L23" s="116">
        <v>2.5444264943457191</v>
      </c>
    </row>
    <row r="24" spans="1:12" s="110" customFormat="1" ht="15" customHeight="1" x14ac:dyDescent="0.2">
      <c r="A24" s="120"/>
      <c r="B24" s="119"/>
      <c r="C24" s="258" t="s">
        <v>106</v>
      </c>
      <c r="E24" s="113">
        <v>55.809373769200469</v>
      </c>
      <c r="F24" s="115">
        <v>1417</v>
      </c>
      <c r="G24" s="114">
        <v>1436</v>
      </c>
      <c r="H24" s="114">
        <v>1395</v>
      </c>
      <c r="I24" s="114">
        <v>1396</v>
      </c>
      <c r="J24" s="140">
        <v>1381</v>
      </c>
      <c r="K24" s="114">
        <v>36</v>
      </c>
      <c r="L24" s="116">
        <v>2.6068066618392471</v>
      </c>
    </row>
    <row r="25" spans="1:12" s="110" customFormat="1" ht="15" customHeight="1" x14ac:dyDescent="0.2">
      <c r="A25" s="120"/>
      <c r="B25" s="119"/>
      <c r="C25" s="258" t="s">
        <v>107</v>
      </c>
      <c r="E25" s="113">
        <v>44.190626230799531</v>
      </c>
      <c r="F25" s="115">
        <v>1122</v>
      </c>
      <c r="G25" s="114">
        <v>1178</v>
      </c>
      <c r="H25" s="114">
        <v>1155</v>
      </c>
      <c r="I25" s="114">
        <v>1130</v>
      </c>
      <c r="J25" s="140">
        <v>1095</v>
      </c>
      <c r="K25" s="114">
        <v>27</v>
      </c>
      <c r="L25" s="116">
        <v>2.4657534246575343</v>
      </c>
    </row>
    <row r="26" spans="1:12" s="110" customFormat="1" ht="15" customHeight="1" x14ac:dyDescent="0.2">
      <c r="A26" s="120"/>
      <c r="C26" s="121" t="s">
        <v>187</v>
      </c>
      <c r="D26" s="110" t="s">
        <v>188</v>
      </c>
      <c r="E26" s="113">
        <v>1.5450152594099695</v>
      </c>
      <c r="F26" s="115">
        <v>243</v>
      </c>
      <c r="G26" s="114">
        <v>240</v>
      </c>
      <c r="H26" s="114">
        <v>239</v>
      </c>
      <c r="I26" s="114">
        <v>215</v>
      </c>
      <c r="J26" s="140">
        <v>205</v>
      </c>
      <c r="K26" s="114">
        <v>38</v>
      </c>
      <c r="L26" s="116">
        <v>18.536585365853657</v>
      </c>
    </row>
    <row r="27" spans="1:12" s="110" customFormat="1" ht="15" customHeight="1" x14ac:dyDescent="0.2">
      <c r="A27" s="120"/>
      <c r="B27" s="119"/>
      <c r="D27" s="259" t="s">
        <v>106</v>
      </c>
      <c r="E27" s="113">
        <v>49.794238683127574</v>
      </c>
      <c r="F27" s="115">
        <v>121</v>
      </c>
      <c r="G27" s="114">
        <v>121</v>
      </c>
      <c r="H27" s="114">
        <v>114</v>
      </c>
      <c r="I27" s="114">
        <v>99</v>
      </c>
      <c r="J27" s="140">
        <v>98</v>
      </c>
      <c r="K27" s="114">
        <v>23</v>
      </c>
      <c r="L27" s="116">
        <v>23.469387755102041</v>
      </c>
    </row>
    <row r="28" spans="1:12" s="110" customFormat="1" ht="15" customHeight="1" x14ac:dyDescent="0.2">
      <c r="A28" s="120"/>
      <c r="B28" s="119"/>
      <c r="D28" s="259" t="s">
        <v>107</v>
      </c>
      <c r="E28" s="113">
        <v>50.205761316872426</v>
      </c>
      <c r="F28" s="115">
        <v>122</v>
      </c>
      <c r="G28" s="114">
        <v>119</v>
      </c>
      <c r="H28" s="114">
        <v>125</v>
      </c>
      <c r="I28" s="114">
        <v>116</v>
      </c>
      <c r="J28" s="140">
        <v>107</v>
      </c>
      <c r="K28" s="114">
        <v>15</v>
      </c>
      <c r="L28" s="116">
        <v>14.018691588785046</v>
      </c>
    </row>
    <row r="29" spans="1:12" s="110" customFormat="1" ht="24" customHeight="1" x14ac:dyDescent="0.2">
      <c r="A29" s="604" t="s">
        <v>189</v>
      </c>
      <c r="B29" s="605"/>
      <c r="C29" s="605"/>
      <c r="D29" s="606"/>
      <c r="E29" s="113">
        <v>89.63631739572736</v>
      </c>
      <c r="F29" s="115">
        <v>14098</v>
      </c>
      <c r="G29" s="114">
        <v>14813</v>
      </c>
      <c r="H29" s="114">
        <v>14916</v>
      </c>
      <c r="I29" s="114">
        <v>14961</v>
      </c>
      <c r="J29" s="140">
        <v>14717</v>
      </c>
      <c r="K29" s="114">
        <v>-619</v>
      </c>
      <c r="L29" s="116">
        <v>-4.2060202486919884</v>
      </c>
    </row>
    <row r="30" spans="1:12" s="110" customFormat="1" ht="15" customHeight="1" x14ac:dyDescent="0.2">
      <c r="A30" s="120"/>
      <c r="B30" s="119"/>
      <c r="C30" s="258" t="s">
        <v>106</v>
      </c>
      <c r="E30" s="113">
        <v>39.643921123563629</v>
      </c>
      <c r="F30" s="115">
        <v>5589</v>
      </c>
      <c r="G30" s="114">
        <v>5858</v>
      </c>
      <c r="H30" s="114">
        <v>5904</v>
      </c>
      <c r="I30" s="114">
        <v>5951</v>
      </c>
      <c r="J30" s="140">
        <v>5866</v>
      </c>
      <c r="K30" s="114">
        <v>-277</v>
      </c>
      <c r="L30" s="116">
        <v>-4.7221275144902828</v>
      </c>
    </row>
    <row r="31" spans="1:12" s="110" customFormat="1" ht="15" customHeight="1" x14ac:dyDescent="0.2">
      <c r="A31" s="120"/>
      <c r="B31" s="119"/>
      <c r="C31" s="258" t="s">
        <v>107</v>
      </c>
      <c r="E31" s="113">
        <v>60.356078876436371</v>
      </c>
      <c r="F31" s="115">
        <v>8509</v>
      </c>
      <c r="G31" s="114">
        <v>8955</v>
      </c>
      <c r="H31" s="114">
        <v>9012</v>
      </c>
      <c r="I31" s="114">
        <v>9010</v>
      </c>
      <c r="J31" s="140">
        <v>8851</v>
      </c>
      <c r="K31" s="114">
        <v>-342</v>
      </c>
      <c r="L31" s="116">
        <v>-3.8639701728618236</v>
      </c>
    </row>
    <row r="32" spans="1:12" s="110" customFormat="1" ht="15" customHeight="1" x14ac:dyDescent="0.2">
      <c r="A32" s="120"/>
      <c r="B32" s="119" t="s">
        <v>117</v>
      </c>
      <c r="C32" s="258"/>
      <c r="E32" s="113">
        <v>10.20473041709054</v>
      </c>
      <c r="F32" s="114">
        <v>1605</v>
      </c>
      <c r="G32" s="114">
        <v>1595</v>
      </c>
      <c r="H32" s="114">
        <v>1615</v>
      </c>
      <c r="I32" s="114">
        <v>1580</v>
      </c>
      <c r="J32" s="140">
        <v>1550</v>
      </c>
      <c r="K32" s="114">
        <v>55</v>
      </c>
      <c r="L32" s="116">
        <v>3.5483870967741935</v>
      </c>
    </row>
    <row r="33" spans="1:12" s="110" customFormat="1" ht="15" customHeight="1" x14ac:dyDescent="0.2">
      <c r="A33" s="120"/>
      <c r="B33" s="119"/>
      <c r="C33" s="258" t="s">
        <v>106</v>
      </c>
      <c r="E33" s="113">
        <v>38.193146417445483</v>
      </c>
      <c r="F33" s="114">
        <v>613</v>
      </c>
      <c r="G33" s="114">
        <v>628</v>
      </c>
      <c r="H33" s="114">
        <v>655</v>
      </c>
      <c r="I33" s="114">
        <v>633</v>
      </c>
      <c r="J33" s="140">
        <v>606</v>
      </c>
      <c r="K33" s="114">
        <v>7</v>
      </c>
      <c r="L33" s="116">
        <v>1.1551155115511551</v>
      </c>
    </row>
    <row r="34" spans="1:12" s="110" customFormat="1" ht="15" customHeight="1" x14ac:dyDescent="0.2">
      <c r="A34" s="120"/>
      <c r="B34" s="119"/>
      <c r="C34" s="258" t="s">
        <v>107</v>
      </c>
      <c r="E34" s="113">
        <v>61.806853582554517</v>
      </c>
      <c r="F34" s="114">
        <v>992</v>
      </c>
      <c r="G34" s="114">
        <v>967</v>
      </c>
      <c r="H34" s="114">
        <v>960</v>
      </c>
      <c r="I34" s="114">
        <v>947</v>
      </c>
      <c r="J34" s="140">
        <v>944</v>
      </c>
      <c r="K34" s="114">
        <v>48</v>
      </c>
      <c r="L34" s="116">
        <v>5.0847457627118642</v>
      </c>
    </row>
    <row r="35" spans="1:12" s="110" customFormat="1" ht="24" customHeight="1" x14ac:dyDescent="0.2">
      <c r="A35" s="604" t="s">
        <v>192</v>
      </c>
      <c r="B35" s="605"/>
      <c r="C35" s="605"/>
      <c r="D35" s="606"/>
      <c r="E35" s="113">
        <v>19.354018311291963</v>
      </c>
      <c r="F35" s="114">
        <v>3044</v>
      </c>
      <c r="G35" s="114">
        <v>3220</v>
      </c>
      <c r="H35" s="114">
        <v>3230</v>
      </c>
      <c r="I35" s="114">
        <v>3263</v>
      </c>
      <c r="J35" s="114">
        <v>3126</v>
      </c>
      <c r="K35" s="318">
        <v>-82</v>
      </c>
      <c r="L35" s="319">
        <v>-2.6231605886116443</v>
      </c>
    </row>
    <row r="36" spans="1:12" s="110" customFormat="1" ht="15" customHeight="1" x14ac:dyDescent="0.2">
      <c r="A36" s="120"/>
      <c r="B36" s="119"/>
      <c r="C36" s="258" t="s">
        <v>106</v>
      </c>
      <c r="E36" s="113">
        <v>41.721419185282521</v>
      </c>
      <c r="F36" s="114">
        <v>1270</v>
      </c>
      <c r="G36" s="114">
        <v>1347</v>
      </c>
      <c r="H36" s="114">
        <v>1343</v>
      </c>
      <c r="I36" s="114">
        <v>1361</v>
      </c>
      <c r="J36" s="114">
        <v>1321</v>
      </c>
      <c r="K36" s="318">
        <v>-51</v>
      </c>
      <c r="L36" s="116">
        <v>-3.8607115821347464</v>
      </c>
    </row>
    <row r="37" spans="1:12" s="110" customFormat="1" ht="15" customHeight="1" x14ac:dyDescent="0.2">
      <c r="A37" s="120"/>
      <c r="B37" s="119"/>
      <c r="C37" s="258" t="s">
        <v>107</v>
      </c>
      <c r="E37" s="113">
        <v>58.278580814717479</v>
      </c>
      <c r="F37" s="114">
        <v>1774</v>
      </c>
      <c r="G37" s="114">
        <v>1873</v>
      </c>
      <c r="H37" s="114">
        <v>1887</v>
      </c>
      <c r="I37" s="114">
        <v>1902</v>
      </c>
      <c r="J37" s="140">
        <v>1805</v>
      </c>
      <c r="K37" s="114">
        <v>-31</v>
      </c>
      <c r="L37" s="116">
        <v>-1.7174515235457064</v>
      </c>
    </row>
    <row r="38" spans="1:12" s="110" customFormat="1" ht="15" customHeight="1" x14ac:dyDescent="0.2">
      <c r="A38" s="120"/>
      <c r="B38" s="119" t="s">
        <v>328</v>
      </c>
      <c r="C38" s="258"/>
      <c r="E38" s="113">
        <v>56.319938962360119</v>
      </c>
      <c r="F38" s="114">
        <v>8858</v>
      </c>
      <c r="G38" s="114">
        <v>9220</v>
      </c>
      <c r="H38" s="114">
        <v>9268</v>
      </c>
      <c r="I38" s="114">
        <v>9282</v>
      </c>
      <c r="J38" s="140">
        <v>9156</v>
      </c>
      <c r="K38" s="114">
        <v>-298</v>
      </c>
      <c r="L38" s="116">
        <v>-3.2546963739624291</v>
      </c>
    </row>
    <row r="39" spans="1:12" s="110" customFormat="1" ht="15" customHeight="1" x14ac:dyDescent="0.2">
      <c r="A39" s="120"/>
      <c r="B39" s="119"/>
      <c r="C39" s="258" t="s">
        <v>106</v>
      </c>
      <c r="E39" s="113">
        <v>40.821855949424247</v>
      </c>
      <c r="F39" s="115">
        <v>3616</v>
      </c>
      <c r="G39" s="114">
        <v>3774</v>
      </c>
      <c r="H39" s="114">
        <v>3814</v>
      </c>
      <c r="I39" s="114">
        <v>3827</v>
      </c>
      <c r="J39" s="140">
        <v>3783</v>
      </c>
      <c r="K39" s="114">
        <v>-167</v>
      </c>
      <c r="L39" s="116">
        <v>-4.4144858577848272</v>
      </c>
    </row>
    <row r="40" spans="1:12" s="110" customFormat="1" ht="15" customHeight="1" x14ac:dyDescent="0.2">
      <c r="A40" s="120"/>
      <c r="B40" s="119"/>
      <c r="C40" s="258" t="s">
        <v>107</v>
      </c>
      <c r="E40" s="113">
        <v>59.178144050575753</v>
      </c>
      <c r="F40" s="115">
        <v>5242</v>
      </c>
      <c r="G40" s="114">
        <v>5446</v>
      </c>
      <c r="H40" s="114">
        <v>5454</v>
      </c>
      <c r="I40" s="114">
        <v>5455</v>
      </c>
      <c r="J40" s="140">
        <v>5373</v>
      </c>
      <c r="K40" s="114">
        <v>-131</v>
      </c>
      <c r="L40" s="116">
        <v>-2.4381165084682674</v>
      </c>
    </row>
    <row r="41" spans="1:12" s="110" customFormat="1" ht="15" customHeight="1" x14ac:dyDescent="0.2">
      <c r="A41" s="120"/>
      <c r="B41" s="320" t="s">
        <v>515</v>
      </c>
      <c r="C41" s="258"/>
      <c r="E41" s="113">
        <v>5.4933875890132251</v>
      </c>
      <c r="F41" s="115">
        <v>864</v>
      </c>
      <c r="G41" s="114">
        <v>875</v>
      </c>
      <c r="H41" s="114">
        <v>898</v>
      </c>
      <c r="I41" s="114">
        <v>855</v>
      </c>
      <c r="J41" s="140">
        <v>830</v>
      </c>
      <c r="K41" s="114">
        <v>34</v>
      </c>
      <c r="L41" s="116">
        <v>4.096385542168675</v>
      </c>
    </row>
    <row r="42" spans="1:12" s="110" customFormat="1" ht="15" customHeight="1" x14ac:dyDescent="0.2">
      <c r="A42" s="120"/>
      <c r="B42" s="119"/>
      <c r="C42" s="268" t="s">
        <v>106</v>
      </c>
      <c r="D42" s="182"/>
      <c r="E42" s="113">
        <v>45.601851851851855</v>
      </c>
      <c r="F42" s="115">
        <v>394</v>
      </c>
      <c r="G42" s="114">
        <v>391</v>
      </c>
      <c r="H42" s="114">
        <v>404</v>
      </c>
      <c r="I42" s="114">
        <v>401</v>
      </c>
      <c r="J42" s="140">
        <v>384</v>
      </c>
      <c r="K42" s="114">
        <v>10</v>
      </c>
      <c r="L42" s="116">
        <v>2.6041666666666665</v>
      </c>
    </row>
    <row r="43" spans="1:12" s="110" customFormat="1" ht="15" customHeight="1" x14ac:dyDescent="0.2">
      <c r="A43" s="120"/>
      <c r="B43" s="119"/>
      <c r="C43" s="268" t="s">
        <v>107</v>
      </c>
      <c r="D43" s="182"/>
      <c r="E43" s="113">
        <v>54.398148148148145</v>
      </c>
      <c r="F43" s="115">
        <v>470</v>
      </c>
      <c r="G43" s="114">
        <v>484</v>
      </c>
      <c r="H43" s="114">
        <v>494</v>
      </c>
      <c r="I43" s="114">
        <v>454</v>
      </c>
      <c r="J43" s="140">
        <v>446</v>
      </c>
      <c r="K43" s="114">
        <v>24</v>
      </c>
      <c r="L43" s="116">
        <v>5.3811659192825116</v>
      </c>
    </row>
    <row r="44" spans="1:12" s="110" customFormat="1" ht="15" customHeight="1" x14ac:dyDescent="0.2">
      <c r="A44" s="120"/>
      <c r="B44" s="119" t="s">
        <v>205</v>
      </c>
      <c r="C44" s="268"/>
      <c r="D44" s="182"/>
      <c r="E44" s="113">
        <v>18.83265513733469</v>
      </c>
      <c r="F44" s="115">
        <v>2962</v>
      </c>
      <c r="G44" s="114">
        <v>3118</v>
      </c>
      <c r="H44" s="114">
        <v>3162</v>
      </c>
      <c r="I44" s="114">
        <v>3164</v>
      </c>
      <c r="J44" s="140">
        <v>3178</v>
      </c>
      <c r="K44" s="114">
        <v>-216</v>
      </c>
      <c r="L44" s="116">
        <v>-6.7967275015733168</v>
      </c>
    </row>
    <row r="45" spans="1:12" s="110" customFormat="1" ht="15" customHeight="1" x14ac:dyDescent="0.2">
      <c r="A45" s="120"/>
      <c r="B45" s="119"/>
      <c r="C45" s="268" t="s">
        <v>106</v>
      </c>
      <c r="D45" s="182"/>
      <c r="E45" s="113">
        <v>31.397704253882512</v>
      </c>
      <c r="F45" s="115">
        <v>930</v>
      </c>
      <c r="G45" s="114">
        <v>981</v>
      </c>
      <c r="H45" s="114">
        <v>1005</v>
      </c>
      <c r="I45" s="114">
        <v>1001</v>
      </c>
      <c r="J45" s="140">
        <v>990</v>
      </c>
      <c r="K45" s="114">
        <v>-60</v>
      </c>
      <c r="L45" s="116">
        <v>-6.0606060606060606</v>
      </c>
    </row>
    <row r="46" spans="1:12" s="110" customFormat="1" ht="15" customHeight="1" x14ac:dyDescent="0.2">
      <c r="A46" s="123"/>
      <c r="B46" s="124"/>
      <c r="C46" s="260" t="s">
        <v>107</v>
      </c>
      <c r="D46" s="261"/>
      <c r="E46" s="125">
        <v>68.602295746117491</v>
      </c>
      <c r="F46" s="143">
        <v>2032</v>
      </c>
      <c r="G46" s="144">
        <v>2137</v>
      </c>
      <c r="H46" s="144">
        <v>2157</v>
      </c>
      <c r="I46" s="144">
        <v>2163</v>
      </c>
      <c r="J46" s="145">
        <v>2188</v>
      </c>
      <c r="K46" s="144">
        <v>-156</v>
      </c>
      <c r="L46" s="146">
        <v>-7.1297989031078615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15728</v>
      </c>
      <c r="E11" s="114">
        <v>16433</v>
      </c>
      <c r="F11" s="114">
        <v>16558</v>
      </c>
      <c r="G11" s="114">
        <v>16564</v>
      </c>
      <c r="H11" s="140">
        <v>16290</v>
      </c>
      <c r="I11" s="115">
        <v>-562</v>
      </c>
      <c r="J11" s="116">
        <v>-3.4499693063228976</v>
      </c>
    </row>
    <row r="12" spans="1:15" s="110" customFormat="1" ht="24.95" customHeight="1" x14ac:dyDescent="0.2">
      <c r="A12" s="193" t="s">
        <v>132</v>
      </c>
      <c r="B12" s="194" t="s">
        <v>133</v>
      </c>
      <c r="C12" s="113">
        <v>1.4814343845371312</v>
      </c>
      <c r="D12" s="115">
        <v>233</v>
      </c>
      <c r="E12" s="114">
        <v>226</v>
      </c>
      <c r="F12" s="114">
        <v>242</v>
      </c>
      <c r="G12" s="114">
        <v>237</v>
      </c>
      <c r="H12" s="140">
        <v>225</v>
      </c>
      <c r="I12" s="115">
        <v>8</v>
      </c>
      <c r="J12" s="116">
        <v>3.5555555555555554</v>
      </c>
    </row>
    <row r="13" spans="1:15" s="110" customFormat="1" ht="24.95" customHeight="1" x14ac:dyDescent="0.2">
      <c r="A13" s="193" t="s">
        <v>134</v>
      </c>
      <c r="B13" s="199" t="s">
        <v>214</v>
      </c>
      <c r="C13" s="113">
        <v>0.5913021363173957</v>
      </c>
      <c r="D13" s="115">
        <v>93</v>
      </c>
      <c r="E13" s="114">
        <v>94</v>
      </c>
      <c r="F13" s="114">
        <v>96</v>
      </c>
      <c r="G13" s="114">
        <v>98</v>
      </c>
      <c r="H13" s="140">
        <v>104</v>
      </c>
      <c r="I13" s="115">
        <v>-11</v>
      </c>
      <c r="J13" s="116">
        <v>-10.576923076923077</v>
      </c>
    </row>
    <row r="14" spans="1:15" s="287" customFormat="1" ht="24.95" customHeight="1" x14ac:dyDescent="0.2">
      <c r="A14" s="193" t="s">
        <v>215</v>
      </c>
      <c r="B14" s="199" t="s">
        <v>137</v>
      </c>
      <c r="C14" s="113">
        <v>10.90412004069176</v>
      </c>
      <c r="D14" s="115">
        <v>1715</v>
      </c>
      <c r="E14" s="114">
        <v>1792</v>
      </c>
      <c r="F14" s="114">
        <v>1820</v>
      </c>
      <c r="G14" s="114">
        <v>1833</v>
      </c>
      <c r="H14" s="140">
        <v>1869</v>
      </c>
      <c r="I14" s="115">
        <v>-154</v>
      </c>
      <c r="J14" s="116">
        <v>-8.2397003745318358</v>
      </c>
      <c r="K14" s="110"/>
      <c r="L14" s="110"/>
      <c r="M14" s="110"/>
      <c r="N14" s="110"/>
      <c r="O14" s="110"/>
    </row>
    <row r="15" spans="1:15" s="110" customFormat="1" ht="24.95" customHeight="1" x14ac:dyDescent="0.2">
      <c r="A15" s="193" t="s">
        <v>216</v>
      </c>
      <c r="B15" s="199" t="s">
        <v>217</v>
      </c>
      <c r="C15" s="113">
        <v>4.1073245167853507</v>
      </c>
      <c r="D15" s="115">
        <v>646</v>
      </c>
      <c r="E15" s="114">
        <v>679</v>
      </c>
      <c r="F15" s="114">
        <v>674</v>
      </c>
      <c r="G15" s="114">
        <v>642</v>
      </c>
      <c r="H15" s="140">
        <v>638</v>
      </c>
      <c r="I15" s="115">
        <v>8</v>
      </c>
      <c r="J15" s="116">
        <v>1.2539184952978057</v>
      </c>
    </row>
    <row r="16" spans="1:15" s="287" customFormat="1" ht="24.95" customHeight="1" x14ac:dyDescent="0.2">
      <c r="A16" s="193" t="s">
        <v>218</v>
      </c>
      <c r="B16" s="199" t="s">
        <v>141</v>
      </c>
      <c r="C16" s="113">
        <v>4.743133265513733</v>
      </c>
      <c r="D16" s="115">
        <v>746</v>
      </c>
      <c r="E16" s="114">
        <v>767</v>
      </c>
      <c r="F16" s="114">
        <v>805</v>
      </c>
      <c r="G16" s="114">
        <v>840</v>
      </c>
      <c r="H16" s="140">
        <v>865</v>
      </c>
      <c r="I16" s="115">
        <v>-119</v>
      </c>
      <c r="J16" s="116">
        <v>-13.757225433526012</v>
      </c>
      <c r="K16" s="110"/>
      <c r="L16" s="110"/>
      <c r="M16" s="110"/>
      <c r="N16" s="110"/>
      <c r="O16" s="110"/>
    </row>
    <row r="17" spans="1:15" s="110" customFormat="1" ht="24.95" customHeight="1" x14ac:dyDescent="0.2">
      <c r="A17" s="193" t="s">
        <v>142</v>
      </c>
      <c r="B17" s="199" t="s">
        <v>220</v>
      </c>
      <c r="C17" s="113">
        <v>2.0536622583926754</v>
      </c>
      <c r="D17" s="115">
        <v>323</v>
      </c>
      <c r="E17" s="114">
        <v>346</v>
      </c>
      <c r="F17" s="114">
        <v>341</v>
      </c>
      <c r="G17" s="114">
        <v>351</v>
      </c>
      <c r="H17" s="140">
        <v>366</v>
      </c>
      <c r="I17" s="115">
        <v>-43</v>
      </c>
      <c r="J17" s="116">
        <v>-11.748633879781421</v>
      </c>
    </row>
    <row r="18" spans="1:15" s="287" customFormat="1" ht="24.95" customHeight="1" x14ac:dyDescent="0.2">
      <c r="A18" s="201" t="s">
        <v>144</v>
      </c>
      <c r="B18" s="202" t="s">
        <v>145</v>
      </c>
      <c r="C18" s="113">
        <v>5.874872838250254</v>
      </c>
      <c r="D18" s="115">
        <v>924</v>
      </c>
      <c r="E18" s="114">
        <v>920</v>
      </c>
      <c r="F18" s="114">
        <v>941</v>
      </c>
      <c r="G18" s="114">
        <v>972</v>
      </c>
      <c r="H18" s="140">
        <v>962</v>
      </c>
      <c r="I18" s="115">
        <v>-38</v>
      </c>
      <c r="J18" s="116">
        <v>-3.9501039501039501</v>
      </c>
      <c r="K18" s="110"/>
      <c r="L18" s="110"/>
      <c r="M18" s="110"/>
      <c r="N18" s="110"/>
      <c r="O18" s="110"/>
    </row>
    <row r="19" spans="1:15" s="110" customFormat="1" ht="24.95" customHeight="1" x14ac:dyDescent="0.2">
      <c r="A19" s="193" t="s">
        <v>146</v>
      </c>
      <c r="B19" s="199" t="s">
        <v>147</v>
      </c>
      <c r="C19" s="113">
        <v>17.605544252288912</v>
      </c>
      <c r="D19" s="115">
        <v>2769</v>
      </c>
      <c r="E19" s="114">
        <v>2874</v>
      </c>
      <c r="F19" s="114">
        <v>2840</v>
      </c>
      <c r="G19" s="114">
        <v>2852</v>
      </c>
      <c r="H19" s="140">
        <v>2834</v>
      </c>
      <c r="I19" s="115">
        <v>-65</v>
      </c>
      <c r="J19" s="116">
        <v>-2.2935779816513762</v>
      </c>
    </row>
    <row r="20" spans="1:15" s="287" customFormat="1" ht="24.95" customHeight="1" x14ac:dyDescent="0.2">
      <c r="A20" s="193" t="s">
        <v>148</v>
      </c>
      <c r="B20" s="199" t="s">
        <v>149</v>
      </c>
      <c r="C20" s="113">
        <v>5.4488809766022381</v>
      </c>
      <c r="D20" s="115">
        <v>857</v>
      </c>
      <c r="E20" s="114">
        <v>891</v>
      </c>
      <c r="F20" s="114">
        <v>897</v>
      </c>
      <c r="G20" s="114">
        <v>882</v>
      </c>
      <c r="H20" s="140">
        <v>902</v>
      </c>
      <c r="I20" s="115">
        <v>-45</v>
      </c>
      <c r="J20" s="116">
        <v>-4.9889135254988917</v>
      </c>
      <c r="K20" s="110"/>
      <c r="L20" s="110"/>
      <c r="M20" s="110"/>
      <c r="N20" s="110"/>
      <c r="O20" s="110"/>
    </row>
    <row r="21" spans="1:15" s="110" customFormat="1" ht="24.95" customHeight="1" x14ac:dyDescent="0.2">
      <c r="A21" s="201" t="s">
        <v>150</v>
      </c>
      <c r="B21" s="202" t="s">
        <v>151</v>
      </c>
      <c r="C21" s="113">
        <v>8.7423702950152595</v>
      </c>
      <c r="D21" s="115">
        <v>1375</v>
      </c>
      <c r="E21" s="114">
        <v>1642</v>
      </c>
      <c r="F21" s="114">
        <v>1733</v>
      </c>
      <c r="G21" s="114">
        <v>1772</v>
      </c>
      <c r="H21" s="140">
        <v>1613</v>
      </c>
      <c r="I21" s="115">
        <v>-238</v>
      </c>
      <c r="J21" s="116">
        <v>-14.755114693118413</v>
      </c>
    </row>
    <row r="22" spans="1:15" s="110" customFormat="1" ht="24.95" customHeight="1" x14ac:dyDescent="0.2">
      <c r="A22" s="201" t="s">
        <v>152</v>
      </c>
      <c r="B22" s="199" t="s">
        <v>153</v>
      </c>
      <c r="C22" s="113">
        <v>1.2525432349949135</v>
      </c>
      <c r="D22" s="115">
        <v>197</v>
      </c>
      <c r="E22" s="114">
        <v>197</v>
      </c>
      <c r="F22" s="114">
        <v>181</v>
      </c>
      <c r="G22" s="114">
        <v>190</v>
      </c>
      <c r="H22" s="140">
        <v>183</v>
      </c>
      <c r="I22" s="115">
        <v>14</v>
      </c>
      <c r="J22" s="116">
        <v>7.6502732240437155</v>
      </c>
    </row>
    <row r="23" spans="1:15" s="110" customFormat="1" ht="24.95" customHeight="1" x14ac:dyDescent="0.2">
      <c r="A23" s="193" t="s">
        <v>154</v>
      </c>
      <c r="B23" s="199" t="s">
        <v>155</v>
      </c>
      <c r="C23" s="113">
        <v>1.0554425228891149</v>
      </c>
      <c r="D23" s="115">
        <v>166</v>
      </c>
      <c r="E23" s="114">
        <v>157</v>
      </c>
      <c r="F23" s="114">
        <v>156</v>
      </c>
      <c r="G23" s="114">
        <v>155</v>
      </c>
      <c r="H23" s="140">
        <v>156</v>
      </c>
      <c r="I23" s="115">
        <v>10</v>
      </c>
      <c r="J23" s="116">
        <v>6.4102564102564106</v>
      </c>
    </row>
    <row r="24" spans="1:15" s="110" customFormat="1" ht="24.95" customHeight="1" x14ac:dyDescent="0.2">
      <c r="A24" s="193" t="s">
        <v>156</v>
      </c>
      <c r="B24" s="199" t="s">
        <v>221</v>
      </c>
      <c r="C24" s="113">
        <v>8.0493387589013228</v>
      </c>
      <c r="D24" s="115">
        <v>1266</v>
      </c>
      <c r="E24" s="114">
        <v>1287</v>
      </c>
      <c r="F24" s="114">
        <v>1311</v>
      </c>
      <c r="G24" s="114">
        <v>1285</v>
      </c>
      <c r="H24" s="140">
        <v>1284</v>
      </c>
      <c r="I24" s="115">
        <v>-18</v>
      </c>
      <c r="J24" s="116">
        <v>-1.4018691588785046</v>
      </c>
    </row>
    <row r="25" spans="1:15" s="110" customFormat="1" ht="24.95" customHeight="1" x14ac:dyDescent="0.2">
      <c r="A25" s="193" t="s">
        <v>222</v>
      </c>
      <c r="B25" s="204" t="s">
        <v>159</v>
      </c>
      <c r="C25" s="113">
        <v>11.559003051881994</v>
      </c>
      <c r="D25" s="115">
        <v>1818</v>
      </c>
      <c r="E25" s="114">
        <v>1829</v>
      </c>
      <c r="F25" s="114">
        <v>1807</v>
      </c>
      <c r="G25" s="114">
        <v>1767</v>
      </c>
      <c r="H25" s="140">
        <v>1702</v>
      </c>
      <c r="I25" s="115">
        <v>116</v>
      </c>
      <c r="J25" s="116">
        <v>6.8155111633372503</v>
      </c>
    </row>
    <row r="26" spans="1:15" s="110" customFormat="1" ht="24.95" customHeight="1" x14ac:dyDescent="0.2">
      <c r="A26" s="201">
        <v>782.78300000000002</v>
      </c>
      <c r="B26" s="203" t="s">
        <v>160</v>
      </c>
      <c r="C26" s="113">
        <v>0.2288911495422177</v>
      </c>
      <c r="D26" s="115">
        <v>36</v>
      </c>
      <c r="E26" s="114">
        <v>39</v>
      </c>
      <c r="F26" s="114">
        <v>39</v>
      </c>
      <c r="G26" s="114">
        <v>35</v>
      </c>
      <c r="H26" s="140">
        <v>34</v>
      </c>
      <c r="I26" s="115">
        <v>2</v>
      </c>
      <c r="J26" s="116">
        <v>5.882352941176471</v>
      </c>
    </row>
    <row r="27" spans="1:15" s="110" customFormat="1" ht="24.95" customHeight="1" x14ac:dyDescent="0.2">
      <c r="A27" s="193" t="s">
        <v>161</v>
      </c>
      <c r="B27" s="199" t="s">
        <v>162</v>
      </c>
      <c r="C27" s="113">
        <v>2.3143438453713121</v>
      </c>
      <c r="D27" s="115">
        <v>364</v>
      </c>
      <c r="E27" s="114">
        <v>386</v>
      </c>
      <c r="F27" s="114">
        <v>381</v>
      </c>
      <c r="G27" s="114">
        <v>377</v>
      </c>
      <c r="H27" s="140">
        <v>359</v>
      </c>
      <c r="I27" s="115">
        <v>5</v>
      </c>
      <c r="J27" s="116">
        <v>1.392757660167131</v>
      </c>
    </row>
    <row r="28" spans="1:15" s="110" customFormat="1" ht="24.95" customHeight="1" x14ac:dyDescent="0.2">
      <c r="A28" s="193" t="s">
        <v>163</v>
      </c>
      <c r="B28" s="199" t="s">
        <v>164</v>
      </c>
      <c r="C28" s="113">
        <v>1.7103255340793488</v>
      </c>
      <c r="D28" s="115">
        <v>269</v>
      </c>
      <c r="E28" s="114">
        <v>268</v>
      </c>
      <c r="F28" s="114">
        <v>269</v>
      </c>
      <c r="G28" s="114">
        <v>273</v>
      </c>
      <c r="H28" s="140">
        <v>287</v>
      </c>
      <c r="I28" s="115">
        <v>-18</v>
      </c>
      <c r="J28" s="116">
        <v>-6.2717770034843205</v>
      </c>
    </row>
    <row r="29" spans="1:15" s="110" customFormat="1" ht="24.95" customHeight="1" x14ac:dyDescent="0.2">
      <c r="A29" s="193">
        <v>86</v>
      </c>
      <c r="B29" s="199" t="s">
        <v>165</v>
      </c>
      <c r="C29" s="113">
        <v>5.6078331637843339</v>
      </c>
      <c r="D29" s="115">
        <v>882</v>
      </c>
      <c r="E29" s="114">
        <v>900</v>
      </c>
      <c r="F29" s="114">
        <v>903</v>
      </c>
      <c r="G29" s="114">
        <v>885</v>
      </c>
      <c r="H29" s="140">
        <v>901</v>
      </c>
      <c r="I29" s="115">
        <v>-19</v>
      </c>
      <c r="J29" s="116">
        <v>-2.1087680355160932</v>
      </c>
    </row>
    <row r="30" spans="1:15" s="110" customFormat="1" ht="24.95" customHeight="1" x14ac:dyDescent="0.2">
      <c r="A30" s="193">
        <v>87.88</v>
      </c>
      <c r="B30" s="204" t="s">
        <v>166</v>
      </c>
      <c r="C30" s="113">
        <v>5.2390640895218716</v>
      </c>
      <c r="D30" s="115">
        <v>824</v>
      </c>
      <c r="E30" s="114">
        <v>841</v>
      </c>
      <c r="F30" s="114">
        <v>851</v>
      </c>
      <c r="G30" s="114">
        <v>851</v>
      </c>
      <c r="H30" s="140">
        <v>812</v>
      </c>
      <c r="I30" s="115">
        <v>12</v>
      </c>
      <c r="J30" s="116">
        <v>1.4778325123152709</v>
      </c>
    </row>
    <row r="31" spans="1:15" s="110" customFormat="1" ht="24.95" customHeight="1" x14ac:dyDescent="0.2">
      <c r="A31" s="193" t="s">
        <v>167</v>
      </c>
      <c r="B31" s="199" t="s">
        <v>168</v>
      </c>
      <c r="C31" s="113">
        <v>12.328331637843336</v>
      </c>
      <c r="D31" s="115">
        <v>1939</v>
      </c>
      <c r="E31" s="114">
        <v>2089</v>
      </c>
      <c r="F31" s="114">
        <v>2090</v>
      </c>
      <c r="G31" s="114">
        <v>2099</v>
      </c>
      <c r="H31" s="140">
        <v>2062</v>
      </c>
      <c r="I31" s="115">
        <v>-123</v>
      </c>
      <c r="J31" s="116">
        <v>-5.9650824442289041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1.4814343845371312</v>
      </c>
      <c r="D34" s="115">
        <v>233</v>
      </c>
      <c r="E34" s="114">
        <v>226</v>
      </c>
      <c r="F34" s="114">
        <v>242</v>
      </c>
      <c r="G34" s="114">
        <v>237</v>
      </c>
      <c r="H34" s="140">
        <v>225</v>
      </c>
      <c r="I34" s="115">
        <v>8</v>
      </c>
      <c r="J34" s="116">
        <v>3.5555555555555554</v>
      </c>
    </row>
    <row r="35" spans="1:10" s="110" customFormat="1" ht="24.95" customHeight="1" x14ac:dyDescent="0.2">
      <c r="A35" s="292" t="s">
        <v>171</v>
      </c>
      <c r="B35" s="293" t="s">
        <v>172</v>
      </c>
      <c r="C35" s="113">
        <v>17.370295015259408</v>
      </c>
      <c r="D35" s="115">
        <v>2732</v>
      </c>
      <c r="E35" s="114">
        <v>2806</v>
      </c>
      <c r="F35" s="114">
        <v>2857</v>
      </c>
      <c r="G35" s="114">
        <v>2903</v>
      </c>
      <c r="H35" s="140">
        <v>2935</v>
      </c>
      <c r="I35" s="115">
        <v>-203</v>
      </c>
      <c r="J35" s="116">
        <v>-6.9165247018739349</v>
      </c>
    </row>
    <row r="36" spans="1:10" s="110" customFormat="1" ht="24.95" customHeight="1" x14ac:dyDescent="0.2">
      <c r="A36" s="294" t="s">
        <v>173</v>
      </c>
      <c r="B36" s="295" t="s">
        <v>174</v>
      </c>
      <c r="C36" s="125">
        <v>81.141912512716175</v>
      </c>
      <c r="D36" s="143">
        <v>12762</v>
      </c>
      <c r="E36" s="144">
        <v>13400</v>
      </c>
      <c r="F36" s="144">
        <v>13458</v>
      </c>
      <c r="G36" s="144">
        <v>13423</v>
      </c>
      <c r="H36" s="145">
        <v>13129</v>
      </c>
      <c r="I36" s="143">
        <v>-367</v>
      </c>
      <c r="J36" s="146">
        <v>-2.795338563485414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15728</v>
      </c>
      <c r="F11" s="264">
        <v>16433</v>
      </c>
      <c r="G11" s="264">
        <v>16558</v>
      </c>
      <c r="H11" s="264">
        <v>16564</v>
      </c>
      <c r="I11" s="265">
        <v>16290</v>
      </c>
      <c r="J11" s="263">
        <v>-562</v>
      </c>
      <c r="K11" s="266">
        <v>-3.4499693063228976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43.788148524923706</v>
      </c>
      <c r="E13" s="115">
        <v>6887</v>
      </c>
      <c r="F13" s="114">
        <v>7152</v>
      </c>
      <c r="G13" s="114">
        <v>7226</v>
      </c>
      <c r="H13" s="114">
        <v>7241</v>
      </c>
      <c r="I13" s="140">
        <v>7148</v>
      </c>
      <c r="J13" s="115">
        <v>-261</v>
      </c>
      <c r="K13" s="116">
        <v>-3.6513710128707331</v>
      </c>
    </row>
    <row r="14" spans="1:15" ht="15.95" customHeight="1" x14ac:dyDescent="0.2">
      <c r="A14" s="306" t="s">
        <v>230</v>
      </c>
      <c r="B14" s="307"/>
      <c r="C14" s="308"/>
      <c r="D14" s="113">
        <v>43.40030518819939</v>
      </c>
      <c r="E14" s="115">
        <v>6826</v>
      </c>
      <c r="F14" s="114">
        <v>7172</v>
      </c>
      <c r="G14" s="114">
        <v>7244</v>
      </c>
      <c r="H14" s="114">
        <v>7210</v>
      </c>
      <c r="I14" s="140">
        <v>7057</v>
      </c>
      <c r="J14" s="115">
        <v>-231</v>
      </c>
      <c r="K14" s="116">
        <v>-3.2733456142836901</v>
      </c>
    </row>
    <row r="15" spans="1:15" ht="15.95" customHeight="1" x14ac:dyDescent="0.2">
      <c r="A15" s="306" t="s">
        <v>231</v>
      </c>
      <c r="B15" s="307"/>
      <c r="C15" s="308"/>
      <c r="D15" s="113">
        <v>4.7494913530010177</v>
      </c>
      <c r="E15" s="115">
        <v>747</v>
      </c>
      <c r="F15" s="114">
        <v>818</v>
      </c>
      <c r="G15" s="114">
        <v>824</v>
      </c>
      <c r="H15" s="114">
        <v>812</v>
      </c>
      <c r="I15" s="140">
        <v>815</v>
      </c>
      <c r="J15" s="115">
        <v>-68</v>
      </c>
      <c r="K15" s="116">
        <v>-8.3435582822085887</v>
      </c>
    </row>
    <row r="16" spans="1:15" ht="15.95" customHeight="1" x14ac:dyDescent="0.2">
      <c r="A16" s="306" t="s">
        <v>232</v>
      </c>
      <c r="B16" s="307"/>
      <c r="C16" s="308"/>
      <c r="D16" s="113">
        <v>2.6513224821973549</v>
      </c>
      <c r="E16" s="115">
        <v>417</v>
      </c>
      <c r="F16" s="114">
        <v>408</v>
      </c>
      <c r="G16" s="114">
        <v>384</v>
      </c>
      <c r="H16" s="114">
        <v>373</v>
      </c>
      <c r="I16" s="140">
        <v>376</v>
      </c>
      <c r="J16" s="115">
        <v>41</v>
      </c>
      <c r="K16" s="116">
        <v>10.904255319148936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0.90284842319430314</v>
      </c>
      <c r="E18" s="115">
        <v>142</v>
      </c>
      <c r="F18" s="114">
        <v>135</v>
      </c>
      <c r="G18" s="114">
        <v>146</v>
      </c>
      <c r="H18" s="114">
        <v>137</v>
      </c>
      <c r="I18" s="140">
        <v>138</v>
      </c>
      <c r="J18" s="115">
        <v>4</v>
      </c>
      <c r="K18" s="116">
        <v>2.8985507246376812</v>
      </c>
    </row>
    <row r="19" spans="1:11" ht="14.1" customHeight="1" x14ac:dyDescent="0.2">
      <c r="A19" s="306" t="s">
        <v>235</v>
      </c>
      <c r="B19" s="307" t="s">
        <v>236</v>
      </c>
      <c r="C19" s="308"/>
      <c r="D19" s="113">
        <v>0.45142421159715157</v>
      </c>
      <c r="E19" s="115">
        <v>71</v>
      </c>
      <c r="F19" s="114">
        <v>68</v>
      </c>
      <c r="G19" s="114">
        <v>80</v>
      </c>
      <c r="H19" s="114">
        <v>73</v>
      </c>
      <c r="I19" s="140">
        <v>70</v>
      </c>
      <c r="J19" s="115">
        <v>1</v>
      </c>
      <c r="K19" s="116">
        <v>1.4285714285714286</v>
      </c>
    </row>
    <row r="20" spans="1:11" ht="14.1" customHeight="1" x14ac:dyDescent="0.2">
      <c r="A20" s="306">
        <v>12</v>
      </c>
      <c r="B20" s="307" t="s">
        <v>237</v>
      </c>
      <c r="C20" s="308"/>
      <c r="D20" s="113">
        <v>1.4369277721261444</v>
      </c>
      <c r="E20" s="115">
        <v>226</v>
      </c>
      <c r="F20" s="114">
        <v>236</v>
      </c>
      <c r="G20" s="114">
        <v>250</v>
      </c>
      <c r="H20" s="114">
        <v>242</v>
      </c>
      <c r="I20" s="140">
        <v>229</v>
      </c>
      <c r="J20" s="115">
        <v>-3</v>
      </c>
      <c r="K20" s="116">
        <v>-1.3100436681222707</v>
      </c>
    </row>
    <row r="21" spans="1:11" ht="14.1" customHeight="1" x14ac:dyDescent="0.2">
      <c r="A21" s="306">
        <v>21</v>
      </c>
      <c r="B21" s="307" t="s">
        <v>238</v>
      </c>
      <c r="C21" s="308"/>
      <c r="D21" s="113">
        <v>0.34969481180061035</v>
      </c>
      <c r="E21" s="115">
        <v>55</v>
      </c>
      <c r="F21" s="114">
        <v>61</v>
      </c>
      <c r="G21" s="114">
        <v>59</v>
      </c>
      <c r="H21" s="114">
        <v>60</v>
      </c>
      <c r="I21" s="140">
        <v>55</v>
      </c>
      <c r="J21" s="115">
        <v>0</v>
      </c>
      <c r="K21" s="116">
        <v>0</v>
      </c>
    </row>
    <row r="22" spans="1:11" ht="14.1" customHeight="1" x14ac:dyDescent="0.2">
      <c r="A22" s="306">
        <v>22</v>
      </c>
      <c r="B22" s="307" t="s">
        <v>239</v>
      </c>
      <c r="C22" s="308"/>
      <c r="D22" s="113">
        <v>1.1826042726347914</v>
      </c>
      <c r="E22" s="115">
        <v>186</v>
      </c>
      <c r="F22" s="114">
        <v>183</v>
      </c>
      <c r="G22" s="114">
        <v>194</v>
      </c>
      <c r="H22" s="114">
        <v>202</v>
      </c>
      <c r="I22" s="140">
        <v>203</v>
      </c>
      <c r="J22" s="115">
        <v>-17</v>
      </c>
      <c r="K22" s="116">
        <v>-8.3743842364532028</v>
      </c>
    </row>
    <row r="23" spans="1:11" ht="14.1" customHeight="1" x14ac:dyDescent="0.2">
      <c r="A23" s="306">
        <v>23</v>
      </c>
      <c r="B23" s="307" t="s">
        <v>240</v>
      </c>
      <c r="C23" s="308"/>
      <c r="D23" s="113">
        <v>0.62945066124109872</v>
      </c>
      <c r="E23" s="115">
        <v>99</v>
      </c>
      <c r="F23" s="114">
        <v>111</v>
      </c>
      <c r="G23" s="114">
        <v>111</v>
      </c>
      <c r="H23" s="114">
        <v>108</v>
      </c>
      <c r="I23" s="140">
        <v>114</v>
      </c>
      <c r="J23" s="115">
        <v>-15</v>
      </c>
      <c r="K23" s="116">
        <v>-13.157894736842104</v>
      </c>
    </row>
    <row r="24" spans="1:11" ht="14.1" customHeight="1" x14ac:dyDescent="0.2">
      <c r="A24" s="306">
        <v>24</v>
      </c>
      <c r="B24" s="307" t="s">
        <v>241</v>
      </c>
      <c r="C24" s="308"/>
      <c r="D24" s="113">
        <v>1.6848931841302137</v>
      </c>
      <c r="E24" s="115">
        <v>265</v>
      </c>
      <c r="F24" s="114">
        <v>264</v>
      </c>
      <c r="G24" s="114">
        <v>280</v>
      </c>
      <c r="H24" s="114">
        <v>305</v>
      </c>
      <c r="I24" s="140">
        <v>313</v>
      </c>
      <c r="J24" s="115">
        <v>-48</v>
      </c>
      <c r="K24" s="116">
        <v>-15.335463258785943</v>
      </c>
    </row>
    <row r="25" spans="1:11" ht="14.1" customHeight="1" x14ac:dyDescent="0.2">
      <c r="A25" s="306">
        <v>25</v>
      </c>
      <c r="B25" s="307" t="s">
        <v>242</v>
      </c>
      <c r="C25" s="308"/>
      <c r="D25" s="113">
        <v>1.850203458799593</v>
      </c>
      <c r="E25" s="115">
        <v>291</v>
      </c>
      <c r="F25" s="114">
        <v>320</v>
      </c>
      <c r="G25" s="114">
        <v>316</v>
      </c>
      <c r="H25" s="114">
        <v>309</v>
      </c>
      <c r="I25" s="140">
        <v>297</v>
      </c>
      <c r="J25" s="115">
        <v>-6</v>
      </c>
      <c r="K25" s="116">
        <v>-2.0202020202020203</v>
      </c>
    </row>
    <row r="26" spans="1:11" ht="14.1" customHeight="1" x14ac:dyDescent="0.2">
      <c r="A26" s="306">
        <v>26</v>
      </c>
      <c r="B26" s="307" t="s">
        <v>243</v>
      </c>
      <c r="C26" s="308"/>
      <c r="D26" s="113">
        <v>0.91556459816887081</v>
      </c>
      <c r="E26" s="115">
        <v>144</v>
      </c>
      <c r="F26" s="114">
        <v>152</v>
      </c>
      <c r="G26" s="114">
        <v>147</v>
      </c>
      <c r="H26" s="114">
        <v>144</v>
      </c>
      <c r="I26" s="140">
        <v>151</v>
      </c>
      <c r="J26" s="115">
        <v>-7</v>
      </c>
      <c r="K26" s="116">
        <v>-4.6357615894039732</v>
      </c>
    </row>
    <row r="27" spans="1:11" ht="14.1" customHeight="1" x14ac:dyDescent="0.2">
      <c r="A27" s="306">
        <v>27</v>
      </c>
      <c r="B27" s="307" t="s">
        <v>244</v>
      </c>
      <c r="C27" s="308"/>
      <c r="D27" s="113">
        <v>0.49593082400813837</v>
      </c>
      <c r="E27" s="115">
        <v>78</v>
      </c>
      <c r="F27" s="114">
        <v>84</v>
      </c>
      <c r="G27" s="114">
        <v>79</v>
      </c>
      <c r="H27" s="114">
        <v>81</v>
      </c>
      <c r="I27" s="140">
        <v>77</v>
      </c>
      <c r="J27" s="115">
        <v>1</v>
      </c>
      <c r="K27" s="116">
        <v>1.2987012987012987</v>
      </c>
    </row>
    <row r="28" spans="1:11" ht="14.1" customHeight="1" x14ac:dyDescent="0.2">
      <c r="A28" s="306">
        <v>28</v>
      </c>
      <c r="B28" s="307" t="s">
        <v>245</v>
      </c>
      <c r="C28" s="308"/>
      <c r="D28" s="113">
        <v>0.49593082400813837</v>
      </c>
      <c r="E28" s="115">
        <v>78</v>
      </c>
      <c r="F28" s="114">
        <v>85</v>
      </c>
      <c r="G28" s="114">
        <v>86</v>
      </c>
      <c r="H28" s="114">
        <v>77</v>
      </c>
      <c r="I28" s="140">
        <v>77</v>
      </c>
      <c r="J28" s="115">
        <v>1</v>
      </c>
      <c r="K28" s="116">
        <v>1.2987012987012987</v>
      </c>
    </row>
    <row r="29" spans="1:11" ht="14.1" customHeight="1" x14ac:dyDescent="0.2">
      <c r="A29" s="306">
        <v>29</v>
      </c>
      <c r="B29" s="307" t="s">
        <v>246</v>
      </c>
      <c r="C29" s="308"/>
      <c r="D29" s="113">
        <v>2.6894710071210581</v>
      </c>
      <c r="E29" s="115">
        <v>423</v>
      </c>
      <c r="F29" s="114">
        <v>490</v>
      </c>
      <c r="G29" s="114">
        <v>524</v>
      </c>
      <c r="H29" s="114">
        <v>519</v>
      </c>
      <c r="I29" s="140">
        <v>500</v>
      </c>
      <c r="J29" s="115">
        <v>-77</v>
      </c>
      <c r="K29" s="116">
        <v>-15.4</v>
      </c>
    </row>
    <row r="30" spans="1:11" ht="14.1" customHeight="1" x14ac:dyDescent="0.2">
      <c r="A30" s="306" t="s">
        <v>247</v>
      </c>
      <c r="B30" s="307" t="s">
        <v>248</v>
      </c>
      <c r="C30" s="308"/>
      <c r="D30" s="113">
        <v>0.48957273652085453</v>
      </c>
      <c r="E30" s="115">
        <v>77</v>
      </c>
      <c r="F30" s="114">
        <v>85</v>
      </c>
      <c r="G30" s="114">
        <v>100</v>
      </c>
      <c r="H30" s="114">
        <v>89</v>
      </c>
      <c r="I30" s="140">
        <v>81</v>
      </c>
      <c r="J30" s="115">
        <v>-4</v>
      </c>
      <c r="K30" s="116">
        <v>-4.9382716049382713</v>
      </c>
    </row>
    <row r="31" spans="1:11" ht="14.1" customHeight="1" x14ac:dyDescent="0.2">
      <c r="A31" s="306" t="s">
        <v>249</v>
      </c>
      <c r="B31" s="307" t="s">
        <v>250</v>
      </c>
      <c r="C31" s="308"/>
      <c r="D31" s="113">
        <v>2.1681078331637842</v>
      </c>
      <c r="E31" s="115">
        <v>341</v>
      </c>
      <c r="F31" s="114">
        <v>399</v>
      </c>
      <c r="G31" s="114">
        <v>417</v>
      </c>
      <c r="H31" s="114">
        <v>423</v>
      </c>
      <c r="I31" s="140">
        <v>410</v>
      </c>
      <c r="J31" s="115">
        <v>-69</v>
      </c>
      <c r="K31" s="116">
        <v>-16.829268292682926</v>
      </c>
    </row>
    <row r="32" spans="1:11" ht="14.1" customHeight="1" x14ac:dyDescent="0.2">
      <c r="A32" s="306">
        <v>31</v>
      </c>
      <c r="B32" s="307" t="s">
        <v>251</v>
      </c>
      <c r="C32" s="308"/>
      <c r="D32" s="113">
        <v>0.24796541200406919</v>
      </c>
      <c r="E32" s="115">
        <v>39</v>
      </c>
      <c r="F32" s="114">
        <v>41</v>
      </c>
      <c r="G32" s="114">
        <v>34</v>
      </c>
      <c r="H32" s="114">
        <v>39</v>
      </c>
      <c r="I32" s="140">
        <v>41</v>
      </c>
      <c r="J32" s="115">
        <v>-2</v>
      </c>
      <c r="K32" s="116">
        <v>-4.8780487804878048</v>
      </c>
    </row>
    <row r="33" spans="1:11" ht="14.1" customHeight="1" x14ac:dyDescent="0.2">
      <c r="A33" s="306">
        <v>32</v>
      </c>
      <c r="B33" s="307" t="s">
        <v>252</v>
      </c>
      <c r="C33" s="308"/>
      <c r="D33" s="113">
        <v>1.4051373346897253</v>
      </c>
      <c r="E33" s="115">
        <v>221</v>
      </c>
      <c r="F33" s="114">
        <v>225</v>
      </c>
      <c r="G33" s="114">
        <v>241</v>
      </c>
      <c r="H33" s="114">
        <v>236</v>
      </c>
      <c r="I33" s="140">
        <v>230</v>
      </c>
      <c r="J33" s="115">
        <v>-9</v>
      </c>
      <c r="K33" s="116">
        <v>-3.9130434782608696</v>
      </c>
    </row>
    <row r="34" spans="1:11" ht="14.1" customHeight="1" x14ac:dyDescent="0.2">
      <c r="A34" s="306">
        <v>33</v>
      </c>
      <c r="B34" s="307" t="s">
        <v>253</v>
      </c>
      <c r="C34" s="308"/>
      <c r="D34" s="113">
        <v>0.59766022380467954</v>
      </c>
      <c r="E34" s="115">
        <v>94</v>
      </c>
      <c r="F34" s="114">
        <v>90</v>
      </c>
      <c r="G34" s="114">
        <v>95</v>
      </c>
      <c r="H34" s="114">
        <v>102</v>
      </c>
      <c r="I34" s="140">
        <v>106</v>
      </c>
      <c r="J34" s="115">
        <v>-12</v>
      </c>
      <c r="K34" s="116">
        <v>-11.320754716981131</v>
      </c>
    </row>
    <row r="35" spans="1:11" ht="14.1" customHeight="1" x14ac:dyDescent="0.2">
      <c r="A35" s="306">
        <v>34</v>
      </c>
      <c r="B35" s="307" t="s">
        <v>254</v>
      </c>
      <c r="C35" s="308"/>
      <c r="D35" s="113">
        <v>4.2090539165818921</v>
      </c>
      <c r="E35" s="115">
        <v>662</v>
      </c>
      <c r="F35" s="114">
        <v>666</v>
      </c>
      <c r="G35" s="114">
        <v>666</v>
      </c>
      <c r="H35" s="114">
        <v>664</v>
      </c>
      <c r="I35" s="140">
        <v>657</v>
      </c>
      <c r="J35" s="115">
        <v>5</v>
      </c>
      <c r="K35" s="116">
        <v>0.76103500761035003</v>
      </c>
    </row>
    <row r="36" spans="1:11" ht="14.1" customHeight="1" x14ac:dyDescent="0.2">
      <c r="A36" s="306">
        <v>41</v>
      </c>
      <c r="B36" s="307" t="s">
        <v>255</v>
      </c>
      <c r="C36" s="308"/>
      <c r="D36" s="113">
        <v>0.1525940996948118</v>
      </c>
      <c r="E36" s="115">
        <v>24</v>
      </c>
      <c r="F36" s="114">
        <v>19</v>
      </c>
      <c r="G36" s="114">
        <v>21</v>
      </c>
      <c r="H36" s="114">
        <v>19</v>
      </c>
      <c r="I36" s="140">
        <v>23</v>
      </c>
      <c r="J36" s="115">
        <v>1</v>
      </c>
      <c r="K36" s="116">
        <v>4.3478260869565215</v>
      </c>
    </row>
    <row r="37" spans="1:11" ht="14.1" customHeight="1" x14ac:dyDescent="0.2">
      <c r="A37" s="306">
        <v>42</v>
      </c>
      <c r="B37" s="307" t="s">
        <v>256</v>
      </c>
      <c r="C37" s="308"/>
      <c r="D37" s="113" t="s">
        <v>513</v>
      </c>
      <c r="E37" s="115" t="s">
        <v>513</v>
      </c>
      <c r="F37" s="114">
        <v>7</v>
      </c>
      <c r="G37" s="114">
        <v>9</v>
      </c>
      <c r="H37" s="114">
        <v>8</v>
      </c>
      <c r="I37" s="140">
        <v>7</v>
      </c>
      <c r="J37" s="115" t="s">
        <v>513</v>
      </c>
      <c r="K37" s="116" t="s">
        <v>513</v>
      </c>
    </row>
    <row r="38" spans="1:11" ht="14.1" customHeight="1" x14ac:dyDescent="0.2">
      <c r="A38" s="306">
        <v>43</v>
      </c>
      <c r="B38" s="307" t="s">
        <v>257</v>
      </c>
      <c r="C38" s="308"/>
      <c r="D38" s="113">
        <v>0.31790437436419128</v>
      </c>
      <c r="E38" s="115">
        <v>50</v>
      </c>
      <c r="F38" s="114">
        <v>60</v>
      </c>
      <c r="G38" s="114">
        <v>56</v>
      </c>
      <c r="H38" s="114">
        <v>54</v>
      </c>
      <c r="I38" s="140">
        <v>49</v>
      </c>
      <c r="J38" s="115">
        <v>1</v>
      </c>
      <c r="K38" s="116">
        <v>2.0408163265306123</v>
      </c>
    </row>
    <row r="39" spans="1:11" ht="14.1" customHeight="1" x14ac:dyDescent="0.2">
      <c r="A39" s="306">
        <v>51</v>
      </c>
      <c r="B39" s="307" t="s">
        <v>258</v>
      </c>
      <c r="C39" s="308"/>
      <c r="D39" s="113">
        <v>5.696846388606307</v>
      </c>
      <c r="E39" s="115">
        <v>896</v>
      </c>
      <c r="F39" s="114">
        <v>952</v>
      </c>
      <c r="G39" s="114">
        <v>945</v>
      </c>
      <c r="H39" s="114">
        <v>992</v>
      </c>
      <c r="I39" s="140">
        <v>1031</v>
      </c>
      <c r="J39" s="115">
        <v>-135</v>
      </c>
      <c r="K39" s="116">
        <v>-13.094083414161009</v>
      </c>
    </row>
    <row r="40" spans="1:11" ht="14.1" customHeight="1" x14ac:dyDescent="0.2">
      <c r="A40" s="306" t="s">
        <v>259</v>
      </c>
      <c r="B40" s="307" t="s">
        <v>260</v>
      </c>
      <c r="C40" s="308"/>
      <c r="D40" s="113">
        <v>5.4361648016276707</v>
      </c>
      <c r="E40" s="115">
        <v>855</v>
      </c>
      <c r="F40" s="114">
        <v>913</v>
      </c>
      <c r="G40" s="114">
        <v>903</v>
      </c>
      <c r="H40" s="114">
        <v>950</v>
      </c>
      <c r="I40" s="140">
        <v>988</v>
      </c>
      <c r="J40" s="115">
        <v>-133</v>
      </c>
      <c r="K40" s="116">
        <v>-13.461538461538462</v>
      </c>
    </row>
    <row r="41" spans="1:11" ht="14.1" customHeight="1" x14ac:dyDescent="0.2">
      <c r="A41" s="306"/>
      <c r="B41" s="307" t="s">
        <v>261</v>
      </c>
      <c r="C41" s="308"/>
      <c r="D41" s="113">
        <v>4.6350457782299088</v>
      </c>
      <c r="E41" s="115">
        <v>729</v>
      </c>
      <c r="F41" s="114">
        <v>793</v>
      </c>
      <c r="G41" s="114">
        <v>790</v>
      </c>
      <c r="H41" s="114">
        <v>836</v>
      </c>
      <c r="I41" s="140">
        <v>868</v>
      </c>
      <c r="J41" s="115">
        <v>-139</v>
      </c>
      <c r="K41" s="116">
        <v>-16.013824884792626</v>
      </c>
    </row>
    <row r="42" spans="1:11" ht="14.1" customHeight="1" x14ac:dyDescent="0.2">
      <c r="A42" s="306">
        <v>52</v>
      </c>
      <c r="B42" s="307" t="s">
        <v>262</v>
      </c>
      <c r="C42" s="308"/>
      <c r="D42" s="113">
        <v>4.8448626653102744</v>
      </c>
      <c r="E42" s="115">
        <v>762</v>
      </c>
      <c r="F42" s="114">
        <v>797</v>
      </c>
      <c r="G42" s="114">
        <v>820</v>
      </c>
      <c r="H42" s="114">
        <v>807</v>
      </c>
      <c r="I42" s="140">
        <v>800</v>
      </c>
      <c r="J42" s="115">
        <v>-38</v>
      </c>
      <c r="K42" s="116">
        <v>-4.75</v>
      </c>
    </row>
    <row r="43" spans="1:11" ht="14.1" customHeight="1" x14ac:dyDescent="0.2">
      <c r="A43" s="306" t="s">
        <v>263</v>
      </c>
      <c r="B43" s="307" t="s">
        <v>264</v>
      </c>
      <c r="C43" s="308"/>
      <c r="D43" s="113">
        <v>4.7558494404883014</v>
      </c>
      <c r="E43" s="115">
        <v>748</v>
      </c>
      <c r="F43" s="114">
        <v>778</v>
      </c>
      <c r="G43" s="114">
        <v>802</v>
      </c>
      <c r="H43" s="114">
        <v>788</v>
      </c>
      <c r="I43" s="140">
        <v>778</v>
      </c>
      <c r="J43" s="115">
        <v>-30</v>
      </c>
      <c r="K43" s="116">
        <v>-3.8560411311053984</v>
      </c>
    </row>
    <row r="44" spans="1:11" ht="14.1" customHeight="1" x14ac:dyDescent="0.2">
      <c r="A44" s="306">
        <v>53</v>
      </c>
      <c r="B44" s="307" t="s">
        <v>265</v>
      </c>
      <c r="C44" s="308"/>
      <c r="D44" s="113">
        <v>1.16353001017294</v>
      </c>
      <c r="E44" s="115">
        <v>183</v>
      </c>
      <c r="F44" s="114">
        <v>195</v>
      </c>
      <c r="G44" s="114">
        <v>231</v>
      </c>
      <c r="H44" s="114">
        <v>225</v>
      </c>
      <c r="I44" s="140">
        <v>206</v>
      </c>
      <c r="J44" s="115">
        <v>-23</v>
      </c>
      <c r="K44" s="116">
        <v>-11.16504854368932</v>
      </c>
    </row>
    <row r="45" spans="1:11" ht="14.1" customHeight="1" x14ac:dyDescent="0.2">
      <c r="A45" s="306" t="s">
        <v>266</v>
      </c>
      <c r="B45" s="307" t="s">
        <v>267</v>
      </c>
      <c r="C45" s="308"/>
      <c r="D45" s="113">
        <v>1.1380976602238047</v>
      </c>
      <c r="E45" s="115">
        <v>179</v>
      </c>
      <c r="F45" s="114">
        <v>192</v>
      </c>
      <c r="G45" s="114">
        <v>229</v>
      </c>
      <c r="H45" s="114">
        <v>222</v>
      </c>
      <c r="I45" s="140">
        <v>203</v>
      </c>
      <c r="J45" s="115">
        <v>-24</v>
      </c>
      <c r="K45" s="116">
        <v>-11.822660098522167</v>
      </c>
    </row>
    <row r="46" spans="1:11" ht="14.1" customHeight="1" x14ac:dyDescent="0.2">
      <c r="A46" s="306">
        <v>54</v>
      </c>
      <c r="B46" s="307" t="s">
        <v>268</v>
      </c>
      <c r="C46" s="308"/>
      <c r="D46" s="113">
        <v>17.433875890132249</v>
      </c>
      <c r="E46" s="115">
        <v>2742</v>
      </c>
      <c r="F46" s="114">
        <v>2736</v>
      </c>
      <c r="G46" s="114">
        <v>2741</v>
      </c>
      <c r="H46" s="114">
        <v>2685</v>
      </c>
      <c r="I46" s="140">
        <v>2660</v>
      </c>
      <c r="J46" s="115">
        <v>82</v>
      </c>
      <c r="K46" s="116">
        <v>3.0827067669172932</v>
      </c>
    </row>
    <row r="47" spans="1:11" ht="14.1" customHeight="1" x14ac:dyDescent="0.2">
      <c r="A47" s="306">
        <v>61</v>
      </c>
      <c r="B47" s="307" t="s">
        <v>269</v>
      </c>
      <c r="C47" s="308"/>
      <c r="D47" s="113">
        <v>0.70574771108850454</v>
      </c>
      <c r="E47" s="115">
        <v>111</v>
      </c>
      <c r="F47" s="114">
        <v>110</v>
      </c>
      <c r="G47" s="114">
        <v>105</v>
      </c>
      <c r="H47" s="114">
        <v>104</v>
      </c>
      <c r="I47" s="140">
        <v>98</v>
      </c>
      <c r="J47" s="115">
        <v>13</v>
      </c>
      <c r="K47" s="116">
        <v>13.26530612244898</v>
      </c>
    </row>
    <row r="48" spans="1:11" ht="14.1" customHeight="1" x14ac:dyDescent="0.2">
      <c r="A48" s="306">
        <v>62</v>
      </c>
      <c r="B48" s="307" t="s">
        <v>270</v>
      </c>
      <c r="C48" s="308"/>
      <c r="D48" s="113">
        <v>10.55442522889115</v>
      </c>
      <c r="E48" s="115">
        <v>1660</v>
      </c>
      <c r="F48" s="114">
        <v>1740</v>
      </c>
      <c r="G48" s="114">
        <v>1723</v>
      </c>
      <c r="H48" s="114">
        <v>1726</v>
      </c>
      <c r="I48" s="140">
        <v>1706</v>
      </c>
      <c r="J48" s="115">
        <v>-46</v>
      </c>
      <c r="K48" s="116">
        <v>-2.6963657678780772</v>
      </c>
    </row>
    <row r="49" spans="1:11" ht="14.1" customHeight="1" x14ac:dyDescent="0.2">
      <c r="A49" s="306">
        <v>63</v>
      </c>
      <c r="B49" s="307" t="s">
        <v>271</v>
      </c>
      <c r="C49" s="308"/>
      <c r="D49" s="113">
        <v>7.2736520854526958</v>
      </c>
      <c r="E49" s="115">
        <v>1144</v>
      </c>
      <c r="F49" s="114">
        <v>1377</v>
      </c>
      <c r="G49" s="114">
        <v>1425</v>
      </c>
      <c r="H49" s="114">
        <v>1435</v>
      </c>
      <c r="I49" s="140">
        <v>1308</v>
      </c>
      <c r="J49" s="115">
        <v>-164</v>
      </c>
      <c r="K49" s="116">
        <v>-12.538226299694189</v>
      </c>
    </row>
    <row r="50" spans="1:11" ht="14.1" customHeight="1" x14ac:dyDescent="0.2">
      <c r="A50" s="306" t="s">
        <v>272</v>
      </c>
      <c r="B50" s="307" t="s">
        <v>273</v>
      </c>
      <c r="C50" s="308"/>
      <c r="D50" s="113">
        <v>0.50864699898270604</v>
      </c>
      <c r="E50" s="115">
        <v>80</v>
      </c>
      <c r="F50" s="114">
        <v>91</v>
      </c>
      <c r="G50" s="114">
        <v>89</v>
      </c>
      <c r="H50" s="114">
        <v>88</v>
      </c>
      <c r="I50" s="140">
        <v>83</v>
      </c>
      <c r="J50" s="115">
        <v>-3</v>
      </c>
      <c r="K50" s="116">
        <v>-3.6144578313253013</v>
      </c>
    </row>
    <row r="51" spans="1:11" ht="14.1" customHeight="1" x14ac:dyDescent="0.2">
      <c r="A51" s="306" t="s">
        <v>274</v>
      </c>
      <c r="B51" s="307" t="s">
        <v>275</v>
      </c>
      <c r="C51" s="308"/>
      <c r="D51" s="113">
        <v>6.3453713123092577</v>
      </c>
      <c r="E51" s="115">
        <v>998</v>
      </c>
      <c r="F51" s="114">
        <v>1214</v>
      </c>
      <c r="G51" s="114">
        <v>1270</v>
      </c>
      <c r="H51" s="114">
        <v>1295</v>
      </c>
      <c r="I51" s="140">
        <v>1159</v>
      </c>
      <c r="J51" s="115">
        <v>-161</v>
      </c>
      <c r="K51" s="116">
        <v>-13.891285591026747</v>
      </c>
    </row>
    <row r="52" spans="1:11" ht="14.1" customHeight="1" x14ac:dyDescent="0.2">
      <c r="A52" s="306">
        <v>71</v>
      </c>
      <c r="B52" s="307" t="s">
        <v>276</v>
      </c>
      <c r="C52" s="308"/>
      <c r="D52" s="113">
        <v>13.841556459816887</v>
      </c>
      <c r="E52" s="115">
        <v>2177</v>
      </c>
      <c r="F52" s="114">
        <v>2208</v>
      </c>
      <c r="G52" s="114">
        <v>2194</v>
      </c>
      <c r="H52" s="114">
        <v>2190</v>
      </c>
      <c r="I52" s="140">
        <v>2175</v>
      </c>
      <c r="J52" s="115">
        <v>2</v>
      </c>
      <c r="K52" s="116">
        <v>9.1954022988505746E-2</v>
      </c>
    </row>
    <row r="53" spans="1:11" ht="14.1" customHeight="1" x14ac:dyDescent="0.2">
      <c r="A53" s="306" t="s">
        <v>277</v>
      </c>
      <c r="B53" s="307" t="s">
        <v>278</v>
      </c>
      <c r="C53" s="308"/>
      <c r="D53" s="113">
        <v>0.95371312309257372</v>
      </c>
      <c r="E53" s="115">
        <v>150</v>
      </c>
      <c r="F53" s="114">
        <v>142</v>
      </c>
      <c r="G53" s="114">
        <v>153</v>
      </c>
      <c r="H53" s="114">
        <v>151</v>
      </c>
      <c r="I53" s="140">
        <v>150</v>
      </c>
      <c r="J53" s="115">
        <v>0</v>
      </c>
      <c r="K53" s="116">
        <v>0</v>
      </c>
    </row>
    <row r="54" spans="1:11" ht="14.1" customHeight="1" x14ac:dyDescent="0.2">
      <c r="A54" s="306" t="s">
        <v>279</v>
      </c>
      <c r="B54" s="307" t="s">
        <v>280</v>
      </c>
      <c r="C54" s="308"/>
      <c r="D54" s="113">
        <v>12.156663275686673</v>
      </c>
      <c r="E54" s="115">
        <v>1912</v>
      </c>
      <c r="F54" s="114">
        <v>1947</v>
      </c>
      <c r="G54" s="114">
        <v>1928</v>
      </c>
      <c r="H54" s="114">
        <v>1929</v>
      </c>
      <c r="I54" s="140">
        <v>1906</v>
      </c>
      <c r="J54" s="115">
        <v>6</v>
      </c>
      <c r="K54" s="116">
        <v>0.31479538300104931</v>
      </c>
    </row>
    <row r="55" spans="1:11" ht="14.1" customHeight="1" x14ac:dyDescent="0.2">
      <c r="A55" s="306">
        <v>72</v>
      </c>
      <c r="B55" s="307" t="s">
        <v>281</v>
      </c>
      <c r="C55" s="308"/>
      <c r="D55" s="113">
        <v>1.0935910478128179</v>
      </c>
      <c r="E55" s="115">
        <v>172</v>
      </c>
      <c r="F55" s="114">
        <v>183</v>
      </c>
      <c r="G55" s="114">
        <v>179</v>
      </c>
      <c r="H55" s="114">
        <v>185</v>
      </c>
      <c r="I55" s="140">
        <v>191</v>
      </c>
      <c r="J55" s="115">
        <v>-19</v>
      </c>
      <c r="K55" s="116">
        <v>-9.9476439790575917</v>
      </c>
    </row>
    <row r="56" spans="1:11" ht="14.1" customHeight="1" x14ac:dyDescent="0.2">
      <c r="A56" s="306" t="s">
        <v>282</v>
      </c>
      <c r="B56" s="307" t="s">
        <v>283</v>
      </c>
      <c r="C56" s="308"/>
      <c r="D56" s="113">
        <v>0.17802644964394709</v>
      </c>
      <c r="E56" s="115">
        <v>28</v>
      </c>
      <c r="F56" s="114">
        <v>30</v>
      </c>
      <c r="G56" s="114">
        <v>32</v>
      </c>
      <c r="H56" s="114">
        <v>30</v>
      </c>
      <c r="I56" s="140">
        <v>30</v>
      </c>
      <c r="J56" s="115">
        <v>-2</v>
      </c>
      <c r="K56" s="116">
        <v>-6.666666666666667</v>
      </c>
    </row>
    <row r="57" spans="1:11" ht="14.1" customHeight="1" x14ac:dyDescent="0.2">
      <c r="A57" s="306" t="s">
        <v>284</v>
      </c>
      <c r="B57" s="307" t="s">
        <v>285</v>
      </c>
      <c r="C57" s="308"/>
      <c r="D57" s="113">
        <v>0.65488301119023395</v>
      </c>
      <c r="E57" s="115">
        <v>103</v>
      </c>
      <c r="F57" s="114">
        <v>109</v>
      </c>
      <c r="G57" s="114">
        <v>106</v>
      </c>
      <c r="H57" s="114">
        <v>108</v>
      </c>
      <c r="I57" s="140">
        <v>112</v>
      </c>
      <c r="J57" s="115">
        <v>-9</v>
      </c>
      <c r="K57" s="116">
        <v>-8.0357142857142865</v>
      </c>
    </row>
    <row r="58" spans="1:11" ht="14.1" customHeight="1" x14ac:dyDescent="0.2">
      <c r="A58" s="306">
        <v>73</v>
      </c>
      <c r="B58" s="307" t="s">
        <v>286</v>
      </c>
      <c r="C58" s="308"/>
      <c r="D58" s="113">
        <v>0.94735503560528989</v>
      </c>
      <c r="E58" s="115">
        <v>149</v>
      </c>
      <c r="F58" s="114">
        <v>142</v>
      </c>
      <c r="G58" s="114">
        <v>134</v>
      </c>
      <c r="H58" s="114">
        <v>133</v>
      </c>
      <c r="I58" s="140">
        <v>126</v>
      </c>
      <c r="J58" s="115">
        <v>23</v>
      </c>
      <c r="K58" s="116">
        <v>18.253968253968253</v>
      </c>
    </row>
    <row r="59" spans="1:11" ht="14.1" customHeight="1" x14ac:dyDescent="0.2">
      <c r="A59" s="306" t="s">
        <v>287</v>
      </c>
      <c r="B59" s="307" t="s">
        <v>288</v>
      </c>
      <c r="C59" s="308"/>
      <c r="D59" s="113">
        <v>0.71846388606307221</v>
      </c>
      <c r="E59" s="115">
        <v>113</v>
      </c>
      <c r="F59" s="114">
        <v>112</v>
      </c>
      <c r="G59" s="114">
        <v>105</v>
      </c>
      <c r="H59" s="114">
        <v>105</v>
      </c>
      <c r="I59" s="140">
        <v>98</v>
      </c>
      <c r="J59" s="115">
        <v>15</v>
      </c>
      <c r="K59" s="116">
        <v>15.306122448979592</v>
      </c>
    </row>
    <row r="60" spans="1:11" ht="14.1" customHeight="1" x14ac:dyDescent="0.2">
      <c r="A60" s="306">
        <v>81</v>
      </c>
      <c r="B60" s="307" t="s">
        <v>289</v>
      </c>
      <c r="C60" s="308"/>
      <c r="D60" s="113">
        <v>3.9547304170905391</v>
      </c>
      <c r="E60" s="115">
        <v>622</v>
      </c>
      <c r="F60" s="114">
        <v>626</v>
      </c>
      <c r="G60" s="114">
        <v>616</v>
      </c>
      <c r="H60" s="114">
        <v>605</v>
      </c>
      <c r="I60" s="140">
        <v>611</v>
      </c>
      <c r="J60" s="115">
        <v>11</v>
      </c>
      <c r="K60" s="116">
        <v>1.800327332242226</v>
      </c>
    </row>
    <row r="61" spans="1:11" ht="14.1" customHeight="1" x14ac:dyDescent="0.2">
      <c r="A61" s="306" t="s">
        <v>290</v>
      </c>
      <c r="B61" s="307" t="s">
        <v>291</v>
      </c>
      <c r="C61" s="308"/>
      <c r="D61" s="113">
        <v>1.3987792472024414</v>
      </c>
      <c r="E61" s="115">
        <v>220</v>
      </c>
      <c r="F61" s="114">
        <v>215</v>
      </c>
      <c r="G61" s="114">
        <v>200</v>
      </c>
      <c r="H61" s="114">
        <v>210</v>
      </c>
      <c r="I61" s="140">
        <v>217</v>
      </c>
      <c r="J61" s="115">
        <v>3</v>
      </c>
      <c r="K61" s="116">
        <v>1.3824884792626728</v>
      </c>
    </row>
    <row r="62" spans="1:11" ht="14.1" customHeight="1" x14ac:dyDescent="0.2">
      <c r="A62" s="306" t="s">
        <v>292</v>
      </c>
      <c r="B62" s="307" t="s">
        <v>293</v>
      </c>
      <c r="C62" s="308"/>
      <c r="D62" s="113">
        <v>1.3224821973550356</v>
      </c>
      <c r="E62" s="115">
        <v>208</v>
      </c>
      <c r="F62" s="114">
        <v>209</v>
      </c>
      <c r="G62" s="114">
        <v>208</v>
      </c>
      <c r="H62" s="114">
        <v>192</v>
      </c>
      <c r="I62" s="140">
        <v>182</v>
      </c>
      <c r="J62" s="115">
        <v>26</v>
      </c>
      <c r="K62" s="116">
        <v>14.285714285714286</v>
      </c>
    </row>
    <row r="63" spans="1:11" ht="14.1" customHeight="1" x14ac:dyDescent="0.2">
      <c r="A63" s="306"/>
      <c r="B63" s="307" t="s">
        <v>294</v>
      </c>
      <c r="C63" s="308"/>
      <c r="D63" s="113">
        <v>1.2716174974567651</v>
      </c>
      <c r="E63" s="115">
        <v>200</v>
      </c>
      <c r="F63" s="114">
        <v>202</v>
      </c>
      <c r="G63" s="114">
        <v>202</v>
      </c>
      <c r="H63" s="114">
        <v>186</v>
      </c>
      <c r="I63" s="140">
        <v>176</v>
      </c>
      <c r="J63" s="115">
        <v>24</v>
      </c>
      <c r="K63" s="116">
        <v>13.636363636363637</v>
      </c>
    </row>
    <row r="64" spans="1:11" ht="14.1" customHeight="1" x14ac:dyDescent="0.2">
      <c r="A64" s="306" t="s">
        <v>295</v>
      </c>
      <c r="B64" s="307" t="s">
        <v>296</v>
      </c>
      <c r="C64" s="308"/>
      <c r="D64" s="113">
        <v>0.10172939979654121</v>
      </c>
      <c r="E64" s="115">
        <v>16</v>
      </c>
      <c r="F64" s="114">
        <v>14</v>
      </c>
      <c r="G64" s="114">
        <v>14</v>
      </c>
      <c r="H64" s="114">
        <v>14</v>
      </c>
      <c r="I64" s="140">
        <v>10</v>
      </c>
      <c r="J64" s="115">
        <v>6</v>
      </c>
      <c r="K64" s="116">
        <v>60</v>
      </c>
    </row>
    <row r="65" spans="1:11" ht="14.1" customHeight="1" x14ac:dyDescent="0.2">
      <c r="A65" s="306" t="s">
        <v>297</v>
      </c>
      <c r="B65" s="307" t="s">
        <v>298</v>
      </c>
      <c r="C65" s="308"/>
      <c r="D65" s="113">
        <v>0.71210579857578837</v>
      </c>
      <c r="E65" s="115">
        <v>112</v>
      </c>
      <c r="F65" s="114">
        <v>116</v>
      </c>
      <c r="G65" s="114">
        <v>123</v>
      </c>
      <c r="H65" s="114">
        <v>121</v>
      </c>
      <c r="I65" s="140">
        <v>124</v>
      </c>
      <c r="J65" s="115">
        <v>-12</v>
      </c>
      <c r="K65" s="116">
        <v>-9.67741935483871</v>
      </c>
    </row>
    <row r="66" spans="1:11" ht="14.1" customHeight="1" x14ac:dyDescent="0.2">
      <c r="A66" s="306">
        <v>82</v>
      </c>
      <c r="B66" s="307" t="s">
        <v>299</v>
      </c>
      <c r="C66" s="308"/>
      <c r="D66" s="113">
        <v>2.2062563580874874</v>
      </c>
      <c r="E66" s="115">
        <v>347</v>
      </c>
      <c r="F66" s="114">
        <v>364</v>
      </c>
      <c r="G66" s="114">
        <v>374</v>
      </c>
      <c r="H66" s="114">
        <v>376</v>
      </c>
      <c r="I66" s="140">
        <v>365</v>
      </c>
      <c r="J66" s="115">
        <v>-18</v>
      </c>
      <c r="K66" s="116">
        <v>-4.9315068493150687</v>
      </c>
    </row>
    <row r="67" spans="1:11" ht="14.1" customHeight="1" x14ac:dyDescent="0.2">
      <c r="A67" s="306" t="s">
        <v>300</v>
      </c>
      <c r="B67" s="307" t="s">
        <v>301</v>
      </c>
      <c r="C67" s="308"/>
      <c r="D67" s="113">
        <v>0.92828077314343849</v>
      </c>
      <c r="E67" s="115">
        <v>146</v>
      </c>
      <c r="F67" s="114">
        <v>159</v>
      </c>
      <c r="G67" s="114">
        <v>165</v>
      </c>
      <c r="H67" s="114">
        <v>170</v>
      </c>
      <c r="I67" s="140">
        <v>155</v>
      </c>
      <c r="J67" s="115">
        <v>-9</v>
      </c>
      <c r="K67" s="116">
        <v>-5.806451612903226</v>
      </c>
    </row>
    <row r="68" spans="1:11" ht="14.1" customHeight="1" x14ac:dyDescent="0.2">
      <c r="A68" s="306" t="s">
        <v>302</v>
      </c>
      <c r="B68" s="307" t="s">
        <v>303</v>
      </c>
      <c r="C68" s="308"/>
      <c r="D68" s="113">
        <v>0.85834181078331639</v>
      </c>
      <c r="E68" s="115">
        <v>135</v>
      </c>
      <c r="F68" s="114">
        <v>142</v>
      </c>
      <c r="G68" s="114">
        <v>146</v>
      </c>
      <c r="H68" s="114">
        <v>143</v>
      </c>
      <c r="I68" s="140">
        <v>144</v>
      </c>
      <c r="J68" s="115">
        <v>-9</v>
      </c>
      <c r="K68" s="116">
        <v>-6.25</v>
      </c>
    </row>
    <row r="69" spans="1:11" ht="14.1" customHeight="1" x14ac:dyDescent="0.2">
      <c r="A69" s="306">
        <v>83</v>
      </c>
      <c r="B69" s="307" t="s">
        <v>304</v>
      </c>
      <c r="C69" s="308"/>
      <c r="D69" s="113">
        <v>3.0518819938962358</v>
      </c>
      <c r="E69" s="115">
        <v>480</v>
      </c>
      <c r="F69" s="114">
        <v>489</v>
      </c>
      <c r="G69" s="114">
        <v>500</v>
      </c>
      <c r="H69" s="114">
        <v>505</v>
      </c>
      <c r="I69" s="140">
        <v>481</v>
      </c>
      <c r="J69" s="115">
        <v>-1</v>
      </c>
      <c r="K69" s="116">
        <v>-0.20790020790020791</v>
      </c>
    </row>
    <row r="70" spans="1:11" ht="14.1" customHeight="1" x14ac:dyDescent="0.2">
      <c r="A70" s="306" t="s">
        <v>305</v>
      </c>
      <c r="B70" s="307" t="s">
        <v>306</v>
      </c>
      <c r="C70" s="308"/>
      <c r="D70" s="113">
        <v>1.4750762970498474</v>
      </c>
      <c r="E70" s="115">
        <v>232</v>
      </c>
      <c r="F70" s="114">
        <v>244</v>
      </c>
      <c r="G70" s="114">
        <v>242</v>
      </c>
      <c r="H70" s="114">
        <v>234</v>
      </c>
      <c r="I70" s="140">
        <v>223</v>
      </c>
      <c r="J70" s="115">
        <v>9</v>
      </c>
      <c r="K70" s="116">
        <v>4.0358744394618835</v>
      </c>
    </row>
    <row r="71" spans="1:11" ht="14.1" customHeight="1" x14ac:dyDescent="0.2">
      <c r="A71" s="306"/>
      <c r="B71" s="307" t="s">
        <v>307</v>
      </c>
      <c r="C71" s="308"/>
      <c r="D71" s="113">
        <v>0.80747711088504581</v>
      </c>
      <c r="E71" s="115">
        <v>127</v>
      </c>
      <c r="F71" s="114">
        <v>139</v>
      </c>
      <c r="G71" s="114">
        <v>133</v>
      </c>
      <c r="H71" s="114">
        <v>127</v>
      </c>
      <c r="I71" s="140">
        <v>125</v>
      </c>
      <c r="J71" s="115">
        <v>2</v>
      </c>
      <c r="K71" s="116">
        <v>1.6</v>
      </c>
    </row>
    <row r="72" spans="1:11" ht="14.1" customHeight="1" x14ac:dyDescent="0.2">
      <c r="A72" s="306">
        <v>84</v>
      </c>
      <c r="B72" s="307" t="s">
        <v>308</v>
      </c>
      <c r="C72" s="308"/>
      <c r="D72" s="113">
        <v>1.0935910478128179</v>
      </c>
      <c r="E72" s="115">
        <v>172</v>
      </c>
      <c r="F72" s="114">
        <v>187</v>
      </c>
      <c r="G72" s="114">
        <v>176</v>
      </c>
      <c r="H72" s="114">
        <v>165</v>
      </c>
      <c r="I72" s="140">
        <v>175</v>
      </c>
      <c r="J72" s="115">
        <v>-3</v>
      </c>
      <c r="K72" s="116">
        <v>-1.7142857142857142</v>
      </c>
    </row>
    <row r="73" spans="1:11" ht="14.1" customHeight="1" x14ac:dyDescent="0.2">
      <c r="A73" s="306" t="s">
        <v>309</v>
      </c>
      <c r="B73" s="307" t="s">
        <v>310</v>
      </c>
      <c r="C73" s="308"/>
      <c r="D73" s="113">
        <v>0.25432349949135302</v>
      </c>
      <c r="E73" s="115">
        <v>40</v>
      </c>
      <c r="F73" s="114">
        <v>39</v>
      </c>
      <c r="G73" s="114">
        <v>32</v>
      </c>
      <c r="H73" s="114">
        <v>25</v>
      </c>
      <c r="I73" s="140">
        <v>28</v>
      </c>
      <c r="J73" s="115">
        <v>12</v>
      </c>
      <c r="K73" s="116">
        <v>42.857142857142854</v>
      </c>
    </row>
    <row r="74" spans="1:11" ht="14.1" customHeight="1" x14ac:dyDescent="0.2">
      <c r="A74" s="306" t="s">
        <v>311</v>
      </c>
      <c r="B74" s="307" t="s">
        <v>312</v>
      </c>
      <c r="C74" s="308"/>
      <c r="D74" s="113">
        <v>6.9938962360122078E-2</v>
      </c>
      <c r="E74" s="115">
        <v>11</v>
      </c>
      <c r="F74" s="114">
        <v>12</v>
      </c>
      <c r="G74" s="114">
        <v>11</v>
      </c>
      <c r="H74" s="114">
        <v>13</v>
      </c>
      <c r="I74" s="140">
        <v>12</v>
      </c>
      <c r="J74" s="115">
        <v>-1</v>
      </c>
      <c r="K74" s="116">
        <v>-8.3333333333333339</v>
      </c>
    </row>
    <row r="75" spans="1:11" ht="14.1" customHeight="1" x14ac:dyDescent="0.2">
      <c r="A75" s="306" t="s">
        <v>313</v>
      </c>
      <c r="B75" s="307" t="s">
        <v>314</v>
      </c>
      <c r="C75" s="308"/>
      <c r="D75" s="113">
        <v>4.4506612410986773E-2</v>
      </c>
      <c r="E75" s="115">
        <v>7</v>
      </c>
      <c r="F75" s="114">
        <v>6</v>
      </c>
      <c r="G75" s="114">
        <v>7</v>
      </c>
      <c r="H75" s="114">
        <v>5</v>
      </c>
      <c r="I75" s="140">
        <v>5</v>
      </c>
      <c r="J75" s="115">
        <v>2</v>
      </c>
      <c r="K75" s="116">
        <v>40</v>
      </c>
    </row>
    <row r="76" spans="1:11" ht="14.1" customHeight="1" x14ac:dyDescent="0.2">
      <c r="A76" s="306">
        <v>91</v>
      </c>
      <c r="B76" s="307" t="s">
        <v>315</v>
      </c>
      <c r="C76" s="308"/>
      <c r="D76" s="113">
        <v>5.7222787385554426E-2</v>
      </c>
      <c r="E76" s="115">
        <v>9</v>
      </c>
      <c r="F76" s="114">
        <v>8</v>
      </c>
      <c r="G76" s="114">
        <v>6</v>
      </c>
      <c r="H76" s="114">
        <v>7</v>
      </c>
      <c r="I76" s="140">
        <v>8</v>
      </c>
      <c r="J76" s="115">
        <v>1</v>
      </c>
      <c r="K76" s="116">
        <v>12.5</v>
      </c>
    </row>
    <row r="77" spans="1:11" ht="14.1" customHeight="1" x14ac:dyDescent="0.2">
      <c r="A77" s="306">
        <v>92</v>
      </c>
      <c r="B77" s="307" t="s">
        <v>316</v>
      </c>
      <c r="C77" s="308"/>
      <c r="D77" s="113">
        <v>0.36876907426246186</v>
      </c>
      <c r="E77" s="115">
        <v>58</v>
      </c>
      <c r="F77" s="114">
        <v>64</v>
      </c>
      <c r="G77" s="114">
        <v>63</v>
      </c>
      <c r="H77" s="114">
        <v>65</v>
      </c>
      <c r="I77" s="140">
        <v>61</v>
      </c>
      <c r="J77" s="115">
        <v>-3</v>
      </c>
      <c r="K77" s="116">
        <v>-4.918032786885246</v>
      </c>
    </row>
    <row r="78" spans="1:11" ht="14.1" customHeight="1" x14ac:dyDescent="0.2">
      <c r="A78" s="306">
        <v>93</v>
      </c>
      <c r="B78" s="307" t="s">
        <v>317</v>
      </c>
      <c r="C78" s="308"/>
      <c r="D78" s="113">
        <v>6.9938962360122078E-2</v>
      </c>
      <c r="E78" s="115">
        <v>11</v>
      </c>
      <c r="F78" s="114">
        <v>22</v>
      </c>
      <c r="G78" s="114">
        <v>18</v>
      </c>
      <c r="H78" s="114">
        <v>23</v>
      </c>
      <c r="I78" s="140">
        <v>23</v>
      </c>
      <c r="J78" s="115">
        <v>-12</v>
      </c>
      <c r="K78" s="116">
        <v>-52.173913043478258</v>
      </c>
    </row>
    <row r="79" spans="1:11" ht="14.1" customHeight="1" x14ac:dyDescent="0.2">
      <c r="A79" s="306">
        <v>94</v>
      </c>
      <c r="B79" s="307" t="s">
        <v>318</v>
      </c>
      <c r="C79" s="308"/>
      <c r="D79" s="113">
        <v>0.61673448626653105</v>
      </c>
      <c r="E79" s="115">
        <v>97</v>
      </c>
      <c r="F79" s="114">
        <v>117</v>
      </c>
      <c r="G79" s="114">
        <v>111</v>
      </c>
      <c r="H79" s="114">
        <v>99</v>
      </c>
      <c r="I79" s="140">
        <v>101</v>
      </c>
      <c r="J79" s="115">
        <v>-4</v>
      </c>
      <c r="K79" s="116">
        <v>-3.9603960396039604</v>
      </c>
    </row>
    <row r="80" spans="1:11" ht="14.1" customHeight="1" x14ac:dyDescent="0.2">
      <c r="A80" s="306" t="s">
        <v>319</v>
      </c>
      <c r="B80" s="307" t="s">
        <v>320</v>
      </c>
      <c r="C80" s="308"/>
      <c r="D80" s="113" t="s">
        <v>513</v>
      </c>
      <c r="E80" s="115" t="s">
        <v>513</v>
      </c>
      <c r="F80" s="114">
        <v>4</v>
      </c>
      <c r="G80" s="114">
        <v>3</v>
      </c>
      <c r="H80" s="114">
        <v>3</v>
      </c>
      <c r="I80" s="140">
        <v>3</v>
      </c>
      <c r="J80" s="115" t="s">
        <v>513</v>
      </c>
      <c r="K80" s="116" t="s">
        <v>513</v>
      </c>
    </row>
    <row r="81" spans="1:11" ht="14.1" customHeight="1" x14ac:dyDescent="0.2">
      <c r="A81" s="310" t="s">
        <v>321</v>
      </c>
      <c r="B81" s="311" t="s">
        <v>333</v>
      </c>
      <c r="C81" s="312"/>
      <c r="D81" s="125">
        <v>5.4107324516785349</v>
      </c>
      <c r="E81" s="143">
        <v>851</v>
      </c>
      <c r="F81" s="144">
        <v>883</v>
      </c>
      <c r="G81" s="144">
        <v>880</v>
      </c>
      <c r="H81" s="144">
        <v>928</v>
      </c>
      <c r="I81" s="145">
        <v>894</v>
      </c>
      <c r="J81" s="143">
        <v>-43</v>
      </c>
      <c r="K81" s="146">
        <v>-4.8098434004474271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4784</v>
      </c>
      <c r="G12" s="536">
        <v>3844</v>
      </c>
      <c r="H12" s="536">
        <v>6201</v>
      </c>
      <c r="I12" s="536">
        <v>4082</v>
      </c>
      <c r="J12" s="537">
        <v>4980</v>
      </c>
      <c r="K12" s="538">
        <v>-196</v>
      </c>
      <c r="L12" s="349">
        <v>-3.9357429718875503</v>
      </c>
    </row>
    <row r="13" spans="1:17" s="110" customFormat="1" ht="15" customHeight="1" x14ac:dyDescent="0.2">
      <c r="A13" s="350" t="s">
        <v>344</v>
      </c>
      <c r="B13" s="351" t="s">
        <v>345</v>
      </c>
      <c r="C13" s="347"/>
      <c r="D13" s="347"/>
      <c r="E13" s="348"/>
      <c r="F13" s="536">
        <v>2731</v>
      </c>
      <c r="G13" s="536">
        <v>2125</v>
      </c>
      <c r="H13" s="536">
        <v>3453</v>
      </c>
      <c r="I13" s="536">
        <v>2440</v>
      </c>
      <c r="J13" s="537">
        <v>2981</v>
      </c>
      <c r="K13" s="538">
        <v>-250</v>
      </c>
      <c r="L13" s="349">
        <v>-8.3864475008386439</v>
      </c>
    </row>
    <row r="14" spans="1:17" s="110" customFormat="1" ht="22.5" customHeight="1" x14ac:dyDescent="0.2">
      <c r="A14" s="350"/>
      <c r="B14" s="351" t="s">
        <v>346</v>
      </c>
      <c r="C14" s="347"/>
      <c r="D14" s="347"/>
      <c r="E14" s="348"/>
      <c r="F14" s="536">
        <v>2053</v>
      </c>
      <c r="G14" s="536">
        <v>1719</v>
      </c>
      <c r="H14" s="536">
        <v>2748</v>
      </c>
      <c r="I14" s="536">
        <v>1642</v>
      </c>
      <c r="J14" s="537">
        <v>1999</v>
      </c>
      <c r="K14" s="538">
        <v>54</v>
      </c>
      <c r="L14" s="349">
        <v>2.701350675337669</v>
      </c>
    </row>
    <row r="15" spans="1:17" s="110" customFormat="1" ht="15" customHeight="1" x14ac:dyDescent="0.2">
      <c r="A15" s="350" t="s">
        <v>347</v>
      </c>
      <c r="B15" s="351" t="s">
        <v>108</v>
      </c>
      <c r="C15" s="347"/>
      <c r="D15" s="347"/>
      <c r="E15" s="348"/>
      <c r="F15" s="536">
        <v>1057</v>
      </c>
      <c r="G15" s="536">
        <v>915</v>
      </c>
      <c r="H15" s="536">
        <v>2617</v>
      </c>
      <c r="I15" s="536">
        <v>1058</v>
      </c>
      <c r="J15" s="537">
        <v>1130</v>
      </c>
      <c r="K15" s="538">
        <v>-73</v>
      </c>
      <c r="L15" s="349">
        <v>-6.4601769911504423</v>
      </c>
    </row>
    <row r="16" spans="1:17" s="110" customFormat="1" ht="15" customHeight="1" x14ac:dyDescent="0.2">
      <c r="A16" s="350"/>
      <c r="B16" s="351" t="s">
        <v>109</v>
      </c>
      <c r="C16" s="347"/>
      <c r="D16" s="347"/>
      <c r="E16" s="348"/>
      <c r="F16" s="536">
        <v>3172</v>
      </c>
      <c r="G16" s="536">
        <v>2549</v>
      </c>
      <c r="H16" s="536">
        <v>3173</v>
      </c>
      <c r="I16" s="536">
        <v>2650</v>
      </c>
      <c r="J16" s="537">
        <v>3301</v>
      </c>
      <c r="K16" s="538">
        <v>-129</v>
      </c>
      <c r="L16" s="349">
        <v>-3.9079066949409271</v>
      </c>
    </row>
    <row r="17" spans="1:12" s="110" customFormat="1" ht="15" customHeight="1" x14ac:dyDescent="0.2">
      <c r="A17" s="350"/>
      <c r="B17" s="351" t="s">
        <v>110</v>
      </c>
      <c r="C17" s="347"/>
      <c r="D17" s="347"/>
      <c r="E17" s="348"/>
      <c r="F17" s="536">
        <v>488</v>
      </c>
      <c r="G17" s="536">
        <v>339</v>
      </c>
      <c r="H17" s="536">
        <v>351</v>
      </c>
      <c r="I17" s="536">
        <v>336</v>
      </c>
      <c r="J17" s="537">
        <v>490</v>
      </c>
      <c r="K17" s="538">
        <v>-2</v>
      </c>
      <c r="L17" s="349">
        <v>-0.40816326530612246</v>
      </c>
    </row>
    <row r="18" spans="1:12" s="110" customFormat="1" ht="15" customHeight="1" x14ac:dyDescent="0.2">
      <c r="A18" s="350"/>
      <c r="B18" s="351" t="s">
        <v>111</v>
      </c>
      <c r="C18" s="347"/>
      <c r="D18" s="347"/>
      <c r="E18" s="348"/>
      <c r="F18" s="536">
        <v>67</v>
      </c>
      <c r="G18" s="536">
        <v>41</v>
      </c>
      <c r="H18" s="536">
        <v>60</v>
      </c>
      <c r="I18" s="536">
        <v>38</v>
      </c>
      <c r="J18" s="537">
        <v>59</v>
      </c>
      <c r="K18" s="538">
        <v>8</v>
      </c>
      <c r="L18" s="349">
        <v>13.559322033898304</v>
      </c>
    </row>
    <row r="19" spans="1:12" s="110" customFormat="1" ht="15" customHeight="1" x14ac:dyDescent="0.2">
      <c r="A19" s="118" t="s">
        <v>113</v>
      </c>
      <c r="B19" s="119" t="s">
        <v>181</v>
      </c>
      <c r="C19" s="347"/>
      <c r="D19" s="347"/>
      <c r="E19" s="348"/>
      <c r="F19" s="536">
        <v>3166</v>
      </c>
      <c r="G19" s="536">
        <v>2277</v>
      </c>
      <c r="H19" s="536">
        <v>4522</v>
      </c>
      <c r="I19" s="536">
        <v>2742</v>
      </c>
      <c r="J19" s="537">
        <v>3431</v>
      </c>
      <c r="K19" s="538">
        <v>-265</v>
      </c>
      <c r="L19" s="349">
        <v>-7.7236957155348298</v>
      </c>
    </row>
    <row r="20" spans="1:12" s="110" customFormat="1" ht="15" customHeight="1" x14ac:dyDescent="0.2">
      <c r="A20" s="118"/>
      <c r="B20" s="119" t="s">
        <v>182</v>
      </c>
      <c r="C20" s="347"/>
      <c r="D20" s="347"/>
      <c r="E20" s="348"/>
      <c r="F20" s="536">
        <v>1618</v>
      </c>
      <c r="G20" s="536">
        <v>1567</v>
      </c>
      <c r="H20" s="536">
        <v>1679</v>
      </c>
      <c r="I20" s="536">
        <v>1340</v>
      </c>
      <c r="J20" s="537">
        <v>1549</v>
      </c>
      <c r="K20" s="538">
        <v>69</v>
      </c>
      <c r="L20" s="349">
        <v>4.4544867656552611</v>
      </c>
    </row>
    <row r="21" spans="1:12" s="110" customFormat="1" ht="15" customHeight="1" x14ac:dyDescent="0.2">
      <c r="A21" s="118" t="s">
        <v>113</v>
      </c>
      <c r="B21" s="119" t="s">
        <v>116</v>
      </c>
      <c r="C21" s="347"/>
      <c r="D21" s="347"/>
      <c r="E21" s="348"/>
      <c r="F21" s="536">
        <v>3728</v>
      </c>
      <c r="G21" s="536">
        <v>2867</v>
      </c>
      <c r="H21" s="536">
        <v>5061</v>
      </c>
      <c r="I21" s="536">
        <v>3152</v>
      </c>
      <c r="J21" s="537">
        <v>3873</v>
      </c>
      <c r="K21" s="538">
        <v>-145</v>
      </c>
      <c r="L21" s="349">
        <v>-3.7438678027368963</v>
      </c>
    </row>
    <row r="22" spans="1:12" s="110" customFormat="1" ht="15" customHeight="1" x14ac:dyDescent="0.2">
      <c r="A22" s="118"/>
      <c r="B22" s="119" t="s">
        <v>117</v>
      </c>
      <c r="C22" s="347"/>
      <c r="D22" s="347"/>
      <c r="E22" s="348"/>
      <c r="F22" s="536">
        <v>1050</v>
      </c>
      <c r="G22" s="536">
        <v>967</v>
      </c>
      <c r="H22" s="536">
        <v>1137</v>
      </c>
      <c r="I22" s="536">
        <v>928</v>
      </c>
      <c r="J22" s="537">
        <v>1105</v>
      </c>
      <c r="K22" s="538">
        <v>-55</v>
      </c>
      <c r="L22" s="349">
        <v>-4.9773755656108598</v>
      </c>
    </row>
    <row r="23" spans="1:12" s="110" customFormat="1" ht="15" customHeight="1" x14ac:dyDescent="0.2">
      <c r="A23" s="352" t="s">
        <v>347</v>
      </c>
      <c r="B23" s="353" t="s">
        <v>193</v>
      </c>
      <c r="C23" s="354"/>
      <c r="D23" s="354"/>
      <c r="E23" s="355"/>
      <c r="F23" s="539">
        <v>107</v>
      </c>
      <c r="G23" s="539">
        <v>182</v>
      </c>
      <c r="H23" s="539">
        <v>1403</v>
      </c>
      <c r="I23" s="539">
        <v>71</v>
      </c>
      <c r="J23" s="540">
        <v>108</v>
      </c>
      <c r="K23" s="541">
        <v>-1</v>
      </c>
      <c r="L23" s="356">
        <v>-0.92592592592592593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32.700000000000003</v>
      </c>
      <c r="G25" s="542">
        <v>38.9</v>
      </c>
      <c r="H25" s="542">
        <v>37.5</v>
      </c>
      <c r="I25" s="542">
        <v>36.799999999999997</v>
      </c>
      <c r="J25" s="542">
        <v>34.1</v>
      </c>
      <c r="K25" s="543" t="s">
        <v>349</v>
      </c>
      <c r="L25" s="364">
        <v>-1.3999999999999986</v>
      </c>
    </row>
    <row r="26" spans="1:12" s="110" customFormat="1" ht="15" customHeight="1" x14ac:dyDescent="0.2">
      <c r="A26" s="365" t="s">
        <v>105</v>
      </c>
      <c r="B26" s="366" t="s">
        <v>345</v>
      </c>
      <c r="C26" s="362"/>
      <c r="D26" s="362"/>
      <c r="E26" s="363"/>
      <c r="F26" s="542">
        <v>30.1</v>
      </c>
      <c r="G26" s="542">
        <v>37.6</v>
      </c>
      <c r="H26" s="542">
        <v>33.5</v>
      </c>
      <c r="I26" s="542">
        <v>33.6</v>
      </c>
      <c r="J26" s="544">
        <v>30.9</v>
      </c>
      <c r="K26" s="543" t="s">
        <v>349</v>
      </c>
      <c r="L26" s="364">
        <v>-0.79999999999999716</v>
      </c>
    </row>
    <row r="27" spans="1:12" s="110" customFormat="1" ht="15" customHeight="1" x14ac:dyDescent="0.2">
      <c r="A27" s="365"/>
      <c r="B27" s="366" t="s">
        <v>346</v>
      </c>
      <c r="C27" s="362"/>
      <c r="D27" s="362"/>
      <c r="E27" s="363"/>
      <c r="F27" s="542">
        <v>36.1</v>
      </c>
      <c r="G27" s="542">
        <v>40.6</v>
      </c>
      <c r="H27" s="542">
        <v>42.8</v>
      </c>
      <c r="I27" s="542">
        <v>41.6</v>
      </c>
      <c r="J27" s="542">
        <v>38.9</v>
      </c>
      <c r="K27" s="543" t="s">
        <v>349</v>
      </c>
      <c r="L27" s="364">
        <v>-2.7999999999999972</v>
      </c>
    </row>
    <row r="28" spans="1:12" s="110" customFormat="1" ht="15" customHeight="1" x14ac:dyDescent="0.2">
      <c r="A28" s="365" t="s">
        <v>113</v>
      </c>
      <c r="B28" s="366" t="s">
        <v>108</v>
      </c>
      <c r="C28" s="362"/>
      <c r="D28" s="362"/>
      <c r="E28" s="363"/>
      <c r="F28" s="542">
        <v>46.5</v>
      </c>
      <c r="G28" s="542">
        <v>53.7</v>
      </c>
      <c r="H28" s="542">
        <v>48.9</v>
      </c>
      <c r="I28" s="542">
        <v>50</v>
      </c>
      <c r="J28" s="542">
        <v>46.9</v>
      </c>
      <c r="K28" s="543" t="s">
        <v>349</v>
      </c>
      <c r="L28" s="364">
        <v>-0.39999999999999858</v>
      </c>
    </row>
    <row r="29" spans="1:12" s="110" customFormat="1" ht="11.25" x14ac:dyDescent="0.2">
      <c r="A29" s="365"/>
      <c r="B29" s="366" t="s">
        <v>109</v>
      </c>
      <c r="C29" s="362"/>
      <c r="D29" s="362"/>
      <c r="E29" s="363"/>
      <c r="F29" s="542">
        <v>29.8</v>
      </c>
      <c r="G29" s="542">
        <v>36.200000000000003</v>
      </c>
      <c r="H29" s="542">
        <v>33.9</v>
      </c>
      <c r="I29" s="542">
        <v>32.5</v>
      </c>
      <c r="J29" s="544">
        <v>31.9</v>
      </c>
      <c r="K29" s="543" t="s">
        <v>349</v>
      </c>
      <c r="L29" s="364">
        <v>-2.0999999999999979</v>
      </c>
    </row>
    <row r="30" spans="1:12" s="110" customFormat="1" ht="15" customHeight="1" x14ac:dyDescent="0.2">
      <c r="A30" s="365"/>
      <c r="B30" s="366" t="s">
        <v>110</v>
      </c>
      <c r="C30" s="362"/>
      <c r="D30" s="362"/>
      <c r="E30" s="363"/>
      <c r="F30" s="542">
        <v>26.3</v>
      </c>
      <c r="G30" s="542">
        <v>26.9</v>
      </c>
      <c r="H30" s="542">
        <v>34.1</v>
      </c>
      <c r="I30" s="542">
        <v>33.9</v>
      </c>
      <c r="J30" s="542">
        <v>24.3</v>
      </c>
      <c r="K30" s="543" t="s">
        <v>349</v>
      </c>
      <c r="L30" s="364">
        <v>2</v>
      </c>
    </row>
    <row r="31" spans="1:12" s="110" customFormat="1" ht="15" customHeight="1" x14ac:dyDescent="0.2">
      <c r="A31" s="365"/>
      <c r="B31" s="366" t="s">
        <v>111</v>
      </c>
      <c r="C31" s="362"/>
      <c r="D31" s="362"/>
      <c r="E31" s="363"/>
      <c r="F31" s="542">
        <v>25.4</v>
      </c>
      <c r="G31" s="542">
        <v>41.5</v>
      </c>
      <c r="H31" s="542">
        <v>43.3</v>
      </c>
      <c r="I31" s="542">
        <v>31.6</v>
      </c>
      <c r="J31" s="542">
        <v>20.3</v>
      </c>
      <c r="K31" s="543" t="s">
        <v>349</v>
      </c>
      <c r="L31" s="364">
        <v>5.0999999999999979</v>
      </c>
    </row>
    <row r="32" spans="1:12" s="110" customFormat="1" ht="15" customHeight="1" x14ac:dyDescent="0.2">
      <c r="A32" s="367" t="s">
        <v>113</v>
      </c>
      <c r="B32" s="368" t="s">
        <v>181</v>
      </c>
      <c r="C32" s="362"/>
      <c r="D32" s="362"/>
      <c r="E32" s="363"/>
      <c r="F32" s="542">
        <v>27.4</v>
      </c>
      <c r="G32" s="542">
        <v>30.1</v>
      </c>
      <c r="H32" s="542">
        <v>33.299999999999997</v>
      </c>
      <c r="I32" s="542">
        <v>33.299999999999997</v>
      </c>
      <c r="J32" s="544">
        <v>29.6</v>
      </c>
      <c r="K32" s="543" t="s">
        <v>349</v>
      </c>
      <c r="L32" s="364">
        <v>-2.2000000000000028</v>
      </c>
    </row>
    <row r="33" spans="1:12" s="110" customFormat="1" ht="15" customHeight="1" x14ac:dyDescent="0.2">
      <c r="A33" s="367"/>
      <c r="B33" s="368" t="s">
        <v>182</v>
      </c>
      <c r="C33" s="362"/>
      <c r="D33" s="362"/>
      <c r="E33" s="363"/>
      <c r="F33" s="542">
        <v>42.6</v>
      </c>
      <c r="G33" s="542">
        <v>50.6</v>
      </c>
      <c r="H33" s="542">
        <v>44.8</v>
      </c>
      <c r="I33" s="542">
        <v>43.6</v>
      </c>
      <c r="J33" s="542">
        <v>43.5</v>
      </c>
      <c r="K33" s="543" t="s">
        <v>349</v>
      </c>
      <c r="L33" s="364">
        <v>-0.89999999999999858</v>
      </c>
    </row>
    <row r="34" spans="1:12" s="369" customFormat="1" ht="15" customHeight="1" x14ac:dyDescent="0.2">
      <c r="A34" s="367" t="s">
        <v>113</v>
      </c>
      <c r="B34" s="368" t="s">
        <v>116</v>
      </c>
      <c r="C34" s="362"/>
      <c r="D34" s="362"/>
      <c r="E34" s="363"/>
      <c r="F34" s="542">
        <v>30.6</v>
      </c>
      <c r="G34" s="542">
        <v>35.4</v>
      </c>
      <c r="H34" s="542">
        <v>37.1</v>
      </c>
      <c r="I34" s="542">
        <v>36.700000000000003</v>
      </c>
      <c r="J34" s="542">
        <v>32</v>
      </c>
      <c r="K34" s="543" t="s">
        <v>349</v>
      </c>
      <c r="L34" s="364">
        <v>-1.3999999999999986</v>
      </c>
    </row>
    <row r="35" spans="1:12" s="369" customFormat="1" ht="11.25" x14ac:dyDescent="0.2">
      <c r="A35" s="370"/>
      <c r="B35" s="371" t="s">
        <v>117</v>
      </c>
      <c r="C35" s="372"/>
      <c r="D35" s="372"/>
      <c r="E35" s="373"/>
      <c r="F35" s="545">
        <v>39.9</v>
      </c>
      <c r="G35" s="545">
        <v>48.8</v>
      </c>
      <c r="H35" s="545">
        <v>39.299999999999997</v>
      </c>
      <c r="I35" s="545">
        <v>37</v>
      </c>
      <c r="J35" s="546">
        <v>41.5</v>
      </c>
      <c r="K35" s="547" t="s">
        <v>349</v>
      </c>
      <c r="L35" s="374">
        <v>-1.6000000000000014</v>
      </c>
    </row>
    <row r="36" spans="1:12" s="369" customFormat="1" ht="15.95" customHeight="1" x14ac:dyDescent="0.2">
      <c r="A36" s="375" t="s">
        <v>350</v>
      </c>
      <c r="B36" s="376"/>
      <c r="C36" s="377"/>
      <c r="D36" s="376"/>
      <c r="E36" s="378"/>
      <c r="F36" s="548">
        <v>4617</v>
      </c>
      <c r="G36" s="548">
        <v>3612</v>
      </c>
      <c r="H36" s="548">
        <v>4401</v>
      </c>
      <c r="I36" s="548">
        <v>3927</v>
      </c>
      <c r="J36" s="548">
        <v>4797</v>
      </c>
      <c r="K36" s="549">
        <v>-180</v>
      </c>
      <c r="L36" s="380">
        <v>-3.75234521575985</v>
      </c>
    </row>
    <row r="37" spans="1:12" s="369" customFormat="1" ht="15.95" customHeight="1" x14ac:dyDescent="0.2">
      <c r="A37" s="381"/>
      <c r="B37" s="382" t="s">
        <v>113</v>
      </c>
      <c r="C37" s="382" t="s">
        <v>351</v>
      </c>
      <c r="D37" s="382"/>
      <c r="E37" s="383"/>
      <c r="F37" s="548">
        <v>1509</v>
      </c>
      <c r="G37" s="548">
        <v>1406</v>
      </c>
      <c r="H37" s="548">
        <v>1652</v>
      </c>
      <c r="I37" s="548">
        <v>1444</v>
      </c>
      <c r="J37" s="548">
        <v>1635</v>
      </c>
      <c r="K37" s="549">
        <v>-126</v>
      </c>
      <c r="L37" s="380">
        <v>-7.7064220183486238</v>
      </c>
    </row>
    <row r="38" spans="1:12" s="369" customFormat="1" ht="15.95" customHeight="1" x14ac:dyDescent="0.2">
      <c r="A38" s="381"/>
      <c r="B38" s="384" t="s">
        <v>105</v>
      </c>
      <c r="C38" s="384" t="s">
        <v>106</v>
      </c>
      <c r="D38" s="385"/>
      <c r="E38" s="383"/>
      <c r="F38" s="548">
        <v>2641</v>
      </c>
      <c r="G38" s="548">
        <v>2030</v>
      </c>
      <c r="H38" s="548">
        <v>2488</v>
      </c>
      <c r="I38" s="548">
        <v>2370</v>
      </c>
      <c r="J38" s="550">
        <v>2875</v>
      </c>
      <c r="K38" s="549">
        <v>-234</v>
      </c>
      <c r="L38" s="380">
        <v>-8.1391304347826079</v>
      </c>
    </row>
    <row r="39" spans="1:12" s="369" customFormat="1" ht="15.95" customHeight="1" x14ac:dyDescent="0.2">
      <c r="A39" s="381"/>
      <c r="B39" s="385"/>
      <c r="C39" s="382" t="s">
        <v>352</v>
      </c>
      <c r="D39" s="385"/>
      <c r="E39" s="383"/>
      <c r="F39" s="548">
        <v>795</v>
      </c>
      <c r="G39" s="548">
        <v>763</v>
      </c>
      <c r="H39" s="548">
        <v>834</v>
      </c>
      <c r="I39" s="548">
        <v>797</v>
      </c>
      <c r="J39" s="548">
        <v>888</v>
      </c>
      <c r="K39" s="549">
        <v>-93</v>
      </c>
      <c r="L39" s="380">
        <v>-10.472972972972974</v>
      </c>
    </row>
    <row r="40" spans="1:12" s="369" customFormat="1" ht="15.95" customHeight="1" x14ac:dyDescent="0.2">
      <c r="A40" s="381"/>
      <c r="B40" s="384"/>
      <c r="C40" s="384" t="s">
        <v>107</v>
      </c>
      <c r="D40" s="385"/>
      <c r="E40" s="383"/>
      <c r="F40" s="548">
        <v>1976</v>
      </c>
      <c r="G40" s="548">
        <v>1582</v>
      </c>
      <c r="H40" s="548">
        <v>1913</v>
      </c>
      <c r="I40" s="548">
        <v>1557</v>
      </c>
      <c r="J40" s="548">
        <v>1922</v>
      </c>
      <c r="K40" s="549">
        <v>54</v>
      </c>
      <c r="L40" s="380">
        <v>2.8095733610822062</v>
      </c>
    </row>
    <row r="41" spans="1:12" s="369" customFormat="1" ht="24" customHeight="1" x14ac:dyDescent="0.2">
      <c r="A41" s="381"/>
      <c r="B41" s="385"/>
      <c r="C41" s="382" t="s">
        <v>352</v>
      </c>
      <c r="D41" s="385"/>
      <c r="E41" s="383"/>
      <c r="F41" s="548">
        <v>714</v>
      </c>
      <c r="G41" s="548">
        <v>643</v>
      </c>
      <c r="H41" s="548">
        <v>818</v>
      </c>
      <c r="I41" s="548">
        <v>647</v>
      </c>
      <c r="J41" s="550">
        <v>747</v>
      </c>
      <c r="K41" s="549">
        <v>-33</v>
      </c>
      <c r="L41" s="380">
        <v>-4.4176706827309236</v>
      </c>
    </row>
    <row r="42" spans="1:12" s="110" customFormat="1" ht="15" customHeight="1" x14ac:dyDescent="0.2">
      <c r="A42" s="381"/>
      <c r="B42" s="384" t="s">
        <v>113</v>
      </c>
      <c r="C42" s="384" t="s">
        <v>353</v>
      </c>
      <c r="D42" s="385"/>
      <c r="E42" s="383"/>
      <c r="F42" s="548">
        <v>923</v>
      </c>
      <c r="G42" s="548">
        <v>726</v>
      </c>
      <c r="H42" s="548">
        <v>1026</v>
      </c>
      <c r="I42" s="548">
        <v>940</v>
      </c>
      <c r="J42" s="548">
        <v>982</v>
      </c>
      <c r="K42" s="549">
        <v>-59</v>
      </c>
      <c r="L42" s="380">
        <v>-6.0081466395112013</v>
      </c>
    </row>
    <row r="43" spans="1:12" s="110" customFormat="1" ht="15" customHeight="1" x14ac:dyDescent="0.2">
      <c r="A43" s="381"/>
      <c r="B43" s="385"/>
      <c r="C43" s="382" t="s">
        <v>352</v>
      </c>
      <c r="D43" s="385"/>
      <c r="E43" s="383"/>
      <c r="F43" s="548">
        <v>429</v>
      </c>
      <c r="G43" s="548">
        <v>390</v>
      </c>
      <c r="H43" s="548">
        <v>502</v>
      </c>
      <c r="I43" s="548">
        <v>470</v>
      </c>
      <c r="J43" s="548">
        <v>461</v>
      </c>
      <c r="K43" s="549">
        <v>-32</v>
      </c>
      <c r="L43" s="380">
        <v>-6.9414316702819958</v>
      </c>
    </row>
    <row r="44" spans="1:12" s="110" customFormat="1" ht="15" customHeight="1" x14ac:dyDescent="0.2">
      <c r="A44" s="381"/>
      <c r="B44" s="384"/>
      <c r="C44" s="366" t="s">
        <v>109</v>
      </c>
      <c r="D44" s="385"/>
      <c r="E44" s="383"/>
      <c r="F44" s="548">
        <v>3141</v>
      </c>
      <c r="G44" s="548">
        <v>2507</v>
      </c>
      <c r="H44" s="548">
        <v>2966</v>
      </c>
      <c r="I44" s="548">
        <v>2613</v>
      </c>
      <c r="J44" s="550">
        <v>3266</v>
      </c>
      <c r="K44" s="549">
        <v>-125</v>
      </c>
      <c r="L44" s="380">
        <v>-3.8273116962645437</v>
      </c>
    </row>
    <row r="45" spans="1:12" s="110" customFormat="1" ht="15" customHeight="1" x14ac:dyDescent="0.2">
      <c r="A45" s="381"/>
      <c r="B45" s="385"/>
      <c r="C45" s="382" t="s">
        <v>352</v>
      </c>
      <c r="D45" s="385"/>
      <c r="E45" s="383"/>
      <c r="F45" s="548">
        <v>935</v>
      </c>
      <c r="G45" s="548">
        <v>908</v>
      </c>
      <c r="H45" s="548">
        <v>1005</v>
      </c>
      <c r="I45" s="548">
        <v>848</v>
      </c>
      <c r="J45" s="548">
        <v>1043</v>
      </c>
      <c r="K45" s="549">
        <v>-108</v>
      </c>
      <c r="L45" s="380">
        <v>-10.354745925215724</v>
      </c>
    </row>
    <row r="46" spans="1:12" s="110" customFormat="1" ht="15" customHeight="1" x14ac:dyDescent="0.2">
      <c r="A46" s="381"/>
      <c r="B46" s="384"/>
      <c r="C46" s="366" t="s">
        <v>110</v>
      </c>
      <c r="D46" s="385"/>
      <c r="E46" s="383"/>
      <c r="F46" s="548">
        <v>486</v>
      </c>
      <c r="G46" s="548">
        <v>338</v>
      </c>
      <c r="H46" s="548">
        <v>349</v>
      </c>
      <c r="I46" s="548">
        <v>336</v>
      </c>
      <c r="J46" s="548">
        <v>490</v>
      </c>
      <c r="K46" s="549">
        <v>-4</v>
      </c>
      <c r="L46" s="380">
        <v>-0.81632653061224492</v>
      </c>
    </row>
    <row r="47" spans="1:12" s="110" customFormat="1" ht="15" customHeight="1" x14ac:dyDescent="0.2">
      <c r="A47" s="381"/>
      <c r="B47" s="385"/>
      <c r="C47" s="382" t="s">
        <v>352</v>
      </c>
      <c r="D47" s="385"/>
      <c r="E47" s="383"/>
      <c r="F47" s="548">
        <v>128</v>
      </c>
      <c r="G47" s="548">
        <v>91</v>
      </c>
      <c r="H47" s="548">
        <v>119</v>
      </c>
      <c r="I47" s="548">
        <v>114</v>
      </c>
      <c r="J47" s="550">
        <v>119</v>
      </c>
      <c r="K47" s="549">
        <v>9</v>
      </c>
      <c r="L47" s="380">
        <v>7.5630252100840334</v>
      </c>
    </row>
    <row r="48" spans="1:12" s="110" customFormat="1" ht="15" customHeight="1" x14ac:dyDescent="0.2">
      <c r="A48" s="381"/>
      <c r="B48" s="385"/>
      <c r="C48" s="366" t="s">
        <v>111</v>
      </c>
      <c r="D48" s="386"/>
      <c r="E48" s="387"/>
      <c r="F48" s="548">
        <v>67</v>
      </c>
      <c r="G48" s="548">
        <v>41</v>
      </c>
      <c r="H48" s="548">
        <v>60</v>
      </c>
      <c r="I48" s="548">
        <v>38</v>
      </c>
      <c r="J48" s="548">
        <v>59</v>
      </c>
      <c r="K48" s="549">
        <v>8</v>
      </c>
      <c r="L48" s="380">
        <v>13.559322033898304</v>
      </c>
    </row>
    <row r="49" spans="1:12" s="110" customFormat="1" ht="15" customHeight="1" x14ac:dyDescent="0.2">
      <c r="A49" s="381"/>
      <c r="B49" s="385"/>
      <c r="C49" s="382" t="s">
        <v>352</v>
      </c>
      <c r="D49" s="385"/>
      <c r="E49" s="383"/>
      <c r="F49" s="548">
        <v>17</v>
      </c>
      <c r="G49" s="548">
        <v>17</v>
      </c>
      <c r="H49" s="548">
        <v>26</v>
      </c>
      <c r="I49" s="548">
        <v>12</v>
      </c>
      <c r="J49" s="548">
        <v>12</v>
      </c>
      <c r="K49" s="549">
        <v>5</v>
      </c>
      <c r="L49" s="380">
        <v>41.666666666666664</v>
      </c>
    </row>
    <row r="50" spans="1:12" s="110" customFormat="1" ht="15" customHeight="1" x14ac:dyDescent="0.2">
      <c r="A50" s="381"/>
      <c r="B50" s="384" t="s">
        <v>113</v>
      </c>
      <c r="C50" s="382" t="s">
        <v>181</v>
      </c>
      <c r="D50" s="385"/>
      <c r="E50" s="383"/>
      <c r="F50" s="548">
        <v>3006</v>
      </c>
      <c r="G50" s="548">
        <v>2057</v>
      </c>
      <c r="H50" s="548">
        <v>2775</v>
      </c>
      <c r="I50" s="548">
        <v>2600</v>
      </c>
      <c r="J50" s="550">
        <v>3258</v>
      </c>
      <c r="K50" s="549">
        <v>-252</v>
      </c>
      <c r="L50" s="380">
        <v>-7.7348066298342539</v>
      </c>
    </row>
    <row r="51" spans="1:12" s="110" customFormat="1" ht="15" customHeight="1" x14ac:dyDescent="0.2">
      <c r="A51" s="381"/>
      <c r="B51" s="385"/>
      <c r="C51" s="382" t="s">
        <v>352</v>
      </c>
      <c r="D51" s="385"/>
      <c r="E51" s="383"/>
      <c r="F51" s="548">
        <v>823</v>
      </c>
      <c r="G51" s="548">
        <v>619</v>
      </c>
      <c r="H51" s="548">
        <v>923</v>
      </c>
      <c r="I51" s="548">
        <v>866</v>
      </c>
      <c r="J51" s="548">
        <v>965</v>
      </c>
      <c r="K51" s="549">
        <v>-142</v>
      </c>
      <c r="L51" s="380">
        <v>-14.715025906735752</v>
      </c>
    </row>
    <row r="52" spans="1:12" s="110" customFormat="1" ht="15" customHeight="1" x14ac:dyDescent="0.2">
      <c r="A52" s="381"/>
      <c r="B52" s="384"/>
      <c r="C52" s="382" t="s">
        <v>182</v>
      </c>
      <c r="D52" s="385"/>
      <c r="E52" s="383"/>
      <c r="F52" s="548">
        <v>1611</v>
      </c>
      <c r="G52" s="548">
        <v>1555</v>
      </c>
      <c r="H52" s="548">
        <v>1626</v>
      </c>
      <c r="I52" s="548">
        <v>1327</v>
      </c>
      <c r="J52" s="548">
        <v>1539</v>
      </c>
      <c r="K52" s="549">
        <v>72</v>
      </c>
      <c r="L52" s="380">
        <v>4.6783625730994149</v>
      </c>
    </row>
    <row r="53" spans="1:12" s="269" customFormat="1" ht="11.25" customHeight="1" x14ac:dyDescent="0.2">
      <c r="A53" s="381"/>
      <c r="B53" s="385"/>
      <c r="C53" s="382" t="s">
        <v>352</v>
      </c>
      <c r="D53" s="385"/>
      <c r="E53" s="383"/>
      <c r="F53" s="548">
        <v>686</v>
      </c>
      <c r="G53" s="548">
        <v>787</v>
      </c>
      <c r="H53" s="548">
        <v>729</v>
      </c>
      <c r="I53" s="548">
        <v>578</v>
      </c>
      <c r="J53" s="550">
        <v>670</v>
      </c>
      <c r="K53" s="549">
        <v>16</v>
      </c>
      <c r="L53" s="380">
        <v>2.3880597014925371</v>
      </c>
    </row>
    <row r="54" spans="1:12" s="151" customFormat="1" ht="12.75" customHeight="1" x14ac:dyDescent="0.2">
      <c r="A54" s="381"/>
      <c r="B54" s="384" t="s">
        <v>113</v>
      </c>
      <c r="C54" s="384" t="s">
        <v>116</v>
      </c>
      <c r="D54" s="385"/>
      <c r="E54" s="383"/>
      <c r="F54" s="548">
        <v>3580</v>
      </c>
      <c r="G54" s="548">
        <v>2664</v>
      </c>
      <c r="H54" s="548">
        <v>3417</v>
      </c>
      <c r="I54" s="548">
        <v>3024</v>
      </c>
      <c r="J54" s="548">
        <v>3718</v>
      </c>
      <c r="K54" s="549">
        <v>-138</v>
      </c>
      <c r="L54" s="380">
        <v>-3.7116729424421733</v>
      </c>
    </row>
    <row r="55" spans="1:12" ht="11.25" x14ac:dyDescent="0.2">
      <c r="A55" s="381"/>
      <c r="B55" s="385"/>
      <c r="C55" s="382" t="s">
        <v>352</v>
      </c>
      <c r="D55" s="385"/>
      <c r="E55" s="383"/>
      <c r="F55" s="548">
        <v>1095</v>
      </c>
      <c r="G55" s="548">
        <v>944</v>
      </c>
      <c r="H55" s="548">
        <v>1266</v>
      </c>
      <c r="I55" s="548">
        <v>1110</v>
      </c>
      <c r="J55" s="548">
        <v>1188</v>
      </c>
      <c r="K55" s="549">
        <v>-93</v>
      </c>
      <c r="L55" s="380">
        <v>-7.8282828282828278</v>
      </c>
    </row>
    <row r="56" spans="1:12" ht="14.25" customHeight="1" x14ac:dyDescent="0.2">
      <c r="A56" s="381"/>
      <c r="B56" s="385"/>
      <c r="C56" s="384" t="s">
        <v>117</v>
      </c>
      <c r="D56" s="385"/>
      <c r="E56" s="383"/>
      <c r="F56" s="548">
        <v>1032</v>
      </c>
      <c r="G56" s="548">
        <v>938</v>
      </c>
      <c r="H56" s="548">
        <v>983</v>
      </c>
      <c r="I56" s="548">
        <v>901</v>
      </c>
      <c r="J56" s="548">
        <v>1077</v>
      </c>
      <c r="K56" s="549">
        <v>-45</v>
      </c>
      <c r="L56" s="380">
        <v>-4.1782729805013927</v>
      </c>
    </row>
    <row r="57" spans="1:12" ht="18.75" customHeight="1" x14ac:dyDescent="0.2">
      <c r="A57" s="388"/>
      <c r="B57" s="389"/>
      <c r="C57" s="390" t="s">
        <v>352</v>
      </c>
      <c r="D57" s="389"/>
      <c r="E57" s="391"/>
      <c r="F57" s="551">
        <v>412</v>
      </c>
      <c r="G57" s="552">
        <v>458</v>
      </c>
      <c r="H57" s="552">
        <v>386</v>
      </c>
      <c r="I57" s="552">
        <v>333</v>
      </c>
      <c r="J57" s="552">
        <v>447</v>
      </c>
      <c r="K57" s="553">
        <f t="shared" ref="K57" si="0">IF(OR(F57=".",J57=".")=TRUE,".",IF(OR(F57="*",J57="*")=TRUE,"*",IF(AND(F57="-",J57="-")=TRUE,"-",IF(AND(ISNUMBER(J57),ISNUMBER(F57))=TRUE,IF(F57-J57=0,0,F57-J57),IF(ISNUMBER(F57)=TRUE,F57,-J57)))))</f>
        <v>-35</v>
      </c>
      <c r="L57" s="392">
        <f t="shared" ref="L57" si="1">IF(K57 =".",".",IF(K57 ="*","*",IF(K57="-","-",IF(K57=0,0,IF(OR(J57="-",J57=".",F57="-",F57=".")=TRUE,"X",IF(J57=0,"0,0",IF(ABS(K57*100/J57)&gt;250,".X",(K57*100/J57))))))))</f>
        <v>-7.8299776286353469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4784</v>
      </c>
      <c r="E11" s="114">
        <v>3844</v>
      </c>
      <c r="F11" s="114">
        <v>6201</v>
      </c>
      <c r="G11" s="114">
        <v>4082</v>
      </c>
      <c r="H11" s="140">
        <v>4980</v>
      </c>
      <c r="I11" s="115">
        <v>-196</v>
      </c>
      <c r="J11" s="116">
        <v>-3.9357429718875503</v>
      </c>
    </row>
    <row r="12" spans="1:15" s="110" customFormat="1" ht="24.95" customHeight="1" x14ac:dyDescent="0.2">
      <c r="A12" s="193" t="s">
        <v>132</v>
      </c>
      <c r="B12" s="194" t="s">
        <v>133</v>
      </c>
      <c r="C12" s="113">
        <v>1.0869565217391304</v>
      </c>
      <c r="D12" s="115">
        <v>52</v>
      </c>
      <c r="E12" s="114">
        <v>28</v>
      </c>
      <c r="F12" s="114">
        <v>39</v>
      </c>
      <c r="G12" s="114">
        <v>30</v>
      </c>
      <c r="H12" s="140">
        <v>58</v>
      </c>
      <c r="I12" s="115">
        <v>-6</v>
      </c>
      <c r="J12" s="116">
        <v>-10.344827586206897</v>
      </c>
    </row>
    <row r="13" spans="1:15" s="110" customFormat="1" ht="24.95" customHeight="1" x14ac:dyDescent="0.2">
      <c r="A13" s="193" t="s">
        <v>134</v>
      </c>
      <c r="B13" s="199" t="s">
        <v>214</v>
      </c>
      <c r="C13" s="113">
        <v>1.4632107023411371</v>
      </c>
      <c r="D13" s="115">
        <v>70</v>
      </c>
      <c r="E13" s="114">
        <v>19</v>
      </c>
      <c r="F13" s="114">
        <v>59</v>
      </c>
      <c r="G13" s="114">
        <v>33</v>
      </c>
      <c r="H13" s="140">
        <v>41</v>
      </c>
      <c r="I13" s="115">
        <v>29</v>
      </c>
      <c r="J13" s="116">
        <v>70.731707317073173</v>
      </c>
    </row>
    <row r="14" spans="1:15" s="287" customFormat="1" ht="24.95" customHeight="1" x14ac:dyDescent="0.2">
      <c r="A14" s="193" t="s">
        <v>215</v>
      </c>
      <c r="B14" s="199" t="s">
        <v>137</v>
      </c>
      <c r="C14" s="113">
        <v>16.994147157190636</v>
      </c>
      <c r="D14" s="115">
        <v>813</v>
      </c>
      <c r="E14" s="114">
        <v>501</v>
      </c>
      <c r="F14" s="114">
        <v>1139</v>
      </c>
      <c r="G14" s="114">
        <v>850</v>
      </c>
      <c r="H14" s="140">
        <v>1126</v>
      </c>
      <c r="I14" s="115">
        <v>-313</v>
      </c>
      <c r="J14" s="116">
        <v>-27.797513321492008</v>
      </c>
      <c r="K14" s="110"/>
      <c r="L14" s="110"/>
      <c r="M14" s="110"/>
      <c r="N14" s="110"/>
      <c r="O14" s="110"/>
    </row>
    <row r="15" spans="1:15" s="110" customFormat="1" ht="24.95" customHeight="1" x14ac:dyDescent="0.2">
      <c r="A15" s="193" t="s">
        <v>216</v>
      </c>
      <c r="B15" s="199" t="s">
        <v>217</v>
      </c>
      <c r="C15" s="113">
        <v>5.5392976588628766</v>
      </c>
      <c r="D15" s="115">
        <v>265</v>
      </c>
      <c r="E15" s="114">
        <v>193</v>
      </c>
      <c r="F15" s="114">
        <v>346</v>
      </c>
      <c r="G15" s="114">
        <v>298</v>
      </c>
      <c r="H15" s="140">
        <v>450</v>
      </c>
      <c r="I15" s="115">
        <v>-185</v>
      </c>
      <c r="J15" s="116">
        <v>-41.111111111111114</v>
      </c>
    </row>
    <row r="16" spans="1:15" s="287" customFormat="1" ht="24.95" customHeight="1" x14ac:dyDescent="0.2">
      <c r="A16" s="193" t="s">
        <v>218</v>
      </c>
      <c r="B16" s="199" t="s">
        <v>141</v>
      </c>
      <c r="C16" s="113">
        <v>7.3787625418060196</v>
      </c>
      <c r="D16" s="115">
        <v>353</v>
      </c>
      <c r="E16" s="114">
        <v>198</v>
      </c>
      <c r="F16" s="114">
        <v>554</v>
      </c>
      <c r="G16" s="114">
        <v>356</v>
      </c>
      <c r="H16" s="140">
        <v>410</v>
      </c>
      <c r="I16" s="115">
        <v>-57</v>
      </c>
      <c r="J16" s="116">
        <v>-13.902439024390244</v>
      </c>
      <c r="K16" s="110"/>
      <c r="L16" s="110"/>
      <c r="M16" s="110"/>
      <c r="N16" s="110"/>
      <c r="O16" s="110"/>
    </row>
    <row r="17" spans="1:15" s="110" customFormat="1" ht="24.95" customHeight="1" x14ac:dyDescent="0.2">
      <c r="A17" s="193" t="s">
        <v>142</v>
      </c>
      <c r="B17" s="199" t="s">
        <v>220</v>
      </c>
      <c r="C17" s="113">
        <v>4.0760869565217392</v>
      </c>
      <c r="D17" s="115">
        <v>195</v>
      </c>
      <c r="E17" s="114">
        <v>110</v>
      </c>
      <c r="F17" s="114">
        <v>239</v>
      </c>
      <c r="G17" s="114">
        <v>196</v>
      </c>
      <c r="H17" s="140">
        <v>266</v>
      </c>
      <c r="I17" s="115">
        <v>-71</v>
      </c>
      <c r="J17" s="116">
        <v>-26.69172932330827</v>
      </c>
    </row>
    <row r="18" spans="1:15" s="287" customFormat="1" ht="24.95" customHeight="1" x14ac:dyDescent="0.2">
      <c r="A18" s="201" t="s">
        <v>144</v>
      </c>
      <c r="B18" s="202" t="s">
        <v>145</v>
      </c>
      <c r="C18" s="113">
        <v>10.744147157190636</v>
      </c>
      <c r="D18" s="115">
        <v>514</v>
      </c>
      <c r="E18" s="114">
        <v>263</v>
      </c>
      <c r="F18" s="114">
        <v>531</v>
      </c>
      <c r="G18" s="114">
        <v>416</v>
      </c>
      <c r="H18" s="140">
        <v>533</v>
      </c>
      <c r="I18" s="115">
        <v>-19</v>
      </c>
      <c r="J18" s="116">
        <v>-3.5647279549718576</v>
      </c>
      <c r="K18" s="110"/>
      <c r="L18" s="110"/>
      <c r="M18" s="110"/>
      <c r="N18" s="110"/>
      <c r="O18" s="110"/>
    </row>
    <row r="19" spans="1:15" s="110" customFormat="1" ht="24.95" customHeight="1" x14ac:dyDescent="0.2">
      <c r="A19" s="193" t="s">
        <v>146</v>
      </c>
      <c r="B19" s="199" t="s">
        <v>147</v>
      </c>
      <c r="C19" s="113">
        <v>12.750836120401338</v>
      </c>
      <c r="D19" s="115">
        <v>610</v>
      </c>
      <c r="E19" s="114">
        <v>512</v>
      </c>
      <c r="F19" s="114">
        <v>830</v>
      </c>
      <c r="G19" s="114">
        <v>518</v>
      </c>
      <c r="H19" s="140">
        <v>692</v>
      </c>
      <c r="I19" s="115">
        <v>-82</v>
      </c>
      <c r="J19" s="116">
        <v>-11.84971098265896</v>
      </c>
    </row>
    <row r="20" spans="1:15" s="287" customFormat="1" ht="24.95" customHeight="1" x14ac:dyDescent="0.2">
      <c r="A20" s="193" t="s">
        <v>148</v>
      </c>
      <c r="B20" s="199" t="s">
        <v>149</v>
      </c>
      <c r="C20" s="113">
        <v>5.8319397993311037</v>
      </c>
      <c r="D20" s="115">
        <v>279</v>
      </c>
      <c r="E20" s="114">
        <v>310</v>
      </c>
      <c r="F20" s="114">
        <v>393</v>
      </c>
      <c r="G20" s="114">
        <v>296</v>
      </c>
      <c r="H20" s="140">
        <v>410</v>
      </c>
      <c r="I20" s="115">
        <v>-131</v>
      </c>
      <c r="J20" s="116">
        <v>-31.951219512195124</v>
      </c>
      <c r="K20" s="110"/>
      <c r="L20" s="110"/>
      <c r="M20" s="110"/>
      <c r="N20" s="110"/>
      <c r="O20" s="110"/>
    </row>
    <row r="21" spans="1:15" s="110" customFormat="1" ht="24.95" customHeight="1" x14ac:dyDescent="0.2">
      <c r="A21" s="201" t="s">
        <v>150</v>
      </c>
      <c r="B21" s="202" t="s">
        <v>151</v>
      </c>
      <c r="C21" s="113">
        <v>3.4908026755852841</v>
      </c>
      <c r="D21" s="115">
        <v>167</v>
      </c>
      <c r="E21" s="114">
        <v>180</v>
      </c>
      <c r="F21" s="114">
        <v>192</v>
      </c>
      <c r="G21" s="114">
        <v>229</v>
      </c>
      <c r="H21" s="140">
        <v>217</v>
      </c>
      <c r="I21" s="115">
        <v>-50</v>
      </c>
      <c r="J21" s="116">
        <v>-23.041474654377879</v>
      </c>
    </row>
    <row r="22" spans="1:15" s="110" customFormat="1" ht="24.95" customHeight="1" x14ac:dyDescent="0.2">
      <c r="A22" s="201" t="s">
        <v>152</v>
      </c>
      <c r="B22" s="199" t="s">
        <v>153</v>
      </c>
      <c r="C22" s="113">
        <v>1.0451505016722409</v>
      </c>
      <c r="D22" s="115">
        <v>50</v>
      </c>
      <c r="E22" s="114">
        <v>30</v>
      </c>
      <c r="F22" s="114">
        <v>61</v>
      </c>
      <c r="G22" s="114">
        <v>47</v>
      </c>
      <c r="H22" s="140">
        <v>68</v>
      </c>
      <c r="I22" s="115">
        <v>-18</v>
      </c>
      <c r="J22" s="116">
        <v>-26.470588235294116</v>
      </c>
    </row>
    <row r="23" spans="1:15" s="110" customFormat="1" ht="24.95" customHeight="1" x14ac:dyDescent="0.2">
      <c r="A23" s="193" t="s">
        <v>154</v>
      </c>
      <c r="B23" s="199" t="s">
        <v>155</v>
      </c>
      <c r="C23" s="113">
        <v>0.8570234113712375</v>
      </c>
      <c r="D23" s="115">
        <v>41</v>
      </c>
      <c r="E23" s="114">
        <v>106</v>
      </c>
      <c r="F23" s="114">
        <v>71</v>
      </c>
      <c r="G23" s="114">
        <v>21</v>
      </c>
      <c r="H23" s="140">
        <v>40</v>
      </c>
      <c r="I23" s="115">
        <v>1</v>
      </c>
      <c r="J23" s="116">
        <v>2.5</v>
      </c>
    </row>
    <row r="24" spans="1:15" s="110" customFormat="1" ht="24.95" customHeight="1" x14ac:dyDescent="0.2">
      <c r="A24" s="193" t="s">
        <v>156</v>
      </c>
      <c r="B24" s="199" t="s">
        <v>221</v>
      </c>
      <c r="C24" s="113">
        <v>4.2015050167224084</v>
      </c>
      <c r="D24" s="115">
        <v>201</v>
      </c>
      <c r="E24" s="114">
        <v>158</v>
      </c>
      <c r="F24" s="114">
        <v>235</v>
      </c>
      <c r="G24" s="114">
        <v>212</v>
      </c>
      <c r="H24" s="140">
        <v>183</v>
      </c>
      <c r="I24" s="115">
        <v>18</v>
      </c>
      <c r="J24" s="116">
        <v>9.8360655737704921</v>
      </c>
    </row>
    <row r="25" spans="1:15" s="110" customFormat="1" ht="24.95" customHeight="1" x14ac:dyDescent="0.2">
      <c r="A25" s="193" t="s">
        <v>222</v>
      </c>
      <c r="B25" s="204" t="s">
        <v>159</v>
      </c>
      <c r="C25" s="113">
        <v>8.6747491638795982</v>
      </c>
      <c r="D25" s="115">
        <v>415</v>
      </c>
      <c r="E25" s="114">
        <v>318</v>
      </c>
      <c r="F25" s="114">
        <v>434</v>
      </c>
      <c r="G25" s="114">
        <v>348</v>
      </c>
      <c r="H25" s="140">
        <v>361</v>
      </c>
      <c r="I25" s="115">
        <v>54</v>
      </c>
      <c r="J25" s="116">
        <v>14.958448753462603</v>
      </c>
    </row>
    <row r="26" spans="1:15" s="110" customFormat="1" ht="24.95" customHeight="1" x14ac:dyDescent="0.2">
      <c r="A26" s="201">
        <v>782.78300000000002</v>
      </c>
      <c r="B26" s="203" t="s">
        <v>160</v>
      </c>
      <c r="C26" s="113">
        <v>6.5008361204013374</v>
      </c>
      <c r="D26" s="115">
        <v>311</v>
      </c>
      <c r="E26" s="114">
        <v>467</v>
      </c>
      <c r="F26" s="114">
        <v>278</v>
      </c>
      <c r="G26" s="114">
        <v>209</v>
      </c>
      <c r="H26" s="140">
        <v>211</v>
      </c>
      <c r="I26" s="115">
        <v>100</v>
      </c>
      <c r="J26" s="116">
        <v>47.393364928909953</v>
      </c>
    </row>
    <row r="27" spans="1:15" s="110" customFormat="1" ht="24.95" customHeight="1" x14ac:dyDescent="0.2">
      <c r="A27" s="193" t="s">
        <v>161</v>
      </c>
      <c r="B27" s="199" t="s">
        <v>162</v>
      </c>
      <c r="C27" s="113">
        <v>1.8185618729096991</v>
      </c>
      <c r="D27" s="115">
        <v>87</v>
      </c>
      <c r="E27" s="114">
        <v>55</v>
      </c>
      <c r="F27" s="114">
        <v>150</v>
      </c>
      <c r="G27" s="114">
        <v>85</v>
      </c>
      <c r="H27" s="140">
        <v>97</v>
      </c>
      <c r="I27" s="115">
        <v>-10</v>
      </c>
      <c r="J27" s="116">
        <v>-10.309278350515465</v>
      </c>
    </row>
    <row r="28" spans="1:15" s="110" customFormat="1" ht="24.95" customHeight="1" x14ac:dyDescent="0.2">
      <c r="A28" s="193" t="s">
        <v>163</v>
      </c>
      <c r="B28" s="199" t="s">
        <v>164</v>
      </c>
      <c r="C28" s="113">
        <v>3.6371237458193981</v>
      </c>
      <c r="D28" s="115">
        <v>174</v>
      </c>
      <c r="E28" s="114">
        <v>80</v>
      </c>
      <c r="F28" s="114">
        <v>270</v>
      </c>
      <c r="G28" s="114">
        <v>59</v>
      </c>
      <c r="H28" s="140">
        <v>125</v>
      </c>
      <c r="I28" s="115">
        <v>49</v>
      </c>
      <c r="J28" s="116">
        <v>39.200000000000003</v>
      </c>
    </row>
    <row r="29" spans="1:15" s="110" customFormat="1" ht="24.95" customHeight="1" x14ac:dyDescent="0.2">
      <c r="A29" s="193">
        <v>86</v>
      </c>
      <c r="B29" s="199" t="s">
        <v>165</v>
      </c>
      <c r="C29" s="113">
        <v>6.4590301003344486</v>
      </c>
      <c r="D29" s="115">
        <v>309</v>
      </c>
      <c r="E29" s="114">
        <v>307</v>
      </c>
      <c r="F29" s="114">
        <v>407</v>
      </c>
      <c r="G29" s="114">
        <v>226</v>
      </c>
      <c r="H29" s="140">
        <v>241</v>
      </c>
      <c r="I29" s="115">
        <v>68</v>
      </c>
      <c r="J29" s="116">
        <v>28.215767634854771</v>
      </c>
    </row>
    <row r="30" spans="1:15" s="110" customFormat="1" ht="24.95" customHeight="1" x14ac:dyDescent="0.2">
      <c r="A30" s="193">
        <v>87.88</v>
      </c>
      <c r="B30" s="204" t="s">
        <v>166</v>
      </c>
      <c r="C30" s="113">
        <v>10.80685618729097</v>
      </c>
      <c r="D30" s="115">
        <v>517</v>
      </c>
      <c r="E30" s="114">
        <v>299</v>
      </c>
      <c r="F30" s="114">
        <v>885</v>
      </c>
      <c r="G30" s="114">
        <v>354</v>
      </c>
      <c r="H30" s="140">
        <v>378</v>
      </c>
      <c r="I30" s="115">
        <v>139</v>
      </c>
      <c r="J30" s="116">
        <v>36.772486772486772</v>
      </c>
    </row>
    <row r="31" spans="1:15" s="110" customFormat="1" ht="24.95" customHeight="1" x14ac:dyDescent="0.2">
      <c r="A31" s="193" t="s">
        <v>167</v>
      </c>
      <c r="B31" s="199" t="s">
        <v>168</v>
      </c>
      <c r="C31" s="113">
        <v>3.6371237458193981</v>
      </c>
      <c r="D31" s="115">
        <v>174</v>
      </c>
      <c r="E31" s="114">
        <v>211</v>
      </c>
      <c r="F31" s="114">
        <v>227</v>
      </c>
      <c r="G31" s="114">
        <v>149</v>
      </c>
      <c r="H31" s="140">
        <v>198</v>
      </c>
      <c r="I31" s="115">
        <v>-24</v>
      </c>
      <c r="J31" s="116">
        <v>-12.121212121212121</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1.0869565217391304</v>
      </c>
      <c r="D34" s="115">
        <v>52</v>
      </c>
      <c r="E34" s="114">
        <v>28</v>
      </c>
      <c r="F34" s="114">
        <v>39</v>
      </c>
      <c r="G34" s="114">
        <v>30</v>
      </c>
      <c r="H34" s="140">
        <v>58</v>
      </c>
      <c r="I34" s="115">
        <v>-6</v>
      </c>
      <c r="J34" s="116">
        <v>-10.344827586206897</v>
      </c>
    </row>
    <row r="35" spans="1:10" s="110" customFormat="1" ht="24.95" customHeight="1" x14ac:dyDescent="0.2">
      <c r="A35" s="292" t="s">
        <v>171</v>
      </c>
      <c r="B35" s="293" t="s">
        <v>172</v>
      </c>
      <c r="C35" s="113">
        <v>29.201505016722408</v>
      </c>
      <c r="D35" s="115">
        <v>1397</v>
      </c>
      <c r="E35" s="114">
        <v>783</v>
      </c>
      <c r="F35" s="114">
        <v>1729</v>
      </c>
      <c r="G35" s="114">
        <v>1299</v>
      </c>
      <c r="H35" s="140">
        <v>1700</v>
      </c>
      <c r="I35" s="115">
        <v>-303</v>
      </c>
      <c r="J35" s="116">
        <v>-17.823529411764707</v>
      </c>
    </row>
    <row r="36" spans="1:10" s="110" customFormat="1" ht="24.95" customHeight="1" x14ac:dyDescent="0.2">
      <c r="A36" s="294" t="s">
        <v>173</v>
      </c>
      <c r="B36" s="295" t="s">
        <v>174</v>
      </c>
      <c r="C36" s="125">
        <v>69.711538461538467</v>
      </c>
      <c r="D36" s="143">
        <v>3335</v>
      </c>
      <c r="E36" s="144">
        <v>3033</v>
      </c>
      <c r="F36" s="144">
        <v>4433</v>
      </c>
      <c r="G36" s="144">
        <v>2753</v>
      </c>
      <c r="H36" s="145">
        <v>3221</v>
      </c>
      <c r="I36" s="143">
        <v>114</v>
      </c>
      <c r="J36" s="146">
        <v>3.5392735175411363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4784</v>
      </c>
      <c r="F11" s="264">
        <v>3844</v>
      </c>
      <c r="G11" s="264">
        <v>6201</v>
      </c>
      <c r="H11" s="264">
        <v>4082</v>
      </c>
      <c r="I11" s="265">
        <v>4980</v>
      </c>
      <c r="J11" s="263">
        <v>-196</v>
      </c>
      <c r="K11" s="266">
        <v>-3.9357429718875503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28.8252508361204</v>
      </c>
      <c r="E13" s="115">
        <v>1379</v>
      </c>
      <c r="F13" s="114">
        <v>1139</v>
      </c>
      <c r="G13" s="114">
        <v>1595</v>
      </c>
      <c r="H13" s="114">
        <v>1261</v>
      </c>
      <c r="I13" s="140">
        <v>1508</v>
      </c>
      <c r="J13" s="115">
        <v>-129</v>
      </c>
      <c r="K13" s="116">
        <v>-8.5543766578249336</v>
      </c>
    </row>
    <row r="14" spans="1:15" ht="15.95" customHeight="1" x14ac:dyDescent="0.2">
      <c r="A14" s="306" t="s">
        <v>230</v>
      </c>
      <c r="B14" s="307"/>
      <c r="C14" s="308"/>
      <c r="D14" s="113">
        <v>54.724080267558527</v>
      </c>
      <c r="E14" s="115">
        <v>2618</v>
      </c>
      <c r="F14" s="114">
        <v>2115</v>
      </c>
      <c r="G14" s="114">
        <v>3778</v>
      </c>
      <c r="H14" s="114">
        <v>2205</v>
      </c>
      <c r="I14" s="140">
        <v>2666</v>
      </c>
      <c r="J14" s="115">
        <v>-48</v>
      </c>
      <c r="K14" s="116">
        <v>-1.800450112528132</v>
      </c>
    </row>
    <row r="15" spans="1:15" ht="15.95" customHeight="1" x14ac:dyDescent="0.2">
      <c r="A15" s="306" t="s">
        <v>231</v>
      </c>
      <c r="B15" s="307"/>
      <c r="C15" s="308"/>
      <c r="D15" s="113">
        <v>7.9431438127090299</v>
      </c>
      <c r="E15" s="115">
        <v>380</v>
      </c>
      <c r="F15" s="114">
        <v>336</v>
      </c>
      <c r="G15" s="114">
        <v>403</v>
      </c>
      <c r="H15" s="114">
        <v>336</v>
      </c>
      <c r="I15" s="140">
        <v>436</v>
      </c>
      <c r="J15" s="115">
        <v>-56</v>
      </c>
      <c r="K15" s="116">
        <v>-12.844036697247706</v>
      </c>
    </row>
    <row r="16" spans="1:15" ht="15.95" customHeight="1" x14ac:dyDescent="0.2">
      <c r="A16" s="306" t="s">
        <v>232</v>
      </c>
      <c r="B16" s="307"/>
      <c r="C16" s="308"/>
      <c r="D16" s="113">
        <v>8.3821070234113719</v>
      </c>
      <c r="E16" s="115">
        <v>401</v>
      </c>
      <c r="F16" s="114">
        <v>249</v>
      </c>
      <c r="G16" s="114">
        <v>414</v>
      </c>
      <c r="H16" s="114">
        <v>271</v>
      </c>
      <c r="I16" s="140">
        <v>363</v>
      </c>
      <c r="J16" s="115">
        <v>38</v>
      </c>
      <c r="K16" s="116">
        <v>10.46831955922865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0.75250836120401343</v>
      </c>
      <c r="E18" s="115">
        <v>36</v>
      </c>
      <c r="F18" s="114">
        <v>28</v>
      </c>
      <c r="G18" s="114">
        <v>44</v>
      </c>
      <c r="H18" s="114">
        <v>28</v>
      </c>
      <c r="I18" s="140">
        <v>50</v>
      </c>
      <c r="J18" s="115">
        <v>-14</v>
      </c>
      <c r="K18" s="116">
        <v>-28</v>
      </c>
    </row>
    <row r="19" spans="1:11" ht="14.1" customHeight="1" x14ac:dyDescent="0.2">
      <c r="A19" s="306" t="s">
        <v>235</v>
      </c>
      <c r="B19" s="307" t="s">
        <v>236</v>
      </c>
      <c r="C19" s="308"/>
      <c r="D19" s="113">
        <v>0.29264214046822745</v>
      </c>
      <c r="E19" s="115">
        <v>14</v>
      </c>
      <c r="F19" s="114">
        <v>6</v>
      </c>
      <c r="G19" s="114">
        <v>8</v>
      </c>
      <c r="H19" s="114">
        <v>10</v>
      </c>
      <c r="I19" s="140">
        <v>5</v>
      </c>
      <c r="J19" s="115">
        <v>9</v>
      </c>
      <c r="K19" s="116">
        <v>180</v>
      </c>
    </row>
    <row r="20" spans="1:11" ht="14.1" customHeight="1" x14ac:dyDescent="0.2">
      <c r="A20" s="306">
        <v>12</v>
      </c>
      <c r="B20" s="307" t="s">
        <v>237</v>
      </c>
      <c r="C20" s="308"/>
      <c r="D20" s="113">
        <v>1.4005016722408026</v>
      </c>
      <c r="E20" s="115">
        <v>67</v>
      </c>
      <c r="F20" s="114">
        <v>36</v>
      </c>
      <c r="G20" s="114">
        <v>89</v>
      </c>
      <c r="H20" s="114">
        <v>73</v>
      </c>
      <c r="I20" s="140">
        <v>71</v>
      </c>
      <c r="J20" s="115">
        <v>-4</v>
      </c>
      <c r="K20" s="116">
        <v>-5.6338028169014081</v>
      </c>
    </row>
    <row r="21" spans="1:11" ht="14.1" customHeight="1" x14ac:dyDescent="0.2">
      <c r="A21" s="306">
        <v>21</v>
      </c>
      <c r="B21" s="307" t="s">
        <v>238</v>
      </c>
      <c r="C21" s="308"/>
      <c r="D21" s="113">
        <v>0.52257525083612044</v>
      </c>
      <c r="E21" s="115">
        <v>25</v>
      </c>
      <c r="F21" s="114">
        <v>8</v>
      </c>
      <c r="G21" s="114">
        <v>20</v>
      </c>
      <c r="H21" s="114">
        <v>20</v>
      </c>
      <c r="I21" s="140">
        <v>17</v>
      </c>
      <c r="J21" s="115">
        <v>8</v>
      </c>
      <c r="K21" s="116">
        <v>47.058823529411768</v>
      </c>
    </row>
    <row r="22" spans="1:11" ht="14.1" customHeight="1" x14ac:dyDescent="0.2">
      <c r="A22" s="306">
        <v>22</v>
      </c>
      <c r="B22" s="307" t="s">
        <v>239</v>
      </c>
      <c r="C22" s="308"/>
      <c r="D22" s="113">
        <v>1.9857859531772575</v>
      </c>
      <c r="E22" s="115">
        <v>95</v>
      </c>
      <c r="F22" s="114">
        <v>63</v>
      </c>
      <c r="G22" s="114">
        <v>130</v>
      </c>
      <c r="H22" s="114">
        <v>105</v>
      </c>
      <c r="I22" s="140">
        <v>135</v>
      </c>
      <c r="J22" s="115">
        <v>-40</v>
      </c>
      <c r="K22" s="116">
        <v>-29.62962962962963</v>
      </c>
    </row>
    <row r="23" spans="1:11" ht="14.1" customHeight="1" x14ac:dyDescent="0.2">
      <c r="A23" s="306">
        <v>23</v>
      </c>
      <c r="B23" s="307" t="s">
        <v>240</v>
      </c>
      <c r="C23" s="308"/>
      <c r="D23" s="113">
        <v>0.79431438127090304</v>
      </c>
      <c r="E23" s="115">
        <v>38</v>
      </c>
      <c r="F23" s="114">
        <v>22</v>
      </c>
      <c r="G23" s="114">
        <v>50</v>
      </c>
      <c r="H23" s="114">
        <v>52</v>
      </c>
      <c r="I23" s="140">
        <v>35</v>
      </c>
      <c r="J23" s="115">
        <v>3</v>
      </c>
      <c r="K23" s="116">
        <v>8.5714285714285712</v>
      </c>
    </row>
    <row r="24" spans="1:11" ht="14.1" customHeight="1" x14ac:dyDescent="0.2">
      <c r="A24" s="306">
        <v>24</v>
      </c>
      <c r="B24" s="307" t="s">
        <v>241</v>
      </c>
      <c r="C24" s="308"/>
      <c r="D24" s="113">
        <v>3.0100334448160537</v>
      </c>
      <c r="E24" s="115">
        <v>144</v>
      </c>
      <c r="F24" s="114">
        <v>81</v>
      </c>
      <c r="G24" s="114">
        <v>227</v>
      </c>
      <c r="H24" s="114">
        <v>124</v>
      </c>
      <c r="I24" s="140">
        <v>161</v>
      </c>
      <c r="J24" s="115">
        <v>-17</v>
      </c>
      <c r="K24" s="116">
        <v>-10.559006211180124</v>
      </c>
    </row>
    <row r="25" spans="1:11" ht="14.1" customHeight="1" x14ac:dyDescent="0.2">
      <c r="A25" s="306">
        <v>25</v>
      </c>
      <c r="B25" s="307" t="s">
        <v>242</v>
      </c>
      <c r="C25" s="308"/>
      <c r="D25" s="113">
        <v>7.3787625418060196</v>
      </c>
      <c r="E25" s="115">
        <v>353</v>
      </c>
      <c r="F25" s="114">
        <v>162</v>
      </c>
      <c r="G25" s="114">
        <v>430</v>
      </c>
      <c r="H25" s="114">
        <v>219</v>
      </c>
      <c r="I25" s="140">
        <v>275</v>
      </c>
      <c r="J25" s="115">
        <v>78</v>
      </c>
      <c r="K25" s="116">
        <v>28.363636363636363</v>
      </c>
    </row>
    <row r="26" spans="1:11" ht="14.1" customHeight="1" x14ac:dyDescent="0.2">
      <c r="A26" s="306">
        <v>26</v>
      </c>
      <c r="B26" s="307" t="s">
        <v>243</v>
      </c>
      <c r="C26" s="308"/>
      <c r="D26" s="113">
        <v>2.4665551839464883</v>
      </c>
      <c r="E26" s="115">
        <v>118</v>
      </c>
      <c r="F26" s="114">
        <v>63</v>
      </c>
      <c r="G26" s="114">
        <v>267</v>
      </c>
      <c r="H26" s="114">
        <v>88</v>
      </c>
      <c r="I26" s="140">
        <v>142</v>
      </c>
      <c r="J26" s="115">
        <v>-24</v>
      </c>
      <c r="K26" s="116">
        <v>-16.901408450704224</v>
      </c>
    </row>
    <row r="27" spans="1:11" ht="14.1" customHeight="1" x14ac:dyDescent="0.2">
      <c r="A27" s="306">
        <v>27</v>
      </c>
      <c r="B27" s="307" t="s">
        <v>244</v>
      </c>
      <c r="C27" s="308"/>
      <c r="D27" s="113">
        <v>2.0484949832775921</v>
      </c>
      <c r="E27" s="115">
        <v>98</v>
      </c>
      <c r="F27" s="114">
        <v>61</v>
      </c>
      <c r="G27" s="114">
        <v>110</v>
      </c>
      <c r="H27" s="114">
        <v>81</v>
      </c>
      <c r="I27" s="140">
        <v>110</v>
      </c>
      <c r="J27" s="115">
        <v>-12</v>
      </c>
      <c r="K27" s="116">
        <v>-10.909090909090908</v>
      </c>
    </row>
    <row r="28" spans="1:11" ht="14.1" customHeight="1" x14ac:dyDescent="0.2">
      <c r="A28" s="306">
        <v>28</v>
      </c>
      <c r="B28" s="307" t="s">
        <v>245</v>
      </c>
      <c r="C28" s="308"/>
      <c r="D28" s="113">
        <v>1.6095317725752509</v>
      </c>
      <c r="E28" s="115">
        <v>77</v>
      </c>
      <c r="F28" s="114">
        <v>78</v>
      </c>
      <c r="G28" s="114">
        <v>117</v>
      </c>
      <c r="H28" s="114">
        <v>104</v>
      </c>
      <c r="I28" s="140">
        <v>199</v>
      </c>
      <c r="J28" s="115">
        <v>-122</v>
      </c>
      <c r="K28" s="116">
        <v>-61.306532663316581</v>
      </c>
    </row>
    <row r="29" spans="1:11" ht="14.1" customHeight="1" x14ac:dyDescent="0.2">
      <c r="A29" s="306">
        <v>29</v>
      </c>
      <c r="B29" s="307" t="s">
        <v>246</v>
      </c>
      <c r="C29" s="308"/>
      <c r="D29" s="113">
        <v>3.0727424749163879</v>
      </c>
      <c r="E29" s="115">
        <v>147</v>
      </c>
      <c r="F29" s="114">
        <v>120</v>
      </c>
      <c r="G29" s="114">
        <v>163</v>
      </c>
      <c r="H29" s="114">
        <v>146</v>
      </c>
      <c r="I29" s="140">
        <v>163</v>
      </c>
      <c r="J29" s="115">
        <v>-16</v>
      </c>
      <c r="K29" s="116">
        <v>-9.8159509202453989</v>
      </c>
    </row>
    <row r="30" spans="1:11" ht="14.1" customHeight="1" x14ac:dyDescent="0.2">
      <c r="A30" s="306" t="s">
        <v>247</v>
      </c>
      <c r="B30" s="307" t="s">
        <v>248</v>
      </c>
      <c r="C30" s="308"/>
      <c r="D30" s="113">
        <v>1.3795986622073579</v>
      </c>
      <c r="E30" s="115">
        <v>66</v>
      </c>
      <c r="F30" s="114">
        <v>31</v>
      </c>
      <c r="G30" s="114" t="s">
        <v>513</v>
      </c>
      <c r="H30" s="114" t="s">
        <v>513</v>
      </c>
      <c r="I30" s="140">
        <v>53</v>
      </c>
      <c r="J30" s="115">
        <v>13</v>
      </c>
      <c r="K30" s="116">
        <v>24.528301886792452</v>
      </c>
    </row>
    <row r="31" spans="1:11" ht="14.1" customHeight="1" x14ac:dyDescent="0.2">
      <c r="A31" s="306" t="s">
        <v>249</v>
      </c>
      <c r="B31" s="307" t="s">
        <v>250</v>
      </c>
      <c r="C31" s="308"/>
      <c r="D31" s="113">
        <v>1.6931438127090301</v>
      </c>
      <c r="E31" s="115">
        <v>81</v>
      </c>
      <c r="F31" s="114">
        <v>86</v>
      </c>
      <c r="G31" s="114">
        <v>87</v>
      </c>
      <c r="H31" s="114">
        <v>90</v>
      </c>
      <c r="I31" s="140">
        <v>105</v>
      </c>
      <c r="J31" s="115">
        <v>-24</v>
      </c>
      <c r="K31" s="116">
        <v>-22.857142857142858</v>
      </c>
    </row>
    <row r="32" spans="1:11" ht="14.1" customHeight="1" x14ac:dyDescent="0.2">
      <c r="A32" s="306">
        <v>31</v>
      </c>
      <c r="B32" s="307" t="s">
        <v>251</v>
      </c>
      <c r="C32" s="308"/>
      <c r="D32" s="113">
        <v>0.45986622073578598</v>
      </c>
      <c r="E32" s="115">
        <v>22</v>
      </c>
      <c r="F32" s="114">
        <v>16</v>
      </c>
      <c r="G32" s="114">
        <v>18</v>
      </c>
      <c r="H32" s="114">
        <v>23</v>
      </c>
      <c r="I32" s="140">
        <v>21</v>
      </c>
      <c r="J32" s="115">
        <v>1</v>
      </c>
      <c r="K32" s="116">
        <v>4.7619047619047619</v>
      </c>
    </row>
    <row r="33" spans="1:11" ht="14.1" customHeight="1" x14ac:dyDescent="0.2">
      <c r="A33" s="306">
        <v>32</v>
      </c>
      <c r="B33" s="307" t="s">
        <v>252</v>
      </c>
      <c r="C33" s="308"/>
      <c r="D33" s="113">
        <v>6.103678929765886</v>
      </c>
      <c r="E33" s="115">
        <v>292</v>
      </c>
      <c r="F33" s="114">
        <v>141</v>
      </c>
      <c r="G33" s="114">
        <v>261</v>
      </c>
      <c r="H33" s="114">
        <v>209</v>
      </c>
      <c r="I33" s="140">
        <v>292</v>
      </c>
      <c r="J33" s="115">
        <v>0</v>
      </c>
      <c r="K33" s="116">
        <v>0</v>
      </c>
    </row>
    <row r="34" spans="1:11" ht="14.1" customHeight="1" x14ac:dyDescent="0.2">
      <c r="A34" s="306">
        <v>33</v>
      </c>
      <c r="B34" s="307" t="s">
        <v>253</v>
      </c>
      <c r="C34" s="308"/>
      <c r="D34" s="113">
        <v>1.6304347826086956</v>
      </c>
      <c r="E34" s="115">
        <v>78</v>
      </c>
      <c r="F34" s="114">
        <v>38</v>
      </c>
      <c r="G34" s="114">
        <v>108</v>
      </c>
      <c r="H34" s="114">
        <v>86</v>
      </c>
      <c r="I34" s="140">
        <v>106</v>
      </c>
      <c r="J34" s="115">
        <v>-28</v>
      </c>
      <c r="K34" s="116">
        <v>-26.415094339622641</v>
      </c>
    </row>
    <row r="35" spans="1:11" ht="14.1" customHeight="1" x14ac:dyDescent="0.2">
      <c r="A35" s="306">
        <v>34</v>
      </c>
      <c r="B35" s="307" t="s">
        <v>254</v>
      </c>
      <c r="C35" s="308"/>
      <c r="D35" s="113">
        <v>2.1530100334448159</v>
      </c>
      <c r="E35" s="115">
        <v>103</v>
      </c>
      <c r="F35" s="114">
        <v>75</v>
      </c>
      <c r="G35" s="114">
        <v>120</v>
      </c>
      <c r="H35" s="114">
        <v>100</v>
      </c>
      <c r="I35" s="140">
        <v>115</v>
      </c>
      <c r="J35" s="115">
        <v>-12</v>
      </c>
      <c r="K35" s="116">
        <v>-10.434782608695652</v>
      </c>
    </row>
    <row r="36" spans="1:11" ht="14.1" customHeight="1" x14ac:dyDescent="0.2">
      <c r="A36" s="306">
        <v>41</v>
      </c>
      <c r="B36" s="307" t="s">
        <v>255</v>
      </c>
      <c r="C36" s="308"/>
      <c r="D36" s="113">
        <v>0.5852842809364549</v>
      </c>
      <c r="E36" s="115">
        <v>28</v>
      </c>
      <c r="F36" s="114">
        <v>20</v>
      </c>
      <c r="G36" s="114">
        <v>37</v>
      </c>
      <c r="H36" s="114">
        <v>39</v>
      </c>
      <c r="I36" s="140">
        <v>22</v>
      </c>
      <c r="J36" s="115">
        <v>6</v>
      </c>
      <c r="K36" s="116">
        <v>27.272727272727273</v>
      </c>
    </row>
    <row r="37" spans="1:11" ht="14.1" customHeight="1" x14ac:dyDescent="0.2">
      <c r="A37" s="306">
        <v>42</v>
      </c>
      <c r="B37" s="307" t="s">
        <v>256</v>
      </c>
      <c r="C37" s="308"/>
      <c r="D37" s="113">
        <v>0.18812709030100336</v>
      </c>
      <c r="E37" s="115">
        <v>9</v>
      </c>
      <c r="F37" s="114" t="s">
        <v>513</v>
      </c>
      <c r="G37" s="114">
        <v>6</v>
      </c>
      <c r="H37" s="114" t="s">
        <v>513</v>
      </c>
      <c r="I37" s="140">
        <v>9</v>
      </c>
      <c r="J37" s="115">
        <v>0</v>
      </c>
      <c r="K37" s="116">
        <v>0</v>
      </c>
    </row>
    <row r="38" spans="1:11" ht="14.1" customHeight="1" x14ac:dyDescent="0.2">
      <c r="A38" s="306">
        <v>43</v>
      </c>
      <c r="B38" s="307" t="s">
        <v>257</v>
      </c>
      <c r="C38" s="308"/>
      <c r="D38" s="113">
        <v>1.1914715719063544</v>
      </c>
      <c r="E38" s="115">
        <v>57</v>
      </c>
      <c r="F38" s="114">
        <v>39</v>
      </c>
      <c r="G38" s="114">
        <v>83</v>
      </c>
      <c r="H38" s="114">
        <v>63</v>
      </c>
      <c r="I38" s="140">
        <v>64</v>
      </c>
      <c r="J38" s="115">
        <v>-7</v>
      </c>
      <c r="K38" s="116">
        <v>-10.9375</v>
      </c>
    </row>
    <row r="39" spans="1:11" ht="14.1" customHeight="1" x14ac:dyDescent="0.2">
      <c r="A39" s="306">
        <v>51</v>
      </c>
      <c r="B39" s="307" t="s">
        <v>258</v>
      </c>
      <c r="C39" s="308"/>
      <c r="D39" s="113">
        <v>8.7792642140468224</v>
      </c>
      <c r="E39" s="115">
        <v>420</v>
      </c>
      <c r="F39" s="114">
        <v>580</v>
      </c>
      <c r="G39" s="114">
        <v>481</v>
      </c>
      <c r="H39" s="114">
        <v>363</v>
      </c>
      <c r="I39" s="140">
        <v>461</v>
      </c>
      <c r="J39" s="115">
        <v>-41</v>
      </c>
      <c r="K39" s="116">
        <v>-8.8937093275488071</v>
      </c>
    </row>
    <row r="40" spans="1:11" ht="14.1" customHeight="1" x14ac:dyDescent="0.2">
      <c r="A40" s="306" t="s">
        <v>259</v>
      </c>
      <c r="B40" s="307" t="s">
        <v>260</v>
      </c>
      <c r="C40" s="308"/>
      <c r="D40" s="113">
        <v>8.4657190635451514</v>
      </c>
      <c r="E40" s="115">
        <v>405</v>
      </c>
      <c r="F40" s="114">
        <v>567</v>
      </c>
      <c r="G40" s="114">
        <v>463</v>
      </c>
      <c r="H40" s="114">
        <v>333</v>
      </c>
      <c r="I40" s="140">
        <v>428</v>
      </c>
      <c r="J40" s="115">
        <v>-23</v>
      </c>
      <c r="K40" s="116">
        <v>-5.3738317757009346</v>
      </c>
    </row>
    <row r="41" spans="1:11" ht="14.1" customHeight="1" x14ac:dyDescent="0.2">
      <c r="A41" s="306"/>
      <c r="B41" s="307" t="s">
        <v>261</v>
      </c>
      <c r="C41" s="308"/>
      <c r="D41" s="113">
        <v>8.1103678929765888</v>
      </c>
      <c r="E41" s="115">
        <v>388</v>
      </c>
      <c r="F41" s="114">
        <v>536</v>
      </c>
      <c r="G41" s="114">
        <v>406</v>
      </c>
      <c r="H41" s="114">
        <v>310</v>
      </c>
      <c r="I41" s="140">
        <v>415</v>
      </c>
      <c r="J41" s="115">
        <v>-27</v>
      </c>
      <c r="K41" s="116">
        <v>-6.5060240963855422</v>
      </c>
    </row>
    <row r="42" spans="1:11" ht="14.1" customHeight="1" x14ac:dyDescent="0.2">
      <c r="A42" s="306">
        <v>52</v>
      </c>
      <c r="B42" s="307" t="s">
        <v>262</v>
      </c>
      <c r="C42" s="308"/>
      <c r="D42" s="113">
        <v>4.9122073578595318</v>
      </c>
      <c r="E42" s="115">
        <v>235</v>
      </c>
      <c r="F42" s="114">
        <v>200</v>
      </c>
      <c r="G42" s="114">
        <v>280</v>
      </c>
      <c r="H42" s="114">
        <v>233</v>
      </c>
      <c r="I42" s="140">
        <v>293</v>
      </c>
      <c r="J42" s="115">
        <v>-58</v>
      </c>
      <c r="K42" s="116">
        <v>-19.795221843003414</v>
      </c>
    </row>
    <row r="43" spans="1:11" ht="14.1" customHeight="1" x14ac:dyDescent="0.2">
      <c r="A43" s="306" t="s">
        <v>263</v>
      </c>
      <c r="B43" s="307" t="s">
        <v>264</v>
      </c>
      <c r="C43" s="308"/>
      <c r="D43" s="113">
        <v>4.1387959866220738</v>
      </c>
      <c r="E43" s="115">
        <v>198</v>
      </c>
      <c r="F43" s="114">
        <v>177</v>
      </c>
      <c r="G43" s="114">
        <v>254</v>
      </c>
      <c r="H43" s="114">
        <v>198</v>
      </c>
      <c r="I43" s="140">
        <v>269</v>
      </c>
      <c r="J43" s="115">
        <v>-71</v>
      </c>
      <c r="K43" s="116">
        <v>-26.394052044609666</v>
      </c>
    </row>
    <row r="44" spans="1:11" ht="14.1" customHeight="1" x14ac:dyDescent="0.2">
      <c r="A44" s="306">
        <v>53</v>
      </c>
      <c r="B44" s="307" t="s">
        <v>265</v>
      </c>
      <c r="C44" s="308"/>
      <c r="D44" s="113">
        <v>0.31354515050167225</v>
      </c>
      <c r="E44" s="115">
        <v>15</v>
      </c>
      <c r="F44" s="114">
        <v>33</v>
      </c>
      <c r="G44" s="114">
        <v>32</v>
      </c>
      <c r="H44" s="114">
        <v>30</v>
      </c>
      <c r="I44" s="140">
        <v>24</v>
      </c>
      <c r="J44" s="115">
        <v>-9</v>
      </c>
      <c r="K44" s="116">
        <v>-37.5</v>
      </c>
    </row>
    <row r="45" spans="1:11" ht="14.1" customHeight="1" x14ac:dyDescent="0.2">
      <c r="A45" s="306" t="s">
        <v>266</v>
      </c>
      <c r="B45" s="307" t="s">
        <v>267</v>
      </c>
      <c r="C45" s="308"/>
      <c r="D45" s="113">
        <v>0.27173913043478259</v>
      </c>
      <c r="E45" s="115">
        <v>13</v>
      </c>
      <c r="F45" s="114">
        <v>33</v>
      </c>
      <c r="G45" s="114">
        <v>31</v>
      </c>
      <c r="H45" s="114">
        <v>27</v>
      </c>
      <c r="I45" s="140">
        <v>23</v>
      </c>
      <c r="J45" s="115">
        <v>-10</v>
      </c>
      <c r="K45" s="116">
        <v>-43.478260869565219</v>
      </c>
    </row>
    <row r="46" spans="1:11" ht="14.1" customHeight="1" x14ac:dyDescent="0.2">
      <c r="A46" s="306">
        <v>54</v>
      </c>
      <c r="B46" s="307" t="s">
        <v>268</v>
      </c>
      <c r="C46" s="308"/>
      <c r="D46" s="113">
        <v>4.7867892976588626</v>
      </c>
      <c r="E46" s="115">
        <v>229</v>
      </c>
      <c r="F46" s="114">
        <v>165</v>
      </c>
      <c r="G46" s="114">
        <v>216</v>
      </c>
      <c r="H46" s="114">
        <v>179</v>
      </c>
      <c r="I46" s="140">
        <v>194</v>
      </c>
      <c r="J46" s="115">
        <v>35</v>
      </c>
      <c r="K46" s="116">
        <v>18.041237113402062</v>
      </c>
    </row>
    <row r="47" spans="1:11" ht="14.1" customHeight="1" x14ac:dyDescent="0.2">
      <c r="A47" s="306">
        <v>61</v>
      </c>
      <c r="B47" s="307" t="s">
        <v>269</v>
      </c>
      <c r="C47" s="308"/>
      <c r="D47" s="113">
        <v>2.7591973244147159</v>
      </c>
      <c r="E47" s="115">
        <v>132</v>
      </c>
      <c r="F47" s="114">
        <v>93</v>
      </c>
      <c r="G47" s="114">
        <v>140</v>
      </c>
      <c r="H47" s="114">
        <v>98</v>
      </c>
      <c r="I47" s="140">
        <v>164</v>
      </c>
      <c r="J47" s="115">
        <v>-32</v>
      </c>
      <c r="K47" s="116">
        <v>-19.512195121951219</v>
      </c>
    </row>
    <row r="48" spans="1:11" ht="14.1" customHeight="1" x14ac:dyDescent="0.2">
      <c r="A48" s="306">
        <v>62</v>
      </c>
      <c r="B48" s="307" t="s">
        <v>270</v>
      </c>
      <c r="C48" s="308"/>
      <c r="D48" s="113">
        <v>5.4974916387959869</v>
      </c>
      <c r="E48" s="115">
        <v>263</v>
      </c>
      <c r="F48" s="114">
        <v>279</v>
      </c>
      <c r="G48" s="114">
        <v>402</v>
      </c>
      <c r="H48" s="114">
        <v>287</v>
      </c>
      <c r="I48" s="140">
        <v>310</v>
      </c>
      <c r="J48" s="115">
        <v>-47</v>
      </c>
      <c r="K48" s="116">
        <v>-15.161290322580646</v>
      </c>
    </row>
    <row r="49" spans="1:11" ht="14.1" customHeight="1" x14ac:dyDescent="0.2">
      <c r="A49" s="306">
        <v>63</v>
      </c>
      <c r="B49" s="307" t="s">
        <v>271</v>
      </c>
      <c r="C49" s="308"/>
      <c r="D49" s="113">
        <v>2.968227424749164</v>
      </c>
      <c r="E49" s="115">
        <v>142</v>
      </c>
      <c r="F49" s="114">
        <v>121</v>
      </c>
      <c r="G49" s="114">
        <v>152</v>
      </c>
      <c r="H49" s="114">
        <v>164</v>
      </c>
      <c r="I49" s="140">
        <v>130</v>
      </c>
      <c r="J49" s="115">
        <v>12</v>
      </c>
      <c r="K49" s="116">
        <v>9.2307692307692299</v>
      </c>
    </row>
    <row r="50" spans="1:11" ht="14.1" customHeight="1" x14ac:dyDescent="0.2">
      <c r="A50" s="306" t="s">
        <v>272</v>
      </c>
      <c r="B50" s="307" t="s">
        <v>273</v>
      </c>
      <c r="C50" s="308"/>
      <c r="D50" s="113">
        <v>0.27173913043478259</v>
      </c>
      <c r="E50" s="115">
        <v>13</v>
      </c>
      <c r="F50" s="114">
        <v>15</v>
      </c>
      <c r="G50" s="114">
        <v>18</v>
      </c>
      <c r="H50" s="114">
        <v>12</v>
      </c>
      <c r="I50" s="140">
        <v>23</v>
      </c>
      <c r="J50" s="115">
        <v>-10</v>
      </c>
      <c r="K50" s="116">
        <v>-43.478260869565219</v>
      </c>
    </row>
    <row r="51" spans="1:11" ht="14.1" customHeight="1" x14ac:dyDescent="0.2">
      <c r="A51" s="306" t="s">
        <v>274</v>
      </c>
      <c r="B51" s="307" t="s">
        <v>275</v>
      </c>
      <c r="C51" s="308"/>
      <c r="D51" s="113">
        <v>1.9021739130434783</v>
      </c>
      <c r="E51" s="115">
        <v>91</v>
      </c>
      <c r="F51" s="114">
        <v>72</v>
      </c>
      <c r="G51" s="114">
        <v>93</v>
      </c>
      <c r="H51" s="114">
        <v>126</v>
      </c>
      <c r="I51" s="140">
        <v>98</v>
      </c>
      <c r="J51" s="115">
        <v>-7</v>
      </c>
      <c r="K51" s="116">
        <v>-7.1428571428571432</v>
      </c>
    </row>
    <row r="52" spans="1:11" ht="14.1" customHeight="1" x14ac:dyDescent="0.2">
      <c r="A52" s="306">
        <v>71</v>
      </c>
      <c r="B52" s="307" t="s">
        <v>276</v>
      </c>
      <c r="C52" s="308"/>
      <c r="D52" s="113">
        <v>8.6747491638795982</v>
      </c>
      <c r="E52" s="115">
        <v>415</v>
      </c>
      <c r="F52" s="114">
        <v>367</v>
      </c>
      <c r="G52" s="114">
        <v>490</v>
      </c>
      <c r="H52" s="114">
        <v>366</v>
      </c>
      <c r="I52" s="140">
        <v>421</v>
      </c>
      <c r="J52" s="115">
        <v>-6</v>
      </c>
      <c r="K52" s="116">
        <v>-1.4251781472684086</v>
      </c>
    </row>
    <row r="53" spans="1:11" ht="14.1" customHeight="1" x14ac:dyDescent="0.2">
      <c r="A53" s="306" t="s">
        <v>277</v>
      </c>
      <c r="B53" s="307" t="s">
        <v>278</v>
      </c>
      <c r="C53" s="308"/>
      <c r="D53" s="113">
        <v>2.591973244147157</v>
      </c>
      <c r="E53" s="115">
        <v>124</v>
      </c>
      <c r="F53" s="114">
        <v>116</v>
      </c>
      <c r="G53" s="114">
        <v>224</v>
      </c>
      <c r="H53" s="114">
        <v>145</v>
      </c>
      <c r="I53" s="140">
        <v>148</v>
      </c>
      <c r="J53" s="115">
        <v>-24</v>
      </c>
      <c r="K53" s="116">
        <v>-16.216216216216218</v>
      </c>
    </row>
    <row r="54" spans="1:11" ht="14.1" customHeight="1" x14ac:dyDescent="0.2">
      <c r="A54" s="306" t="s">
        <v>279</v>
      </c>
      <c r="B54" s="307" t="s">
        <v>280</v>
      </c>
      <c r="C54" s="308"/>
      <c r="D54" s="113">
        <v>4.6195652173913047</v>
      </c>
      <c r="E54" s="115">
        <v>221</v>
      </c>
      <c r="F54" s="114">
        <v>175</v>
      </c>
      <c r="G54" s="114">
        <v>217</v>
      </c>
      <c r="H54" s="114">
        <v>192</v>
      </c>
      <c r="I54" s="140">
        <v>226</v>
      </c>
      <c r="J54" s="115">
        <v>-5</v>
      </c>
      <c r="K54" s="116">
        <v>-2.2123893805309733</v>
      </c>
    </row>
    <row r="55" spans="1:11" ht="14.1" customHeight="1" x14ac:dyDescent="0.2">
      <c r="A55" s="306">
        <v>72</v>
      </c>
      <c r="B55" s="307" t="s">
        <v>281</v>
      </c>
      <c r="C55" s="308"/>
      <c r="D55" s="113">
        <v>1.7558528428093645</v>
      </c>
      <c r="E55" s="115">
        <v>84</v>
      </c>
      <c r="F55" s="114">
        <v>158</v>
      </c>
      <c r="G55" s="114">
        <v>118</v>
      </c>
      <c r="H55" s="114">
        <v>69</v>
      </c>
      <c r="I55" s="140">
        <v>108</v>
      </c>
      <c r="J55" s="115">
        <v>-24</v>
      </c>
      <c r="K55" s="116">
        <v>-22.222222222222221</v>
      </c>
    </row>
    <row r="56" spans="1:11" ht="14.1" customHeight="1" x14ac:dyDescent="0.2">
      <c r="A56" s="306" t="s">
        <v>282</v>
      </c>
      <c r="B56" s="307" t="s">
        <v>283</v>
      </c>
      <c r="C56" s="308"/>
      <c r="D56" s="113">
        <v>0.5852842809364549</v>
      </c>
      <c r="E56" s="115">
        <v>28</v>
      </c>
      <c r="F56" s="114">
        <v>93</v>
      </c>
      <c r="G56" s="114">
        <v>59</v>
      </c>
      <c r="H56" s="114">
        <v>20</v>
      </c>
      <c r="I56" s="140">
        <v>30</v>
      </c>
      <c r="J56" s="115">
        <v>-2</v>
      </c>
      <c r="K56" s="116">
        <v>-6.666666666666667</v>
      </c>
    </row>
    <row r="57" spans="1:11" ht="14.1" customHeight="1" x14ac:dyDescent="0.2">
      <c r="A57" s="306" t="s">
        <v>284</v>
      </c>
      <c r="B57" s="307" t="s">
        <v>285</v>
      </c>
      <c r="C57" s="308"/>
      <c r="D57" s="113">
        <v>0.66889632107023411</v>
      </c>
      <c r="E57" s="115">
        <v>32</v>
      </c>
      <c r="F57" s="114">
        <v>54</v>
      </c>
      <c r="G57" s="114">
        <v>36</v>
      </c>
      <c r="H57" s="114">
        <v>36</v>
      </c>
      <c r="I57" s="140">
        <v>59</v>
      </c>
      <c r="J57" s="115">
        <v>-27</v>
      </c>
      <c r="K57" s="116">
        <v>-45.762711864406782</v>
      </c>
    </row>
    <row r="58" spans="1:11" ht="14.1" customHeight="1" x14ac:dyDescent="0.2">
      <c r="A58" s="306">
        <v>73</v>
      </c>
      <c r="B58" s="307" t="s">
        <v>286</v>
      </c>
      <c r="C58" s="308"/>
      <c r="D58" s="113">
        <v>1.6931438127090301</v>
      </c>
      <c r="E58" s="115">
        <v>81</v>
      </c>
      <c r="F58" s="114">
        <v>41</v>
      </c>
      <c r="G58" s="114">
        <v>86</v>
      </c>
      <c r="H58" s="114">
        <v>54</v>
      </c>
      <c r="I58" s="140">
        <v>64</v>
      </c>
      <c r="J58" s="115">
        <v>17</v>
      </c>
      <c r="K58" s="116">
        <v>26.5625</v>
      </c>
    </row>
    <row r="59" spans="1:11" ht="14.1" customHeight="1" x14ac:dyDescent="0.2">
      <c r="A59" s="306" t="s">
        <v>287</v>
      </c>
      <c r="B59" s="307" t="s">
        <v>288</v>
      </c>
      <c r="C59" s="308"/>
      <c r="D59" s="113">
        <v>1.1287625418060201</v>
      </c>
      <c r="E59" s="115">
        <v>54</v>
      </c>
      <c r="F59" s="114">
        <v>34</v>
      </c>
      <c r="G59" s="114">
        <v>68</v>
      </c>
      <c r="H59" s="114">
        <v>47</v>
      </c>
      <c r="I59" s="140">
        <v>46</v>
      </c>
      <c r="J59" s="115">
        <v>8</v>
      </c>
      <c r="K59" s="116">
        <v>17.391304347826086</v>
      </c>
    </row>
    <row r="60" spans="1:11" ht="14.1" customHeight="1" x14ac:dyDescent="0.2">
      <c r="A60" s="306">
        <v>81</v>
      </c>
      <c r="B60" s="307" t="s">
        <v>289</v>
      </c>
      <c r="C60" s="308"/>
      <c r="D60" s="113">
        <v>7.4205685618729094</v>
      </c>
      <c r="E60" s="115">
        <v>355</v>
      </c>
      <c r="F60" s="114">
        <v>338</v>
      </c>
      <c r="G60" s="114">
        <v>453</v>
      </c>
      <c r="H60" s="114">
        <v>282</v>
      </c>
      <c r="I60" s="140">
        <v>286</v>
      </c>
      <c r="J60" s="115">
        <v>69</v>
      </c>
      <c r="K60" s="116">
        <v>24.125874125874127</v>
      </c>
    </row>
    <row r="61" spans="1:11" ht="14.1" customHeight="1" x14ac:dyDescent="0.2">
      <c r="A61" s="306" t="s">
        <v>290</v>
      </c>
      <c r="B61" s="307" t="s">
        <v>291</v>
      </c>
      <c r="C61" s="308"/>
      <c r="D61" s="113">
        <v>2.0275919732441472</v>
      </c>
      <c r="E61" s="115">
        <v>97</v>
      </c>
      <c r="F61" s="114">
        <v>67</v>
      </c>
      <c r="G61" s="114">
        <v>135</v>
      </c>
      <c r="H61" s="114">
        <v>87</v>
      </c>
      <c r="I61" s="140">
        <v>97</v>
      </c>
      <c r="J61" s="115">
        <v>0</v>
      </c>
      <c r="K61" s="116">
        <v>0</v>
      </c>
    </row>
    <row r="62" spans="1:11" ht="14.1" customHeight="1" x14ac:dyDescent="0.2">
      <c r="A62" s="306" t="s">
        <v>292</v>
      </c>
      <c r="B62" s="307" t="s">
        <v>293</v>
      </c>
      <c r="C62" s="308"/>
      <c r="D62" s="113">
        <v>2.3411371237458196</v>
      </c>
      <c r="E62" s="115">
        <v>112</v>
      </c>
      <c r="F62" s="114">
        <v>115</v>
      </c>
      <c r="G62" s="114">
        <v>208</v>
      </c>
      <c r="H62" s="114">
        <v>85</v>
      </c>
      <c r="I62" s="140">
        <v>84</v>
      </c>
      <c r="J62" s="115">
        <v>28</v>
      </c>
      <c r="K62" s="116">
        <v>33.333333333333336</v>
      </c>
    </row>
    <row r="63" spans="1:11" ht="14.1" customHeight="1" x14ac:dyDescent="0.2">
      <c r="A63" s="306"/>
      <c r="B63" s="307" t="s">
        <v>294</v>
      </c>
      <c r="C63" s="308"/>
      <c r="D63" s="113">
        <v>2.2366220735785953</v>
      </c>
      <c r="E63" s="115">
        <v>107</v>
      </c>
      <c r="F63" s="114">
        <v>105</v>
      </c>
      <c r="G63" s="114">
        <v>200</v>
      </c>
      <c r="H63" s="114">
        <v>80</v>
      </c>
      <c r="I63" s="140">
        <v>79</v>
      </c>
      <c r="J63" s="115">
        <v>28</v>
      </c>
      <c r="K63" s="116">
        <v>35.443037974683541</v>
      </c>
    </row>
    <row r="64" spans="1:11" ht="14.1" customHeight="1" x14ac:dyDescent="0.2">
      <c r="A64" s="306" t="s">
        <v>295</v>
      </c>
      <c r="B64" s="307" t="s">
        <v>296</v>
      </c>
      <c r="C64" s="308"/>
      <c r="D64" s="113">
        <v>1.0869565217391304</v>
      </c>
      <c r="E64" s="115">
        <v>52</v>
      </c>
      <c r="F64" s="114">
        <v>28</v>
      </c>
      <c r="G64" s="114">
        <v>35</v>
      </c>
      <c r="H64" s="114">
        <v>38</v>
      </c>
      <c r="I64" s="140">
        <v>32</v>
      </c>
      <c r="J64" s="115">
        <v>20</v>
      </c>
      <c r="K64" s="116">
        <v>62.5</v>
      </c>
    </row>
    <row r="65" spans="1:11" ht="14.1" customHeight="1" x14ac:dyDescent="0.2">
      <c r="A65" s="306" t="s">
        <v>297</v>
      </c>
      <c r="B65" s="307" t="s">
        <v>298</v>
      </c>
      <c r="C65" s="308"/>
      <c r="D65" s="113">
        <v>0.8570234113712375</v>
      </c>
      <c r="E65" s="115">
        <v>41</v>
      </c>
      <c r="F65" s="114">
        <v>95</v>
      </c>
      <c r="G65" s="114">
        <v>27</v>
      </c>
      <c r="H65" s="114">
        <v>35</v>
      </c>
      <c r="I65" s="140">
        <v>35</v>
      </c>
      <c r="J65" s="115">
        <v>6</v>
      </c>
      <c r="K65" s="116">
        <v>17.142857142857142</v>
      </c>
    </row>
    <row r="66" spans="1:11" ht="14.1" customHeight="1" x14ac:dyDescent="0.2">
      <c r="A66" s="306">
        <v>82</v>
      </c>
      <c r="B66" s="307" t="s">
        <v>299</v>
      </c>
      <c r="C66" s="308"/>
      <c r="D66" s="113">
        <v>4.3687290969899664</v>
      </c>
      <c r="E66" s="115">
        <v>209</v>
      </c>
      <c r="F66" s="114">
        <v>122</v>
      </c>
      <c r="G66" s="114">
        <v>334</v>
      </c>
      <c r="H66" s="114">
        <v>143</v>
      </c>
      <c r="I66" s="140">
        <v>181</v>
      </c>
      <c r="J66" s="115">
        <v>28</v>
      </c>
      <c r="K66" s="116">
        <v>15.469613259668508</v>
      </c>
    </row>
    <row r="67" spans="1:11" ht="14.1" customHeight="1" x14ac:dyDescent="0.2">
      <c r="A67" s="306" t="s">
        <v>300</v>
      </c>
      <c r="B67" s="307" t="s">
        <v>301</v>
      </c>
      <c r="C67" s="308"/>
      <c r="D67" s="113">
        <v>3.1772575250836121</v>
      </c>
      <c r="E67" s="115">
        <v>152</v>
      </c>
      <c r="F67" s="114">
        <v>83</v>
      </c>
      <c r="G67" s="114">
        <v>260</v>
      </c>
      <c r="H67" s="114">
        <v>103</v>
      </c>
      <c r="I67" s="140">
        <v>125</v>
      </c>
      <c r="J67" s="115">
        <v>27</v>
      </c>
      <c r="K67" s="116">
        <v>21.6</v>
      </c>
    </row>
    <row r="68" spans="1:11" ht="14.1" customHeight="1" x14ac:dyDescent="0.2">
      <c r="A68" s="306" t="s">
        <v>302</v>
      </c>
      <c r="B68" s="307" t="s">
        <v>303</v>
      </c>
      <c r="C68" s="308"/>
      <c r="D68" s="113">
        <v>0.8570234113712375</v>
      </c>
      <c r="E68" s="115">
        <v>41</v>
      </c>
      <c r="F68" s="114">
        <v>26</v>
      </c>
      <c r="G68" s="114">
        <v>48</v>
      </c>
      <c r="H68" s="114">
        <v>26</v>
      </c>
      <c r="I68" s="140">
        <v>37</v>
      </c>
      <c r="J68" s="115">
        <v>4</v>
      </c>
      <c r="K68" s="116">
        <v>10.810810810810811</v>
      </c>
    </row>
    <row r="69" spans="1:11" ht="14.1" customHeight="1" x14ac:dyDescent="0.2">
      <c r="A69" s="306">
        <v>83</v>
      </c>
      <c r="B69" s="307" t="s">
        <v>304</v>
      </c>
      <c r="C69" s="308"/>
      <c r="D69" s="113">
        <v>6.0827759197324411</v>
      </c>
      <c r="E69" s="115">
        <v>291</v>
      </c>
      <c r="F69" s="114">
        <v>177</v>
      </c>
      <c r="G69" s="114">
        <v>513</v>
      </c>
      <c r="H69" s="114">
        <v>154</v>
      </c>
      <c r="I69" s="140">
        <v>225</v>
      </c>
      <c r="J69" s="115">
        <v>66</v>
      </c>
      <c r="K69" s="116">
        <v>29.333333333333332</v>
      </c>
    </row>
    <row r="70" spans="1:11" ht="14.1" customHeight="1" x14ac:dyDescent="0.2">
      <c r="A70" s="306" t="s">
        <v>305</v>
      </c>
      <c r="B70" s="307" t="s">
        <v>306</v>
      </c>
      <c r="C70" s="308"/>
      <c r="D70" s="113">
        <v>4.9331103678929766</v>
      </c>
      <c r="E70" s="115">
        <v>236</v>
      </c>
      <c r="F70" s="114">
        <v>125</v>
      </c>
      <c r="G70" s="114">
        <v>457</v>
      </c>
      <c r="H70" s="114">
        <v>112</v>
      </c>
      <c r="I70" s="140">
        <v>163</v>
      </c>
      <c r="J70" s="115">
        <v>73</v>
      </c>
      <c r="K70" s="116">
        <v>44.785276073619634</v>
      </c>
    </row>
    <row r="71" spans="1:11" ht="14.1" customHeight="1" x14ac:dyDescent="0.2">
      <c r="A71" s="306"/>
      <c r="B71" s="307" t="s">
        <v>307</v>
      </c>
      <c r="C71" s="308"/>
      <c r="D71" s="113">
        <v>3.0936454849498327</v>
      </c>
      <c r="E71" s="115">
        <v>148</v>
      </c>
      <c r="F71" s="114">
        <v>73</v>
      </c>
      <c r="G71" s="114">
        <v>268</v>
      </c>
      <c r="H71" s="114">
        <v>59</v>
      </c>
      <c r="I71" s="140">
        <v>92</v>
      </c>
      <c r="J71" s="115">
        <v>56</v>
      </c>
      <c r="K71" s="116">
        <v>60.869565217391305</v>
      </c>
    </row>
    <row r="72" spans="1:11" ht="14.1" customHeight="1" x14ac:dyDescent="0.2">
      <c r="A72" s="306">
        <v>84</v>
      </c>
      <c r="B72" s="307" t="s">
        <v>308</v>
      </c>
      <c r="C72" s="308"/>
      <c r="D72" s="113">
        <v>1.3586956521739131</v>
      </c>
      <c r="E72" s="115">
        <v>65</v>
      </c>
      <c r="F72" s="114">
        <v>41</v>
      </c>
      <c r="G72" s="114">
        <v>112</v>
      </c>
      <c r="H72" s="114">
        <v>32</v>
      </c>
      <c r="I72" s="140">
        <v>64</v>
      </c>
      <c r="J72" s="115">
        <v>1</v>
      </c>
      <c r="K72" s="116">
        <v>1.5625</v>
      </c>
    </row>
    <row r="73" spans="1:11" ht="14.1" customHeight="1" x14ac:dyDescent="0.2">
      <c r="A73" s="306" t="s">
        <v>309</v>
      </c>
      <c r="B73" s="307" t="s">
        <v>310</v>
      </c>
      <c r="C73" s="308"/>
      <c r="D73" s="113">
        <v>0.77341137123745818</v>
      </c>
      <c r="E73" s="115">
        <v>37</v>
      </c>
      <c r="F73" s="114">
        <v>26</v>
      </c>
      <c r="G73" s="114">
        <v>77</v>
      </c>
      <c r="H73" s="114">
        <v>13</v>
      </c>
      <c r="I73" s="140">
        <v>45</v>
      </c>
      <c r="J73" s="115">
        <v>-8</v>
      </c>
      <c r="K73" s="116">
        <v>-17.777777777777779</v>
      </c>
    </row>
    <row r="74" spans="1:11" ht="14.1" customHeight="1" x14ac:dyDescent="0.2">
      <c r="A74" s="306" t="s">
        <v>311</v>
      </c>
      <c r="B74" s="307" t="s">
        <v>312</v>
      </c>
      <c r="C74" s="308"/>
      <c r="D74" s="113">
        <v>0.16722408026755853</v>
      </c>
      <c r="E74" s="115">
        <v>8</v>
      </c>
      <c r="F74" s="114">
        <v>3</v>
      </c>
      <c r="G74" s="114">
        <v>8</v>
      </c>
      <c r="H74" s="114" t="s">
        <v>513</v>
      </c>
      <c r="I74" s="140" t="s">
        <v>513</v>
      </c>
      <c r="J74" s="115" t="s">
        <v>513</v>
      </c>
      <c r="K74" s="116" t="s">
        <v>513</v>
      </c>
    </row>
    <row r="75" spans="1:11" ht="14.1" customHeight="1" x14ac:dyDescent="0.2">
      <c r="A75" s="306" t="s">
        <v>313</v>
      </c>
      <c r="B75" s="307" t="s">
        <v>314</v>
      </c>
      <c r="C75" s="308"/>
      <c r="D75" s="113">
        <v>8.3612040133779264E-2</v>
      </c>
      <c r="E75" s="115">
        <v>4</v>
      </c>
      <c r="F75" s="114">
        <v>3</v>
      </c>
      <c r="G75" s="114">
        <v>13</v>
      </c>
      <c r="H75" s="114">
        <v>3</v>
      </c>
      <c r="I75" s="140">
        <v>7</v>
      </c>
      <c r="J75" s="115">
        <v>-3</v>
      </c>
      <c r="K75" s="116">
        <v>-42.857142857142854</v>
      </c>
    </row>
    <row r="76" spans="1:11" ht="14.1" customHeight="1" x14ac:dyDescent="0.2">
      <c r="A76" s="306">
        <v>91</v>
      </c>
      <c r="B76" s="307" t="s">
        <v>315</v>
      </c>
      <c r="C76" s="308"/>
      <c r="D76" s="113">
        <v>0.31354515050167225</v>
      </c>
      <c r="E76" s="115">
        <v>15</v>
      </c>
      <c r="F76" s="114">
        <v>9</v>
      </c>
      <c r="G76" s="114">
        <v>15</v>
      </c>
      <c r="H76" s="114">
        <v>15</v>
      </c>
      <c r="I76" s="140">
        <v>11</v>
      </c>
      <c r="J76" s="115">
        <v>4</v>
      </c>
      <c r="K76" s="116">
        <v>36.363636363636367</v>
      </c>
    </row>
    <row r="77" spans="1:11" ht="14.1" customHeight="1" x14ac:dyDescent="0.2">
      <c r="A77" s="306">
        <v>92</v>
      </c>
      <c r="B77" s="307" t="s">
        <v>316</v>
      </c>
      <c r="C77" s="308"/>
      <c r="D77" s="113">
        <v>0.41806020066889632</v>
      </c>
      <c r="E77" s="115">
        <v>20</v>
      </c>
      <c r="F77" s="114">
        <v>36</v>
      </c>
      <c r="G77" s="114">
        <v>35</v>
      </c>
      <c r="H77" s="114">
        <v>28</v>
      </c>
      <c r="I77" s="140">
        <v>28</v>
      </c>
      <c r="J77" s="115">
        <v>-8</v>
      </c>
      <c r="K77" s="116">
        <v>-28.571428571428573</v>
      </c>
    </row>
    <row r="78" spans="1:11" ht="14.1" customHeight="1" x14ac:dyDescent="0.2">
      <c r="A78" s="306">
        <v>93</v>
      </c>
      <c r="B78" s="307" t="s">
        <v>317</v>
      </c>
      <c r="C78" s="308"/>
      <c r="D78" s="113" t="s">
        <v>513</v>
      </c>
      <c r="E78" s="115" t="s">
        <v>513</v>
      </c>
      <c r="F78" s="114" t="s">
        <v>513</v>
      </c>
      <c r="G78" s="114">
        <v>17</v>
      </c>
      <c r="H78" s="114" t="s">
        <v>513</v>
      </c>
      <c r="I78" s="140">
        <v>8</v>
      </c>
      <c r="J78" s="115" t="s">
        <v>513</v>
      </c>
      <c r="K78" s="116" t="s">
        <v>513</v>
      </c>
    </row>
    <row r="79" spans="1:11" ht="14.1" customHeight="1" x14ac:dyDescent="0.2">
      <c r="A79" s="306">
        <v>94</v>
      </c>
      <c r="B79" s="307" t="s">
        <v>318</v>
      </c>
      <c r="C79" s="308"/>
      <c r="D79" s="113">
        <v>0.29264214046822745</v>
      </c>
      <c r="E79" s="115">
        <v>14</v>
      </c>
      <c r="F79" s="114">
        <v>21</v>
      </c>
      <c r="G79" s="114">
        <v>31</v>
      </c>
      <c r="H79" s="114">
        <v>14</v>
      </c>
      <c r="I79" s="140">
        <v>14</v>
      </c>
      <c r="J79" s="115">
        <v>0</v>
      </c>
      <c r="K79" s="116">
        <v>0</v>
      </c>
    </row>
    <row r="80" spans="1:11" ht="14.1" customHeight="1" x14ac:dyDescent="0.2">
      <c r="A80" s="306" t="s">
        <v>319</v>
      </c>
      <c r="B80" s="307" t="s">
        <v>320</v>
      </c>
      <c r="C80" s="308"/>
      <c r="D80" s="113" t="s">
        <v>513</v>
      </c>
      <c r="E80" s="115" t="s">
        <v>513</v>
      </c>
      <c r="F80" s="114">
        <v>0</v>
      </c>
      <c r="G80" s="114">
        <v>3</v>
      </c>
      <c r="H80" s="114">
        <v>0</v>
      </c>
      <c r="I80" s="140">
        <v>0</v>
      </c>
      <c r="J80" s="115" t="s">
        <v>513</v>
      </c>
      <c r="K80" s="116" t="s">
        <v>513</v>
      </c>
    </row>
    <row r="81" spans="1:11" ht="14.1" customHeight="1" x14ac:dyDescent="0.2">
      <c r="A81" s="310" t="s">
        <v>321</v>
      </c>
      <c r="B81" s="311" t="s">
        <v>333</v>
      </c>
      <c r="C81" s="312"/>
      <c r="D81" s="125">
        <v>0.1254180602006689</v>
      </c>
      <c r="E81" s="143">
        <v>6</v>
      </c>
      <c r="F81" s="144">
        <v>5</v>
      </c>
      <c r="G81" s="144">
        <v>11</v>
      </c>
      <c r="H81" s="144" t="s">
        <v>513</v>
      </c>
      <c r="I81" s="145">
        <v>7</v>
      </c>
      <c r="J81" s="143">
        <v>-1</v>
      </c>
      <c r="K81" s="146">
        <v>-14.285714285714286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5085</v>
      </c>
      <c r="E11" s="114">
        <v>4316</v>
      </c>
      <c r="F11" s="114">
        <v>4957</v>
      </c>
      <c r="G11" s="114">
        <v>4126</v>
      </c>
      <c r="H11" s="140">
        <v>4600</v>
      </c>
      <c r="I11" s="115">
        <v>485</v>
      </c>
      <c r="J11" s="116">
        <v>10.543478260869565</v>
      </c>
    </row>
    <row r="12" spans="1:15" s="110" customFormat="1" ht="24.95" customHeight="1" x14ac:dyDescent="0.2">
      <c r="A12" s="193" t="s">
        <v>132</v>
      </c>
      <c r="B12" s="194" t="s">
        <v>133</v>
      </c>
      <c r="C12" s="113">
        <v>0.86529006882989179</v>
      </c>
      <c r="D12" s="115">
        <v>44</v>
      </c>
      <c r="E12" s="114">
        <v>36</v>
      </c>
      <c r="F12" s="114">
        <v>36</v>
      </c>
      <c r="G12" s="114">
        <v>30</v>
      </c>
      <c r="H12" s="140">
        <v>31</v>
      </c>
      <c r="I12" s="115">
        <v>13</v>
      </c>
      <c r="J12" s="116">
        <v>41.935483870967744</v>
      </c>
    </row>
    <row r="13" spans="1:15" s="110" customFormat="1" ht="24.95" customHeight="1" x14ac:dyDescent="0.2">
      <c r="A13" s="193" t="s">
        <v>134</v>
      </c>
      <c r="B13" s="199" t="s">
        <v>214</v>
      </c>
      <c r="C13" s="113">
        <v>1.160275319567355</v>
      </c>
      <c r="D13" s="115">
        <v>59</v>
      </c>
      <c r="E13" s="114">
        <v>31</v>
      </c>
      <c r="F13" s="114">
        <v>21</v>
      </c>
      <c r="G13" s="114">
        <v>24</v>
      </c>
      <c r="H13" s="140">
        <v>62</v>
      </c>
      <c r="I13" s="115">
        <v>-3</v>
      </c>
      <c r="J13" s="116">
        <v>-4.838709677419355</v>
      </c>
    </row>
    <row r="14" spans="1:15" s="287" customFormat="1" ht="24.95" customHeight="1" x14ac:dyDescent="0.2">
      <c r="A14" s="193" t="s">
        <v>215</v>
      </c>
      <c r="B14" s="199" t="s">
        <v>137</v>
      </c>
      <c r="C14" s="113">
        <v>17.856440511307767</v>
      </c>
      <c r="D14" s="115">
        <v>908</v>
      </c>
      <c r="E14" s="114">
        <v>859</v>
      </c>
      <c r="F14" s="114">
        <v>878</v>
      </c>
      <c r="G14" s="114">
        <v>739</v>
      </c>
      <c r="H14" s="140">
        <v>957</v>
      </c>
      <c r="I14" s="115">
        <v>-49</v>
      </c>
      <c r="J14" s="116">
        <v>-5.1201671891327063</v>
      </c>
      <c r="K14" s="110"/>
      <c r="L14" s="110"/>
      <c r="M14" s="110"/>
      <c r="N14" s="110"/>
      <c r="O14" s="110"/>
    </row>
    <row r="15" spans="1:15" s="110" customFormat="1" ht="24.95" customHeight="1" x14ac:dyDescent="0.2">
      <c r="A15" s="193" t="s">
        <v>216</v>
      </c>
      <c r="B15" s="199" t="s">
        <v>217</v>
      </c>
      <c r="C15" s="113">
        <v>4.9557522123893802</v>
      </c>
      <c r="D15" s="115">
        <v>252</v>
      </c>
      <c r="E15" s="114">
        <v>301</v>
      </c>
      <c r="F15" s="114">
        <v>210</v>
      </c>
      <c r="G15" s="114">
        <v>210</v>
      </c>
      <c r="H15" s="140">
        <v>273</v>
      </c>
      <c r="I15" s="115">
        <v>-21</v>
      </c>
      <c r="J15" s="116">
        <v>-7.6923076923076925</v>
      </c>
    </row>
    <row r="16" spans="1:15" s="287" customFormat="1" ht="24.95" customHeight="1" x14ac:dyDescent="0.2">
      <c r="A16" s="193" t="s">
        <v>218</v>
      </c>
      <c r="B16" s="199" t="s">
        <v>141</v>
      </c>
      <c r="C16" s="113">
        <v>8.7512291052114062</v>
      </c>
      <c r="D16" s="115">
        <v>445</v>
      </c>
      <c r="E16" s="114">
        <v>373</v>
      </c>
      <c r="F16" s="114">
        <v>467</v>
      </c>
      <c r="G16" s="114">
        <v>372</v>
      </c>
      <c r="H16" s="140">
        <v>440</v>
      </c>
      <c r="I16" s="115">
        <v>5</v>
      </c>
      <c r="J16" s="116">
        <v>1.1363636363636365</v>
      </c>
      <c r="K16" s="110"/>
      <c r="L16" s="110"/>
      <c r="M16" s="110"/>
      <c r="N16" s="110"/>
      <c r="O16" s="110"/>
    </row>
    <row r="17" spans="1:15" s="110" customFormat="1" ht="24.95" customHeight="1" x14ac:dyDescent="0.2">
      <c r="A17" s="193" t="s">
        <v>142</v>
      </c>
      <c r="B17" s="199" t="s">
        <v>220</v>
      </c>
      <c r="C17" s="113">
        <v>4.1494591937069814</v>
      </c>
      <c r="D17" s="115">
        <v>211</v>
      </c>
      <c r="E17" s="114">
        <v>185</v>
      </c>
      <c r="F17" s="114">
        <v>201</v>
      </c>
      <c r="G17" s="114">
        <v>157</v>
      </c>
      <c r="H17" s="140">
        <v>244</v>
      </c>
      <c r="I17" s="115">
        <v>-33</v>
      </c>
      <c r="J17" s="116">
        <v>-13.524590163934427</v>
      </c>
    </row>
    <row r="18" spans="1:15" s="287" customFormat="1" ht="24.95" customHeight="1" x14ac:dyDescent="0.2">
      <c r="A18" s="201" t="s">
        <v>144</v>
      </c>
      <c r="B18" s="202" t="s">
        <v>145</v>
      </c>
      <c r="C18" s="113">
        <v>9.3608652900688298</v>
      </c>
      <c r="D18" s="115">
        <v>476</v>
      </c>
      <c r="E18" s="114">
        <v>421</v>
      </c>
      <c r="F18" s="114">
        <v>398</v>
      </c>
      <c r="G18" s="114">
        <v>348</v>
      </c>
      <c r="H18" s="140">
        <v>461</v>
      </c>
      <c r="I18" s="115">
        <v>15</v>
      </c>
      <c r="J18" s="116">
        <v>3.2537960954446854</v>
      </c>
      <c r="K18" s="110"/>
      <c r="L18" s="110"/>
      <c r="M18" s="110"/>
      <c r="N18" s="110"/>
      <c r="O18" s="110"/>
    </row>
    <row r="19" spans="1:15" s="110" customFormat="1" ht="24.95" customHeight="1" x14ac:dyDescent="0.2">
      <c r="A19" s="193" t="s">
        <v>146</v>
      </c>
      <c r="B19" s="199" t="s">
        <v>147</v>
      </c>
      <c r="C19" s="113">
        <v>13.215339233038348</v>
      </c>
      <c r="D19" s="115">
        <v>672</v>
      </c>
      <c r="E19" s="114">
        <v>544</v>
      </c>
      <c r="F19" s="114">
        <v>656</v>
      </c>
      <c r="G19" s="114">
        <v>547</v>
      </c>
      <c r="H19" s="140">
        <v>686</v>
      </c>
      <c r="I19" s="115">
        <v>-14</v>
      </c>
      <c r="J19" s="116">
        <v>-2.0408163265306123</v>
      </c>
    </row>
    <row r="20" spans="1:15" s="287" customFormat="1" ht="24.95" customHeight="1" x14ac:dyDescent="0.2">
      <c r="A20" s="193" t="s">
        <v>148</v>
      </c>
      <c r="B20" s="199" t="s">
        <v>149</v>
      </c>
      <c r="C20" s="113">
        <v>7.0403146509341203</v>
      </c>
      <c r="D20" s="115">
        <v>358</v>
      </c>
      <c r="E20" s="114">
        <v>311</v>
      </c>
      <c r="F20" s="114">
        <v>353</v>
      </c>
      <c r="G20" s="114">
        <v>318</v>
      </c>
      <c r="H20" s="140">
        <v>373</v>
      </c>
      <c r="I20" s="115">
        <v>-15</v>
      </c>
      <c r="J20" s="116">
        <v>-4.0214477211796247</v>
      </c>
      <c r="K20" s="110"/>
      <c r="L20" s="110"/>
      <c r="M20" s="110"/>
      <c r="N20" s="110"/>
      <c r="O20" s="110"/>
    </row>
    <row r="21" spans="1:15" s="110" customFormat="1" ht="24.95" customHeight="1" x14ac:dyDescent="0.2">
      <c r="A21" s="201" t="s">
        <v>150</v>
      </c>
      <c r="B21" s="202" t="s">
        <v>151</v>
      </c>
      <c r="C21" s="113">
        <v>3.9724680432645036</v>
      </c>
      <c r="D21" s="115">
        <v>202</v>
      </c>
      <c r="E21" s="114">
        <v>198</v>
      </c>
      <c r="F21" s="114">
        <v>205</v>
      </c>
      <c r="G21" s="114">
        <v>169</v>
      </c>
      <c r="H21" s="140">
        <v>175</v>
      </c>
      <c r="I21" s="115">
        <v>27</v>
      </c>
      <c r="J21" s="116">
        <v>15.428571428571429</v>
      </c>
    </row>
    <row r="22" spans="1:15" s="110" customFormat="1" ht="24.95" customHeight="1" x14ac:dyDescent="0.2">
      <c r="A22" s="201" t="s">
        <v>152</v>
      </c>
      <c r="B22" s="199" t="s">
        <v>153</v>
      </c>
      <c r="C22" s="113">
        <v>0.90462143559488695</v>
      </c>
      <c r="D22" s="115">
        <v>46</v>
      </c>
      <c r="E22" s="114">
        <v>37</v>
      </c>
      <c r="F22" s="114">
        <v>76</v>
      </c>
      <c r="G22" s="114">
        <v>41</v>
      </c>
      <c r="H22" s="140">
        <v>70</v>
      </c>
      <c r="I22" s="115">
        <v>-24</v>
      </c>
      <c r="J22" s="116">
        <v>-34.285714285714285</v>
      </c>
    </row>
    <row r="23" spans="1:15" s="110" customFormat="1" ht="24.95" customHeight="1" x14ac:dyDescent="0.2">
      <c r="A23" s="193" t="s">
        <v>154</v>
      </c>
      <c r="B23" s="199" t="s">
        <v>155</v>
      </c>
      <c r="C23" s="113">
        <v>1.2782694198623401</v>
      </c>
      <c r="D23" s="115">
        <v>65</v>
      </c>
      <c r="E23" s="114">
        <v>161</v>
      </c>
      <c r="F23" s="114">
        <v>34</v>
      </c>
      <c r="G23" s="114">
        <v>35</v>
      </c>
      <c r="H23" s="140">
        <v>66</v>
      </c>
      <c r="I23" s="115">
        <v>-1</v>
      </c>
      <c r="J23" s="116">
        <v>-1.5151515151515151</v>
      </c>
    </row>
    <row r="24" spans="1:15" s="110" customFormat="1" ht="24.95" customHeight="1" x14ac:dyDescent="0.2">
      <c r="A24" s="193" t="s">
        <v>156</v>
      </c>
      <c r="B24" s="199" t="s">
        <v>221</v>
      </c>
      <c r="C24" s="113">
        <v>4.5427728613569318</v>
      </c>
      <c r="D24" s="115">
        <v>231</v>
      </c>
      <c r="E24" s="114">
        <v>168</v>
      </c>
      <c r="F24" s="114">
        <v>213</v>
      </c>
      <c r="G24" s="114">
        <v>181</v>
      </c>
      <c r="H24" s="140">
        <v>162</v>
      </c>
      <c r="I24" s="115">
        <v>69</v>
      </c>
      <c r="J24" s="116">
        <v>42.592592592592595</v>
      </c>
    </row>
    <row r="25" spans="1:15" s="110" customFormat="1" ht="24.95" customHeight="1" x14ac:dyDescent="0.2">
      <c r="A25" s="193" t="s">
        <v>222</v>
      </c>
      <c r="B25" s="204" t="s">
        <v>159</v>
      </c>
      <c r="C25" s="113">
        <v>7.4926253687315638</v>
      </c>
      <c r="D25" s="115">
        <v>381</v>
      </c>
      <c r="E25" s="114">
        <v>361</v>
      </c>
      <c r="F25" s="114">
        <v>366</v>
      </c>
      <c r="G25" s="114">
        <v>293</v>
      </c>
      <c r="H25" s="140">
        <v>283</v>
      </c>
      <c r="I25" s="115">
        <v>98</v>
      </c>
      <c r="J25" s="116">
        <v>34.628975265017665</v>
      </c>
    </row>
    <row r="26" spans="1:15" s="110" customFormat="1" ht="24.95" customHeight="1" x14ac:dyDescent="0.2">
      <c r="A26" s="201">
        <v>782.78300000000002</v>
      </c>
      <c r="B26" s="203" t="s">
        <v>160</v>
      </c>
      <c r="C26" s="113">
        <v>5.8407079646017701</v>
      </c>
      <c r="D26" s="115">
        <v>297</v>
      </c>
      <c r="E26" s="114">
        <v>289</v>
      </c>
      <c r="F26" s="114">
        <v>251</v>
      </c>
      <c r="G26" s="114">
        <v>221</v>
      </c>
      <c r="H26" s="140">
        <v>208</v>
      </c>
      <c r="I26" s="115">
        <v>89</v>
      </c>
      <c r="J26" s="116">
        <v>42.78846153846154</v>
      </c>
    </row>
    <row r="27" spans="1:15" s="110" customFormat="1" ht="24.95" customHeight="1" x14ac:dyDescent="0.2">
      <c r="A27" s="193" t="s">
        <v>161</v>
      </c>
      <c r="B27" s="199" t="s">
        <v>162</v>
      </c>
      <c r="C27" s="113">
        <v>1.9469026548672566</v>
      </c>
      <c r="D27" s="115">
        <v>99</v>
      </c>
      <c r="E27" s="114">
        <v>47</v>
      </c>
      <c r="F27" s="114">
        <v>121</v>
      </c>
      <c r="G27" s="114">
        <v>90</v>
      </c>
      <c r="H27" s="140">
        <v>83</v>
      </c>
      <c r="I27" s="115">
        <v>16</v>
      </c>
      <c r="J27" s="116">
        <v>19.277108433734941</v>
      </c>
    </row>
    <row r="28" spans="1:15" s="110" customFormat="1" ht="24.95" customHeight="1" x14ac:dyDescent="0.2">
      <c r="A28" s="193" t="s">
        <v>163</v>
      </c>
      <c r="B28" s="199" t="s">
        <v>164</v>
      </c>
      <c r="C28" s="113">
        <v>3.0088495575221237</v>
      </c>
      <c r="D28" s="115">
        <v>153</v>
      </c>
      <c r="E28" s="114">
        <v>102</v>
      </c>
      <c r="F28" s="114">
        <v>231</v>
      </c>
      <c r="G28" s="114">
        <v>110</v>
      </c>
      <c r="H28" s="140">
        <v>104</v>
      </c>
      <c r="I28" s="115">
        <v>49</v>
      </c>
      <c r="J28" s="116">
        <v>47.115384615384613</v>
      </c>
    </row>
    <row r="29" spans="1:15" s="110" customFormat="1" ht="24.95" customHeight="1" x14ac:dyDescent="0.2">
      <c r="A29" s="193">
        <v>86</v>
      </c>
      <c r="B29" s="199" t="s">
        <v>165</v>
      </c>
      <c r="C29" s="113">
        <v>6.8829891838741393</v>
      </c>
      <c r="D29" s="115">
        <v>350</v>
      </c>
      <c r="E29" s="114">
        <v>305</v>
      </c>
      <c r="F29" s="114">
        <v>359</v>
      </c>
      <c r="G29" s="114">
        <v>279</v>
      </c>
      <c r="H29" s="140">
        <v>281</v>
      </c>
      <c r="I29" s="115">
        <v>69</v>
      </c>
      <c r="J29" s="116">
        <v>24.555160142348754</v>
      </c>
    </row>
    <row r="30" spans="1:15" s="110" customFormat="1" ht="24.95" customHeight="1" x14ac:dyDescent="0.2">
      <c r="A30" s="193">
        <v>87.88</v>
      </c>
      <c r="B30" s="204" t="s">
        <v>166</v>
      </c>
      <c r="C30" s="113">
        <v>10.029498525073747</v>
      </c>
      <c r="D30" s="115">
        <v>510</v>
      </c>
      <c r="E30" s="114">
        <v>297</v>
      </c>
      <c r="F30" s="114">
        <v>602</v>
      </c>
      <c r="G30" s="114">
        <v>534</v>
      </c>
      <c r="H30" s="140">
        <v>405</v>
      </c>
      <c r="I30" s="115">
        <v>105</v>
      </c>
      <c r="J30" s="116">
        <v>25.925925925925927</v>
      </c>
    </row>
    <row r="31" spans="1:15" s="110" customFormat="1" ht="24.95" customHeight="1" x14ac:dyDescent="0.2">
      <c r="A31" s="193" t="s">
        <v>167</v>
      </c>
      <c r="B31" s="199" t="s">
        <v>168</v>
      </c>
      <c r="C31" s="113">
        <v>4.6017699115044248</v>
      </c>
      <c r="D31" s="115">
        <v>234</v>
      </c>
      <c r="E31" s="114">
        <v>149</v>
      </c>
      <c r="F31" s="114">
        <v>157</v>
      </c>
      <c r="G31" s="114">
        <v>167</v>
      </c>
      <c r="H31" s="140">
        <v>193</v>
      </c>
      <c r="I31" s="115">
        <v>41</v>
      </c>
      <c r="J31" s="116">
        <v>21.243523316062177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0.86529006882989179</v>
      </c>
      <c r="D34" s="115">
        <v>44</v>
      </c>
      <c r="E34" s="114">
        <v>36</v>
      </c>
      <c r="F34" s="114">
        <v>36</v>
      </c>
      <c r="G34" s="114">
        <v>30</v>
      </c>
      <c r="H34" s="140">
        <v>31</v>
      </c>
      <c r="I34" s="115">
        <v>13</v>
      </c>
      <c r="J34" s="116">
        <v>41.935483870967744</v>
      </c>
    </row>
    <row r="35" spans="1:10" s="110" customFormat="1" ht="24.95" customHeight="1" x14ac:dyDescent="0.2">
      <c r="A35" s="292" t="s">
        <v>171</v>
      </c>
      <c r="B35" s="293" t="s">
        <v>172</v>
      </c>
      <c r="C35" s="113">
        <v>28.377581120943955</v>
      </c>
      <c r="D35" s="115">
        <v>1443</v>
      </c>
      <c r="E35" s="114">
        <v>1311</v>
      </c>
      <c r="F35" s="114">
        <v>1297</v>
      </c>
      <c r="G35" s="114">
        <v>1111</v>
      </c>
      <c r="H35" s="140">
        <v>1480</v>
      </c>
      <c r="I35" s="115">
        <v>-37</v>
      </c>
      <c r="J35" s="116">
        <v>-2.5</v>
      </c>
    </row>
    <row r="36" spans="1:10" s="110" customFormat="1" ht="24.95" customHeight="1" x14ac:dyDescent="0.2">
      <c r="A36" s="294" t="s">
        <v>173</v>
      </c>
      <c r="B36" s="295" t="s">
        <v>174</v>
      </c>
      <c r="C36" s="125">
        <v>70.757128810226149</v>
      </c>
      <c r="D36" s="143">
        <v>3598</v>
      </c>
      <c r="E36" s="144">
        <v>2969</v>
      </c>
      <c r="F36" s="144">
        <v>3624</v>
      </c>
      <c r="G36" s="144">
        <v>2985</v>
      </c>
      <c r="H36" s="145">
        <v>3089</v>
      </c>
      <c r="I36" s="143">
        <v>509</v>
      </c>
      <c r="J36" s="146">
        <v>16.47782453868566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5085</v>
      </c>
      <c r="F11" s="264">
        <v>4316</v>
      </c>
      <c r="G11" s="264">
        <v>4957</v>
      </c>
      <c r="H11" s="264">
        <v>4126</v>
      </c>
      <c r="I11" s="265">
        <v>4600</v>
      </c>
      <c r="J11" s="263">
        <v>485</v>
      </c>
      <c r="K11" s="266">
        <v>10.543478260869565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25.585054080629302</v>
      </c>
      <c r="E13" s="115">
        <v>1301</v>
      </c>
      <c r="F13" s="114">
        <v>1295</v>
      </c>
      <c r="G13" s="114">
        <v>1388</v>
      </c>
      <c r="H13" s="114">
        <v>1125</v>
      </c>
      <c r="I13" s="140">
        <v>1154</v>
      </c>
      <c r="J13" s="115">
        <v>147</v>
      </c>
      <c r="K13" s="116">
        <v>12.738301559792028</v>
      </c>
    </row>
    <row r="14" spans="1:17" ht="15.95" customHeight="1" x14ac:dyDescent="0.2">
      <c r="A14" s="306" t="s">
        <v>230</v>
      </c>
      <c r="B14" s="307"/>
      <c r="C14" s="308"/>
      <c r="D14" s="113">
        <v>58.525073746312685</v>
      </c>
      <c r="E14" s="115">
        <v>2976</v>
      </c>
      <c r="F14" s="114">
        <v>2379</v>
      </c>
      <c r="G14" s="114">
        <v>2819</v>
      </c>
      <c r="H14" s="114">
        <v>2397</v>
      </c>
      <c r="I14" s="140">
        <v>2669</v>
      </c>
      <c r="J14" s="115">
        <v>307</v>
      </c>
      <c r="K14" s="116">
        <v>11.50243536905208</v>
      </c>
    </row>
    <row r="15" spans="1:17" ht="15.95" customHeight="1" x14ac:dyDescent="0.2">
      <c r="A15" s="306" t="s">
        <v>231</v>
      </c>
      <c r="B15" s="307"/>
      <c r="C15" s="308"/>
      <c r="D15" s="113">
        <v>8.1612586037364796</v>
      </c>
      <c r="E15" s="115">
        <v>415</v>
      </c>
      <c r="F15" s="114">
        <v>359</v>
      </c>
      <c r="G15" s="114">
        <v>386</v>
      </c>
      <c r="H15" s="114">
        <v>306</v>
      </c>
      <c r="I15" s="140">
        <v>418</v>
      </c>
      <c r="J15" s="115">
        <v>-3</v>
      </c>
      <c r="K15" s="116">
        <v>-0.71770334928229662</v>
      </c>
    </row>
    <row r="16" spans="1:17" ht="15.95" customHeight="1" x14ac:dyDescent="0.2">
      <c r="A16" s="306" t="s">
        <v>232</v>
      </c>
      <c r="B16" s="307"/>
      <c r="C16" s="308"/>
      <c r="D16" s="113">
        <v>7.649950835791544</v>
      </c>
      <c r="E16" s="115">
        <v>389</v>
      </c>
      <c r="F16" s="114">
        <v>280</v>
      </c>
      <c r="G16" s="114">
        <v>356</v>
      </c>
      <c r="H16" s="114">
        <v>293</v>
      </c>
      <c r="I16" s="140">
        <v>354</v>
      </c>
      <c r="J16" s="115">
        <v>35</v>
      </c>
      <c r="K16" s="116">
        <v>9.8870056497175138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0.53097345132743368</v>
      </c>
      <c r="E18" s="115">
        <v>27</v>
      </c>
      <c r="F18" s="114">
        <v>30</v>
      </c>
      <c r="G18" s="114">
        <v>41</v>
      </c>
      <c r="H18" s="114">
        <v>29</v>
      </c>
      <c r="I18" s="140">
        <v>32</v>
      </c>
      <c r="J18" s="115">
        <v>-5</v>
      </c>
      <c r="K18" s="116">
        <v>-15.625</v>
      </c>
    </row>
    <row r="19" spans="1:11" ht="14.1" customHeight="1" x14ac:dyDescent="0.2">
      <c r="A19" s="306" t="s">
        <v>235</v>
      </c>
      <c r="B19" s="307" t="s">
        <v>236</v>
      </c>
      <c r="C19" s="308"/>
      <c r="D19" s="113">
        <v>0.11799410029498525</v>
      </c>
      <c r="E19" s="115">
        <v>6</v>
      </c>
      <c r="F19" s="114">
        <v>10</v>
      </c>
      <c r="G19" s="114">
        <v>10</v>
      </c>
      <c r="H19" s="114">
        <v>5</v>
      </c>
      <c r="I19" s="140">
        <v>3</v>
      </c>
      <c r="J19" s="115">
        <v>3</v>
      </c>
      <c r="K19" s="116">
        <v>100</v>
      </c>
    </row>
    <row r="20" spans="1:11" ht="14.1" customHeight="1" x14ac:dyDescent="0.2">
      <c r="A20" s="306">
        <v>12</v>
      </c>
      <c r="B20" s="307" t="s">
        <v>237</v>
      </c>
      <c r="C20" s="308"/>
      <c r="D20" s="113">
        <v>1.0619469026548674</v>
      </c>
      <c r="E20" s="115">
        <v>54</v>
      </c>
      <c r="F20" s="114">
        <v>77</v>
      </c>
      <c r="G20" s="114">
        <v>76</v>
      </c>
      <c r="H20" s="114">
        <v>41</v>
      </c>
      <c r="I20" s="140">
        <v>54</v>
      </c>
      <c r="J20" s="115">
        <v>0</v>
      </c>
      <c r="K20" s="116">
        <v>0</v>
      </c>
    </row>
    <row r="21" spans="1:11" ht="14.1" customHeight="1" x14ac:dyDescent="0.2">
      <c r="A21" s="306">
        <v>21</v>
      </c>
      <c r="B21" s="307" t="s">
        <v>238</v>
      </c>
      <c r="C21" s="308"/>
      <c r="D21" s="113">
        <v>0.51130776794493604</v>
      </c>
      <c r="E21" s="115">
        <v>26</v>
      </c>
      <c r="F21" s="114">
        <v>20</v>
      </c>
      <c r="G21" s="114">
        <v>21</v>
      </c>
      <c r="H21" s="114">
        <v>14</v>
      </c>
      <c r="I21" s="140">
        <v>20</v>
      </c>
      <c r="J21" s="115">
        <v>6</v>
      </c>
      <c r="K21" s="116">
        <v>30</v>
      </c>
    </row>
    <row r="22" spans="1:11" ht="14.1" customHeight="1" x14ac:dyDescent="0.2">
      <c r="A22" s="306">
        <v>22</v>
      </c>
      <c r="B22" s="307" t="s">
        <v>239</v>
      </c>
      <c r="C22" s="308"/>
      <c r="D22" s="113">
        <v>1.5732546705998034</v>
      </c>
      <c r="E22" s="115">
        <v>80</v>
      </c>
      <c r="F22" s="114">
        <v>80</v>
      </c>
      <c r="G22" s="114">
        <v>114</v>
      </c>
      <c r="H22" s="114">
        <v>89</v>
      </c>
      <c r="I22" s="140">
        <v>121</v>
      </c>
      <c r="J22" s="115">
        <v>-41</v>
      </c>
      <c r="K22" s="116">
        <v>-33.884297520661157</v>
      </c>
    </row>
    <row r="23" spans="1:11" ht="14.1" customHeight="1" x14ac:dyDescent="0.2">
      <c r="A23" s="306">
        <v>23</v>
      </c>
      <c r="B23" s="307" t="s">
        <v>240</v>
      </c>
      <c r="C23" s="308"/>
      <c r="D23" s="113">
        <v>0.7866273352999017</v>
      </c>
      <c r="E23" s="115">
        <v>40</v>
      </c>
      <c r="F23" s="114">
        <v>75</v>
      </c>
      <c r="G23" s="114">
        <v>52</v>
      </c>
      <c r="H23" s="114">
        <v>37</v>
      </c>
      <c r="I23" s="140">
        <v>51</v>
      </c>
      <c r="J23" s="115">
        <v>-11</v>
      </c>
      <c r="K23" s="116">
        <v>-21.568627450980394</v>
      </c>
    </row>
    <row r="24" spans="1:11" ht="14.1" customHeight="1" x14ac:dyDescent="0.2">
      <c r="A24" s="306">
        <v>24</v>
      </c>
      <c r="B24" s="307" t="s">
        <v>241</v>
      </c>
      <c r="C24" s="308"/>
      <c r="D24" s="113">
        <v>3.4414945919370696</v>
      </c>
      <c r="E24" s="115">
        <v>175</v>
      </c>
      <c r="F24" s="114">
        <v>146</v>
      </c>
      <c r="G24" s="114">
        <v>194</v>
      </c>
      <c r="H24" s="114">
        <v>140</v>
      </c>
      <c r="I24" s="140">
        <v>188</v>
      </c>
      <c r="J24" s="115">
        <v>-13</v>
      </c>
      <c r="K24" s="116">
        <v>-6.9148936170212769</v>
      </c>
    </row>
    <row r="25" spans="1:11" ht="14.1" customHeight="1" x14ac:dyDescent="0.2">
      <c r="A25" s="306">
        <v>25</v>
      </c>
      <c r="B25" s="307" t="s">
        <v>242</v>
      </c>
      <c r="C25" s="308"/>
      <c r="D25" s="113">
        <v>7.3156342182890857</v>
      </c>
      <c r="E25" s="115">
        <v>372</v>
      </c>
      <c r="F25" s="114">
        <v>225</v>
      </c>
      <c r="G25" s="114">
        <v>333</v>
      </c>
      <c r="H25" s="114">
        <v>288</v>
      </c>
      <c r="I25" s="140">
        <v>298</v>
      </c>
      <c r="J25" s="115">
        <v>74</v>
      </c>
      <c r="K25" s="116">
        <v>24.832214765100669</v>
      </c>
    </row>
    <row r="26" spans="1:11" ht="14.1" customHeight="1" x14ac:dyDescent="0.2">
      <c r="A26" s="306">
        <v>26</v>
      </c>
      <c r="B26" s="307" t="s">
        <v>243</v>
      </c>
      <c r="C26" s="308"/>
      <c r="D26" s="113">
        <v>2.831858407079646</v>
      </c>
      <c r="E26" s="115">
        <v>144</v>
      </c>
      <c r="F26" s="114">
        <v>98</v>
      </c>
      <c r="G26" s="114">
        <v>114</v>
      </c>
      <c r="H26" s="114">
        <v>72</v>
      </c>
      <c r="I26" s="140">
        <v>143</v>
      </c>
      <c r="J26" s="115">
        <v>1</v>
      </c>
      <c r="K26" s="116">
        <v>0.69930069930069927</v>
      </c>
    </row>
    <row r="27" spans="1:11" ht="14.1" customHeight="1" x14ac:dyDescent="0.2">
      <c r="A27" s="306">
        <v>27</v>
      </c>
      <c r="B27" s="307" t="s">
        <v>244</v>
      </c>
      <c r="C27" s="308"/>
      <c r="D27" s="113">
        <v>1.7502458210422813</v>
      </c>
      <c r="E27" s="115">
        <v>89</v>
      </c>
      <c r="F27" s="114">
        <v>70</v>
      </c>
      <c r="G27" s="114">
        <v>92</v>
      </c>
      <c r="H27" s="114">
        <v>61</v>
      </c>
      <c r="I27" s="140">
        <v>100</v>
      </c>
      <c r="J27" s="115">
        <v>-11</v>
      </c>
      <c r="K27" s="116">
        <v>-11</v>
      </c>
    </row>
    <row r="28" spans="1:11" ht="14.1" customHeight="1" x14ac:dyDescent="0.2">
      <c r="A28" s="306">
        <v>28</v>
      </c>
      <c r="B28" s="307" t="s">
        <v>245</v>
      </c>
      <c r="C28" s="308"/>
      <c r="D28" s="113">
        <v>1.671583087512291</v>
      </c>
      <c r="E28" s="115">
        <v>85</v>
      </c>
      <c r="F28" s="114">
        <v>71</v>
      </c>
      <c r="G28" s="114">
        <v>93</v>
      </c>
      <c r="H28" s="114">
        <v>76</v>
      </c>
      <c r="I28" s="140">
        <v>63</v>
      </c>
      <c r="J28" s="115">
        <v>22</v>
      </c>
      <c r="K28" s="116">
        <v>34.920634920634917</v>
      </c>
    </row>
    <row r="29" spans="1:11" ht="14.1" customHeight="1" x14ac:dyDescent="0.2">
      <c r="A29" s="306">
        <v>29</v>
      </c>
      <c r="B29" s="307" t="s">
        <v>246</v>
      </c>
      <c r="C29" s="308"/>
      <c r="D29" s="113">
        <v>2.8908554572271385</v>
      </c>
      <c r="E29" s="115">
        <v>147</v>
      </c>
      <c r="F29" s="114">
        <v>181</v>
      </c>
      <c r="G29" s="114">
        <v>134</v>
      </c>
      <c r="H29" s="114">
        <v>129</v>
      </c>
      <c r="I29" s="140">
        <v>132</v>
      </c>
      <c r="J29" s="115">
        <v>15</v>
      </c>
      <c r="K29" s="116">
        <v>11.363636363636363</v>
      </c>
    </row>
    <row r="30" spans="1:11" ht="14.1" customHeight="1" x14ac:dyDescent="0.2">
      <c r="A30" s="306" t="s">
        <v>247</v>
      </c>
      <c r="B30" s="307" t="s">
        <v>248</v>
      </c>
      <c r="C30" s="308"/>
      <c r="D30" s="113">
        <v>0.88495575221238942</v>
      </c>
      <c r="E30" s="115">
        <v>45</v>
      </c>
      <c r="F30" s="114">
        <v>92</v>
      </c>
      <c r="G30" s="114">
        <v>42</v>
      </c>
      <c r="H30" s="114">
        <v>40</v>
      </c>
      <c r="I30" s="140" t="s">
        <v>513</v>
      </c>
      <c r="J30" s="115" t="s">
        <v>513</v>
      </c>
      <c r="K30" s="116" t="s">
        <v>513</v>
      </c>
    </row>
    <row r="31" spans="1:11" ht="14.1" customHeight="1" x14ac:dyDescent="0.2">
      <c r="A31" s="306" t="s">
        <v>249</v>
      </c>
      <c r="B31" s="307" t="s">
        <v>250</v>
      </c>
      <c r="C31" s="308"/>
      <c r="D31" s="113">
        <v>2.0058997050147491</v>
      </c>
      <c r="E31" s="115">
        <v>102</v>
      </c>
      <c r="F31" s="114" t="s">
        <v>513</v>
      </c>
      <c r="G31" s="114">
        <v>92</v>
      </c>
      <c r="H31" s="114">
        <v>86</v>
      </c>
      <c r="I31" s="140">
        <v>96</v>
      </c>
      <c r="J31" s="115">
        <v>6</v>
      </c>
      <c r="K31" s="116">
        <v>6.25</v>
      </c>
    </row>
    <row r="32" spans="1:11" ht="14.1" customHeight="1" x14ac:dyDescent="0.2">
      <c r="A32" s="306">
        <v>31</v>
      </c>
      <c r="B32" s="307" t="s">
        <v>251</v>
      </c>
      <c r="C32" s="308"/>
      <c r="D32" s="113">
        <v>0.39331366764995085</v>
      </c>
      <c r="E32" s="115">
        <v>20</v>
      </c>
      <c r="F32" s="114">
        <v>15</v>
      </c>
      <c r="G32" s="114">
        <v>16</v>
      </c>
      <c r="H32" s="114">
        <v>15</v>
      </c>
      <c r="I32" s="140">
        <v>15</v>
      </c>
      <c r="J32" s="115">
        <v>5</v>
      </c>
      <c r="K32" s="116">
        <v>33.333333333333336</v>
      </c>
    </row>
    <row r="33" spans="1:11" ht="14.1" customHeight="1" x14ac:dyDescent="0.2">
      <c r="A33" s="306">
        <v>32</v>
      </c>
      <c r="B33" s="307" t="s">
        <v>252</v>
      </c>
      <c r="C33" s="308"/>
      <c r="D33" s="113">
        <v>4.6804326450344149</v>
      </c>
      <c r="E33" s="115">
        <v>238</v>
      </c>
      <c r="F33" s="114">
        <v>242</v>
      </c>
      <c r="G33" s="114">
        <v>206</v>
      </c>
      <c r="H33" s="114">
        <v>186</v>
      </c>
      <c r="I33" s="140">
        <v>211</v>
      </c>
      <c r="J33" s="115">
        <v>27</v>
      </c>
      <c r="K33" s="116">
        <v>12.796208530805687</v>
      </c>
    </row>
    <row r="34" spans="1:11" ht="14.1" customHeight="1" x14ac:dyDescent="0.2">
      <c r="A34" s="306">
        <v>33</v>
      </c>
      <c r="B34" s="307" t="s">
        <v>253</v>
      </c>
      <c r="C34" s="308"/>
      <c r="D34" s="113">
        <v>1.4945919370698131</v>
      </c>
      <c r="E34" s="115">
        <v>76</v>
      </c>
      <c r="F34" s="114">
        <v>92</v>
      </c>
      <c r="G34" s="114">
        <v>95</v>
      </c>
      <c r="H34" s="114">
        <v>64</v>
      </c>
      <c r="I34" s="140">
        <v>97</v>
      </c>
      <c r="J34" s="115">
        <v>-21</v>
      </c>
      <c r="K34" s="116">
        <v>-21.649484536082475</v>
      </c>
    </row>
    <row r="35" spans="1:11" ht="14.1" customHeight="1" x14ac:dyDescent="0.2">
      <c r="A35" s="306">
        <v>34</v>
      </c>
      <c r="B35" s="307" t="s">
        <v>254</v>
      </c>
      <c r="C35" s="308"/>
      <c r="D35" s="113">
        <v>1.8682399213372665</v>
      </c>
      <c r="E35" s="115">
        <v>95</v>
      </c>
      <c r="F35" s="114">
        <v>84</v>
      </c>
      <c r="G35" s="114">
        <v>81</v>
      </c>
      <c r="H35" s="114">
        <v>86</v>
      </c>
      <c r="I35" s="140">
        <v>108</v>
      </c>
      <c r="J35" s="115">
        <v>-13</v>
      </c>
      <c r="K35" s="116">
        <v>-12.037037037037036</v>
      </c>
    </row>
    <row r="36" spans="1:11" ht="14.1" customHeight="1" x14ac:dyDescent="0.2">
      <c r="A36" s="306">
        <v>41</v>
      </c>
      <c r="B36" s="307" t="s">
        <v>255</v>
      </c>
      <c r="C36" s="308"/>
      <c r="D36" s="113">
        <v>0.62930186823992129</v>
      </c>
      <c r="E36" s="115">
        <v>32</v>
      </c>
      <c r="F36" s="114">
        <v>24</v>
      </c>
      <c r="G36" s="114">
        <v>27</v>
      </c>
      <c r="H36" s="114">
        <v>22</v>
      </c>
      <c r="I36" s="140">
        <v>21</v>
      </c>
      <c r="J36" s="115">
        <v>11</v>
      </c>
      <c r="K36" s="116">
        <v>52.38095238095238</v>
      </c>
    </row>
    <row r="37" spans="1:11" ht="14.1" customHeight="1" x14ac:dyDescent="0.2">
      <c r="A37" s="306">
        <v>42</v>
      </c>
      <c r="B37" s="307" t="s">
        <v>256</v>
      </c>
      <c r="C37" s="308"/>
      <c r="D37" s="113">
        <v>0.11799410029498525</v>
      </c>
      <c r="E37" s="115">
        <v>6</v>
      </c>
      <c r="F37" s="114">
        <v>3</v>
      </c>
      <c r="G37" s="114" t="s">
        <v>513</v>
      </c>
      <c r="H37" s="114">
        <v>4</v>
      </c>
      <c r="I37" s="140">
        <v>7</v>
      </c>
      <c r="J37" s="115">
        <v>-1</v>
      </c>
      <c r="K37" s="116">
        <v>-14.285714285714286</v>
      </c>
    </row>
    <row r="38" spans="1:11" ht="14.1" customHeight="1" x14ac:dyDescent="0.2">
      <c r="A38" s="306">
        <v>43</v>
      </c>
      <c r="B38" s="307" t="s">
        <v>257</v>
      </c>
      <c r="C38" s="308"/>
      <c r="D38" s="113">
        <v>1.2192723697148475</v>
      </c>
      <c r="E38" s="115">
        <v>62</v>
      </c>
      <c r="F38" s="114">
        <v>40</v>
      </c>
      <c r="G38" s="114">
        <v>52</v>
      </c>
      <c r="H38" s="114">
        <v>59</v>
      </c>
      <c r="I38" s="140">
        <v>64</v>
      </c>
      <c r="J38" s="115">
        <v>-2</v>
      </c>
      <c r="K38" s="116">
        <v>-3.125</v>
      </c>
    </row>
    <row r="39" spans="1:11" ht="14.1" customHeight="1" x14ac:dyDescent="0.2">
      <c r="A39" s="306">
        <v>51</v>
      </c>
      <c r="B39" s="307" t="s">
        <v>258</v>
      </c>
      <c r="C39" s="308"/>
      <c r="D39" s="113">
        <v>8.9872173058013765</v>
      </c>
      <c r="E39" s="115">
        <v>457</v>
      </c>
      <c r="F39" s="114">
        <v>437</v>
      </c>
      <c r="G39" s="114">
        <v>401</v>
      </c>
      <c r="H39" s="114">
        <v>350</v>
      </c>
      <c r="I39" s="140">
        <v>385</v>
      </c>
      <c r="J39" s="115">
        <v>72</v>
      </c>
      <c r="K39" s="116">
        <v>18.7012987012987</v>
      </c>
    </row>
    <row r="40" spans="1:11" ht="14.1" customHeight="1" x14ac:dyDescent="0.2">
      <c r="A40" s="306" t="s">
        <v>259</v>
      </c>
      <c r="B40" s="307" t="s">
        <v>260</v>
      </c>
      <c r="C40" s="308"/>
      <c r="D40" s="113">
        <v>8.5545722713864301</v>
      </c>
      <c r="E40" s="115">
        <v>435</v>
      </c>
      <c r="F40" s="114">
        <v>421</v>
      </c>
      <c r="G40" s="114">
        <v>383</v>
      </c>
      <c r="H40" s="114">
        <v>326</v>
      </c>
      <c r="I40" s="140">
        <v>357</v>
      </c>
      <c r="J40" s="115">
        <v>78</v>
      </c>
      <c r="K40" s="116">
        <v>21.84873949579832</v>
      </c>
    </row>
    <row r="41" spans="1:11" ht="14.1" customHeight="1" x14ac:dyDescent="0.2">
      <c r="A41" s="306"/>
      <c r="B41" s="307" t="s">
        <v>261</v>
      </c>
      <c r="C41" s="308"/>
      <c r="D41" s="113">
        <v>7.9056047197640114</v>
      </c>
      <c r="E41" s="115">
        <v>402</v>
      </c>
      <c r="F41" s="114">
        <v>395</v>
      </c>
      <c r="G41" s="114">
        <v>336</v>
      </c>
      <c r="H41" s="114">
        <v>305</v>
      </c>
      <c r="I41" s="140">
        <v>332</v>
      </c>
      <c r="J41" s="115">
        <v>70</v>
      </c>
      <c r="K41" s="116">
        <v>21.08433734939759</v>
      </c>
    </row>
    <row r="42" spans="1:11" ht="14.1" customHeight="1" x14ac:dyDescent="0.2">
      <c r="A42" s="306">
        <v>52</v>
      </c>
      <c r="B42" s="307" t="s">
        <v>262</v>
      </c>
      <c r="C42" s="308"/>
      <c r="D42" s="113">
        <v>5.4080629301868237</v>
      </c>
      <c r="E42" s="115">
        <v>275</v>
      </c>
      <c r="F42" s="114">
        <v>230</v>
      </c>
      <c r="G42" s="114">
        <v>261</v>
      </c>
      <c r="H42" s="114">
        <v>222</v>
      </c>
      <c r="I42" s="140">
        <v>268</v>
      </c>
      <c r="J42" s="115">
        <v>7</v>
      </c>
      <c r="K42" s="116">
        <v>2.6119402985074629</v>
      </c>
    </row>
    <row r="43" spans="1:11" ht="14.1" customHeight="1" x14ac:dyDescent="0.2">
      <c r="A43" s="306" t="s">
        <v>263</v>
      </c>
      <c r="B43" s="307" t="s">
        <v>264</v>
      </c>
      <c r="C43" s="308"/>
      <c r="D43" s="113">
        <v>4.9164208456243852</v>
      </c>
      <c r="E43" s="115">
        <v>250</v>
      </c>
      <c r="F43" s="114">
        <v>209</v>
      </c>
      <c r="G43" s="114">
        <v>228</v>
      </c>
      <c r="H43" s="114">
        <v>197</v>
      </c>
      <c r="I43" s="140">
        <v>240</v>
      </c>
      <c r="J43" s="115">
        <v>10</v>
      </c>
      <c r="K43" s="116">
        <v>4.166666666666667</v>
      </c>
    </row>
    <row r="44" spans="1:11" ht="14.1" customHeight="1" x14ac:dyDescent="0.2">
      <c r="A44" s="306">
        <v>53</v>
      </c>
      <c r="B44" s="307" t="s">
        <v>265</v>
      </c>
      <c r="C44" s="308"/>
      <c r="D44" s="113">
        <v>0.49164208456243852</v>
      </c>
      <c r="E44" s="115">
        <v>25</v>
      </c>
      <c r="F44" s="114">
        <v>38</v>
      </c>
      <c r="G44" s="114">
        <v>28</v>
      </c>
      <c r="H44" s="114">
        <v>31</v>
      </c>
      <c r="I44" s="140">
        <v>35</v>
      </c>
      <c r="J44" s="115">
        <v>-10</v>
      </c>
      <c r="K44" s="116">
        <v>-28.571428571428573</v>
      </c>
    </row>
    <row r="45" spans="1:11" ht="14.1" customHeight="1" x14ac:dyDescent="0.2">
      <c r="A45" s="306" t="s">
        <v>266</v>
      </c>
      <c r="B45" s="307" t="s">
        <v>267</v>
      </c>
      <c r="C45" s="308"/>
      <c r="D45" s="113">
        <v>0.471976401179941</v>
      </c>
      <c r="E45" s="115">
        <v>24</v>
      </c>
      <c r="F45" s="114">
        <v>38</v>
      </c>
      <c r="G45" s="114">
        <v>27</v>
      </c>
      <c r="H45" s="114">
        <v>31</v>
      </c>
      <c r="I45" s="140">
        <v>32</v>
      </c>
      <c r="J45" s="115">
        <v>-8</v>
      </c>
      <c r="K45" s="116">
        <v>-25</v>
      </c>
    </row>
    <row r="46" spans="1:11" ht="14.1" customHeight="1" x14ac:dyDescent="0.2">
      <c r="A46" s="306">
        <v>54</v>
      </c>
      <c r="B46" s="307" t="s">
        <v>268</v>
      </c>
      <c r="C46" s="308"/>
      <c r="D46" s="113">
        <v>4.0314650934119962</v>
      </c>
      <c r="E46" s="115">
        <v>205</v>
      </c>
      <c r="F46" s="114">
        <v>156</v>
      </c>
      <c r="G46" s="114">
        <v>205</v>
      </c>
      <c r="H46" s="114">
        <v>146</v>
      </c>
      <c r="I46" s="140">
        <v>175</v>
      </c>
      <c r="J46" s="115">
        <v>30</v>
      </c>
      <c r="K46" s="116">
        <v>17.142857142857142</v>
      </c>
    </row>
    <row r="47" spans="1:11" ht="14.1" customHeight="1" x14ac:dyDescent="0.2">
      <c r="A47" s="306">
        <v>61</v>
      </c>
      <c r="B47" s="307" t="s">
        <v>269</v>
      </c>
      <c r="C47" s="308"/>
      <c r="D47" s="113">
        <v>2.4582104228121926</v>
      </c>
      <c r="E47" s="115">
        <v>125</v>
      </c>
      <c r="F47" s="114">
        <v>96</v>
      </c>
      <c r="G47" s="114">
        <v>111</v>
      </c>
      <c r="H47" s="114">
        <v>119</v>
      </c>
      <c r="I47" s="140">
        <v>138</v>
      </c>
      <c r="J47" s="115">
        <v>-13</v>
      </c>
      <c r="K47" s="116">
        <v>-9.420289855072463</v>
      </c>
    </row>
    <row r="48" spans="1:11" ht="14.1" customHeight="1" x14ac:dyDescent="0.2">
      <c r="A48" s="306">
        <v>62</v>
      </c>
      <c r="B48" s="307" t="s">
        <v>270</v>
      </c>
      <c r="C48" s="308"/>
      <c r="D48" s="113">
        <v>6.3323500491642086</v>
      </c>
      <c r="E48" s="115">
        <v>322</v>
      </c>
      <c r="F48" s="114">
        <v>298</v>
      </c>
      <c r="G48" s="114">
        <v>347</v>
      </c>
      <c r="H48" s="114">
        <v>324</v>
      </c>
      <c r="I48" s="140">
        <v>316</v>
      </c>
      <c r="J48" s="115">
        <v>6</v>
      </c>
      <c r="K48" s="116">
        <v>1.8987341772151898</v>
      </c>
    </row>
    <row r="49" spans="1:11" ht="14.1" customHeight="1" x14ac:dyDescent="0.2">
      <c r="A49" s="306">
        <v>63</v>
      </c>
      <c r="B49" s="307" t="s">
        <v>271</v>
      </c>
      <c r="C49" s="308"/>
      <c r="D49" s="113">
        <v>2.871189773844641</v>
      </c>
      <c r="E49" s="115">
        <v>146</v>
      </c>
      <c r="F49" s="114">
        <v>138</v>
      </c>
      <c r="G49" s="114">
        <v>144</v>
      </c>
      <c r="H49" s="114">
        <v>109</v>
      </c>
      <c r="I49" s="140">
        <v>104</v>
      </c>
      <c r="J49" s="115">
        <v>42</v>
      </c>
      <c r="K49" s="116">
        <v>40.384615384615387</v>
      </c>
    </row>
    <row r="50" spans="1:11" ht="14.1" customHeight="1" x14ac:dyDescent="0.2">
      <c r="A50" s="306" t="s">
        <v>272</v>
      </c>
      <c r="B50" s="307" t="s">
        <v>273</v>
      </c>
      <c r="C50" s="308"/>
      <c r="D50" s="113">
        <v>0.25565388397246802</v>
      </c>
      <c r="E50" s="115">
        <v>13</v>
      </c>
      <c r="F50" s="114">
        <v>15</v>
      </c>
      <c r="G50" s="114">
        <v>18</v>
      </c>
      <c r="H50" s="114">
        <v>14</v>
      </c>
      <c r="I50" s="140">
        <v>13</v>
      </c>
      <c r="J50" s="115">
        <v>0</v>
      </c>
      <c r="K50" s="116">
        <v>0</v>
      </c>
    </row>
    <row r="51" spans="1:11" ht="14.1" customHeight="1" x14ac:dyDescent="0.2">
      <c r="A51" s="306" t="s">
        <v>274</v>
      </c>
      <c r="B51" s="307" t="s">
        <v>275</v>
      </c>
      <c r="C51" s="308"/>
      <c r="D51" s="113">
        <v>1.8092428711897739</v>
      </c>
      <c r="E51" s="115">
        <v>92</v>
      </c>
      <c r="F51" s="114">
        <v>99</v>
      </c>
      <c r="G51" s="114">
        <v>104</v>
      </c>
      <c r="H51" s="114">
        <v>74</v>
      </c>
      <c r="I51" s="140">
        <v>72</v>
      </c>
      <c r="J51" s="115">
        <v>20</v>
      </c>
      <c r="K51" s="116">
        <v>27.777777777777779</v>
      </c>
    </row>
    <row r="52" spans="1:11" ht="14.1" customHeight="1" x14ac:dyDescent="0.2">
      <c r="A52" s="306">
        <v>71</v>
      </c>
      <c r="B52" s="307" t="s">
        <v>276</v>
      </c>
      <c r="C52" s="308"/>
      <c r="D52" s="113">
        <v>9.4788593903638159</v>
      </c>
      <c r="E52" s="115">
        <v>482</v>
      </c>
      <c r="F52" s="114">
        <v>365</v>
      </c>
      <c r="G52" s="114">
        <v>400</v>
      </c>
      <c r="H52" s="114">
        <v>376</v>
      </c>
      <c r="I52" s="140">
        <v>439</v>
      </c>
      <c r="J52" s="115">
        <v>43</v>
      </c>
      <c r="K52" s="116">
        <v>9.7949886104783594</v>
      </c>
    </row>
    <row r="53" spans="1:11" ht="14.1" customHeight="1" x14ac:dyDescent="0.2">
      <c r="A53" s="306" t="s">
        <v>277</v>
      </c>
      <c r="B53" s="307" t="s">
        <v>278</v>
      </c>
      <c r="C53" s="308"/>
      <c r="D53" s="113">
        <v>3.2055063913470994</v>
      </c>
      <c r="E53" s="115">
        <v>163</v>
      </c>
      <c r="F53" s="114">
        <v>123</v>
      </c>
      <c r="G53" s="114">
        <v>133</v>
      </c>
      <c r="H53" s="114">
        <v>137</v>
      </c>
      <c r="I53" s="140">
        <v>159</v>
      </c>
      <c r="J53" s="115">
        <v>4</v>
      </c>
      <c r="K53" s="116">
        <v>2.5157232704402515</v>
      </c>
    </row>
    <row r="54" spans="1:11" ht="14.1" customHeight="1" x14ac:dyDescent="0.2">
      <c r="A54" s="306" t="s">
        <v>279</v>
      </c>
      <c r="B54" s="307" t="s">
        <v>280</v>
      </c>
      <c r="C54" s="308"/>
      <c r="D54" s="113">
        <v>5.2704031465093415</v>
      </c>
      <c r="E54" s="115">
        <v>268</v>
      </c>
      <c r="F54" s="114">
        <v>184</v>
      </c>
      <c r="G54" s="114">
        <v>213</v>
      </c>
      <c r="H54" s="114">
        <v>208</v>
      </c>
      <c r="I54" s="140">
        <v>226</v>
      </c>
      <c r="J54" s="115">
        <v>42</v>
      </c>
      <c r="K54" s="116">
        <v>18.584070796460178</v>
      </c>
    </row>
    <row r="55" spans="1:11" ht="14.1" customHeight="1" x14ac:dyDescent="0.2">
      <c r="A55" s="306">
        <v>72</v>
      </c>
      <c r="B55" s="307" t="s">
        <v>281</v>
      </c>
      <c r="C55" s="308"/>
      <c r="D55" s="113">
        <v>2.5762045231071782</v>
      </c>
      <c r="E55" s="115">
        <v>131</v>
      </c>
      <c r="F55" s="114">
        <v>211</v>
      </c>
      <c r="G55" s="114">
        <v>80</v>
      </c>
      <c r="H55" s="114">
        <v>78</v>
      </c>
      <c r="I55" s="140">
        <v>124</v>
      </c>
      <c r="J55" s="115">
        <v>7</v>
      </c>
      <c r="K55" s="116">
        <v>5.645161290322581</v>
      </c>
    </row>
    <row r="56" spans="1:11" ht="14.1" customHeight="1" x14ac:dyDescent="0.2">
      <c r="A56" s="306" t="s">
        <v>282</v>
      </c>
      <c r="B56" s="307" t="s">
        <v>283</v>
      </c>
      <c r="C56" s="308"/>
      <c r="D56" s="113">
        <v>1.0226155358898721</v>
      </c>
      <c r="E56" s="115">
        <v>52</v>
      </c>
      <c r="F56" s="114">
        <v>148</v>
      </c>
      <c r="G56" s="114">
        <v>28</v>
      </c>
      <c r="H56" s="114">
        <v>27</v>
      </c>
      <c r="I56" s="140">
        <v>55</v>
      </c>
      <c r="J56" s="115">
        <v>-3</v>
      </c>
      <c r="K56" s="116">
        <v>-5.4545454545454541</v>
      </c>
    </row>
    <row r="57" spans="1:11" ht="14.1" customHeight="1" x14ac:dyDescent="0.2">
      <c r="A57" s="306" t="s">
        <v>284</v>
      </c>
      <c r="B57" s="307" t="s">
        <v>285</v>
      </c>
      <c r="C57" s="308"/>
      <c r="D57" s="113">
        <v>0.96361848574237952</v>
      </c>
      <c r="E57" s="115">
        <v>49</v>
      </c>
      <c r="F57" s="114">
        <v>46</v>
      </c>
      <c r="G57" s="114">
        <v>33</v>
      </c>
      <c r="H57" s="114">
        <v>32</v>
      </c>
      <c r="I57" s="140">
        <v>51</v>
      </c>
      <c r="J57" s="115">
        <v>-2</v>
      </c>
      <c r="K57" s="116">
        <v>-3.9215686274509802</v>
      </c>
    </row>
    <row r="58" spans="1:11" ht="14.1" customHeight="1" x14ac:dyDescent="0.2">
      <c r="A58" s="306">
        <v>73</v>
      </c>
      <c r="B58" s="307" t="s">
        <v>286</v>
      </c>
      <c r="C58" s="308"/>
      <c r="D58" s="113">
        <v>1.7699115044247788</v>
      </c>
      <c r="E58" s="115">
        <v>90</v>
      </c>
      <c r="F58" s="114">
        <v>49</v>
      </c>
      <c r="G58" s="114">
        <v>81</v>
      </c>
      <c r="H58" s="114">
        <v>76</v>
      </c>
      <c r="I58" s="140">
        <v>52</v>
      </c>
      <c r="J58" s="115">
        <v>38</v>
      </c>
      <c r="K58" s="116">
        <v>73.07692307692308</v>
      </c>
    </row>
    <row r="59" spans="1:11" ht="14.1" customHeight="1" x14ac:dyDescent="0.2">
      <c r="A59" s="306" t="s">
        <v>287</v>
      </c>
      <c r="B59" s="307" t="s">
        <v>288</v>
      </c>
      <c r="C59" s="308"/>
      <c r="D59" s="113">
        <v>1.160275319567355</v>
      </c>
      <c r="E59" s="115">
        <v>59</v>
      </c>
      <c r="F59" s="114">
        <v>39</v>
      </c>
      <c r="G59" s="114">
        <v>57</v>
      </c>
      <c r="H59" s="114">
        <v>65</v>
      </c>
      <c r="I59" s="140">
        <v>38</v>
      </c>
      <c r="J59" s="115">
        <v>21</v>
      </c>
      <c r="K59" s="116">
        <v>55.263157894736842</v>
      </c>
    </row>
    <row r="60" spans="1:11" ht="14.1" customHeight="1" x14ac:dyDescent="0.2">
      <c r="A60" s="306">
        <v>81</v>
      </c>
      <c r="B60" s="307" t="s">
        <v>289</v>
      </c>
      <c r="C60" s="308"/>
      <c r="D60" s="113">
        <v>7.630285152409046</v>
      </c>
      <c r="E60" s="115">
        <v>388</v>
      </c>
      <c r="F60" s="114">
        <v>332</v>
      </c>
      <c r="G60" s="114">
        <v>389</v>
      </c>
      <c r="H60" s="114">
        <v>328</v>
      </c>
      <c r="I60" s="140">
        <v>310</v>
      </c>
      <c r="J60" s="115">
        <v>78</v>
      </c>
      <c r="K60" s="116">
        <v>25.161290322580644</v>
      </c>
    </row>
    <row r="61" spans="1:11" ht="14.1" customHeight="1" x14ac:dyDescent="0.2">
      <c r="A61" s="306" t="s">
        <v>290</v>
      </c>
      <c r="B61" s="307" t="s">
        <v>291</v>
      </c>
      <c r="C61" s="308"/>
      <c r="D61" s="113">
        <v>2.2615535889872174</v>
      </c>
      <c r="E61" s="115">
        <v>115</v>
      </c>
      <c r="F61" s="114">
        <v>94</v>
      </c>
      <c r="G61" s="114">
        <v>106</v>
      </c>
      <c r="H61" s="114">
        <v>122</v>
      </c>
      <c r="I61" s="140">
        <v>90</v>
      </c>
      <c r="J61" s="115">
        <v>25</v>
      </c>
      <c r="K61" s="116">
        <v>27.777777777777779</v>
      </c>
    </row>
    <row r="62" spans="1:11" ht="14.1" customHeight="1" x14ac:dyDescent="0.2">
      <c r="A62" s="306" t="s">
        <v>292</v>
      </c>
      <c r="B62" s="307" t="s">
        <v>293</v>
      </c>
      <c r="C62" s="308"/>
      <c r="D62" s="113">
        <v>2.7335299901671584</v>
      </c>
      <c r="E62" s="115">
        <v>139</v>
      </c>
      <c r="F62" s="114">
        <v>113</v>
      </c>
      <c r="G62" s="114">
        <v>163</v>
      </c>
      <c r="H62" s="114">
        <v>104</v>
      </c>
      <c r="I62" s="140">
        <v>118</v>
      </c>
      <c r="J62" s="115">
        <v>21</v>
      </c>
      <c r="K62" s="116">
        <v>17.796610169491526</v>
      </c>
    </row>
    <row r="63" spans="1:11" ht="14.1" customHeight="1" x14ac:dyDescent="0.2">
      <c r="A63" s="306"/>
      <c r="B63" s="307" t="s">
        <v>294</v>
      </c>
      <c r="C63" s="308"/>
      <c r="D63" s="113">
        <v>2.3402163225172075</v>
      </c>
      <c r="E63" s="115">
        <v>119</v>
      </c>
      <c r="F63" s="114">
        <v>104</v>
      </c>
      <c r="G63" s="114">
        <v>156</v>
      </c>
      <c r="H63" s="114">
        <v>92</v>
      </c>
      <c r="I63" s="140">
        <v>110</v>
      </c>
      <c r="J63" s="115">
        <v>9</v>
      </c>
      <c r="K63" s="116">
        <v>8.1818181818181817</v>
      </c>
    </row>
    <row r="64" spans="1:11" ht="14.1" customHeight="1" x14ac:dyDescent="0.2">
      <c r="A64" s="306" t="s">
        <v>295</v>
      </c>
      <c r="B64" s="307" t="s">
        <v>296</v>
      </c>
      <c r="C64" s="308"/>
      <c r="D64" s="113">
        <v>0.82595870206489674</v>
      </c>
      <c r="E64" s="115">
        <v>42</v>
      </c>
      <c r="F64" s="114">
        <v>32</v>
      </c>
      <c r="G64" s="114">
        <v>45</v>
      </c>
      <c r="H64" s="114">
        <v>33</v>
      </c>
      <c r="I64" s="140">
        <v>40</v>
      </c>
      <c r="J64" s="115">
        <v>2</v>
      </c>
      <c r="K64" s="116">
        <v>5</v>
      </c>
    </row>
    <row r="65" spans="1:11" ht="14.1" customHeight="1" x14ac:dyDescent="0.2">
      <c r="A65" s="306" t="s">
        <v>297</v>
      </c>
      <c r="B65" s="307" t="s">
        <v>298</v>
      </c>
      <c r="C65" s="308"/>
      <c r="D65" s="113">
        <v>0.88495575221238942</v>
      </c>
      <c r="E65" s="115">
        <v>45</v>
      </c>
      <c r="F65" s="114">
        <v>55</v>
      </c>
      <c r="G65" s="114">
        <v>29</v>
      </c>
      <c r="H65" s="114">
        <v>33</v>
      </c>
      <c r="I65" s="140">
        <v>25</v>
      </c>
      <c r="J65" s="115">
        <v>20</v>
      </c>
      <c r="K65" s="116">
        <v>80</v>
      </c>
    </row>
    <row r="66" spans="1:11" ht="14.1" customHeight="1" x14ac:dyDescent="0.2">
      <c r="A66" s="306">
        <v>82</v>
      </c>
      <c r="B66" s="307" t="s">
        <v>299</v>
      </c>
      <c r="C66" s="308"/>
      <c r="D66" s="113">
        <v>4.7984267453294001</v>
      </c>
      <c r="E66" s="115">
        <v>244</v>
      </c>
      <c r="F66" s="114">
        <v>141</v>
      </c>
      <c r="G66" s="114">
        <v>253</v>
      </c>
      <c r="H66" s="114">
        <v>174</v>
      </c>
      <c r="I66" s="140">
        <v>171</v>
      </c>
      <c r="J66" s="115">
        <v>73</v>
      </c>
      <c r="K66" s="116">
        <v>42.690058479532162</v>
      </c>
    </row>
    <row r="67" spans="1:11" ht="14.1" customHeight="1" x14ac:dyDescent="0.2">
      <c r="A67" s="306" t="s">
        <v>300</v>
      </c>
      <c r="B67" s="307" t="s">
        <v>301</v>
      </c>
      <c r="C67" s="308"/>
      <c r="D67" s="113">
        <v>3.5988200589970503</v>
      </c>
      <c r="E67" s="115">
        <v>183</v>
      </c>
      <c r="F67" s="114">
        <v>103</v>
      </c>
      <c r="G67" s="114">
        <v>203</v>
      </c>
      <c r="H67" s="114">
        <v>117</v>
      </c>
      <c r="I67" s="140">
        <v>110</v>
      </c>
      <c r="J67" s="115">
        <v>73</v>
      </c>
      <c r="K67" s="116">
        <v>66.36363636363636</v>
      </c>
    </row>
    <row r="68" spans="1:11" ht="14.1" customHeight="1" x14ac:dyDescent="0.2">
      <c r="A68" s="306" t="s">
        <v>302</v>
      </c>
      <c r="B68" s="307" t="s">
        <v>303</v>
      </c>
      <c r="C68" s="308"/>
      <c r="D68" s="113">
        <v>0.96361848574237952</v>
      </c>
      <c r="E68" s="115">
        <v>49</v>
      </c>
      <c r="F68" s="114">
        <v>24</v>
      </c>
      <c r="G68" s="114">
        <v>34</v>
      </c>
      <c r="H68" s="114">
        <v>46</v>
      </c>
      <c r="I68" s="140">
        <v>43</v>
      </c>
      <c r="J68" s="115">
        <v>6</v>
      </c>
      <c r="K68" s="116">
        <v>13.953488372093023</v>
      </c>
    </row>
    <row r="69" spans="1:11" ht="14.1" customHeight="1" x14ac:dyDescent="0.2">
      <c r="A69" s="306">
        <v>83</v>
      </c>
      <c r="B69" s="307" t="s">
        <v>304</v>
      </c>
      <c r="C69" s="308"/>
      <c r="D69" s="113">
        <v>5.2507374631268435</v>
      </c>
      <c r="E69" s="115">
        <v>267</v>
      </c>
      <c r="F69" s="114">
        <v>144</v>
      </c>
      <c r="G69" s="114">
        <v>354</v>
      </c>
      <c r="H69" s="114">
        <v>268</v>
      </c>
      <c r="I69" s="140">
        <v>210</v>
      </c>
      <c r="J69" s="115">
        <v>57</v>
      </c>
      <c r="K69" s="116">
        <v>27.142857142857142</v>
      </c>
    </row>
    <row r="70" spans="1:11" ht="14.1" customHeight="1" x14ac:dyDescent="0.2">
      <c r="A70" s="306" t="s">
        <v>305</v>
      </c>
      <c r="B70" s="307" t="s">
        <v>306</v>
      </c>
      <c r="C70" s="308"/>
      <c r="D70" s="113">
        <v>3.9921337266470012</v>
      </c>
      <c r="E70" s="115">
        <v>203</v>
      </c>
      <c r="F70" s="114">
        <v>100</v>
      </c>
      <c r="G70" s="114">
        <v>306</v>
      </c>
      <c r="H70" s="114">
        <v>234</v>
      </c>
      <c r="I70" s="140">
        <v>162</v>
      </c>
      <c r="J70" s="115">
        <v>41</v>
      </c>
      <c r="K70" s="116">
        <v>25.308641975308642</v>
      </c>
    </row>
    <row r="71" spans="1:11" ht="14.1" customHeight="1" x14ac:dyDescent="0.2">
      <c r="A71" s="306"/>
      <c r="B71" s="307" t="s">
        <v>307</v>
      </c>
      <c r="C71" s="308"/>
      <c r="D71" s="113">
        <v>2.7728613569321534</v>
      </c>
      <c r="E71" s="115">
        <v>141</v>
      </c>
      <c r="F71" s="114">
        <v>47</v>
      </c>
      <c r="G71" s="114">
        <v>235</v>
      </c>
      <c r="H71" s="114">
        <v>89</v>
      </c>
      <c r="I71" s="140">
        <v>98</v>
      </c>
      <c r="J71" s="115">
        <v>43</v>
      </c>
      <c r="K71" s="116">
        <v>43.877551020408163</v>
      </c>
    </row>
    <row r="72" spans="1:11" ht="14.1" customHeight="1" x14ac:dyDescent="0.2">
      <c r="A72" s="306">
        <v>84</v>
      </c>
      <c r="B72" s="307" t="s">
        <v>308</v>
      </c>
      <c r="C72" s="308"/>
      <c r="D72" s="113">
        <v>1.3176007866273354</v>
      </c>
      <c r="E72" s="115">
        <v>67</v>
      </c>
      <c r="F72" s="114">
        <v>44</v>
      </c>
      <c r="G72" s="114">
        <v>100</v>
      </c>
      <c r="H72" s="114">
        <v>55</v>
      </c>
      <c r="I72" s="140">
        <v>68</v>
      </c>
      <c r="J72" s="115">
        <v>-1</v>
      </c>
      <c r="K72" s="116">
        <v>-1.4705882352941178</v>
      </c>
    </row>
    <row r="73" spans="1:11" ht="14.1" customHeight="1" x14ac:dyDescent="0.2">
      <c r="A73" s="306" t="s">
        <v>309</v>
      </c>
      <c r="B73" s="307" t="s">
        <v>310</v>
      </c>
      <c r="C73" s="308"/>
      <c r="D73" s="113">
        <v>0.68829891838741397</v>
      </c>
      <c r="E73" s="115">
        <v>35</v>
      </c>
      <c r="F73" s="114">
        <v>28</v>
      </c>
      <c r="G73" s="114">
        <v>79</v>
      </c>
      <c r="H73" s="114">
        <v>37</v>
      </c>
      <c r="I73" s="140">
        <v>44</v>
      </c>
      <c r="J73" s="115">
        <v>-9</v>
      </c>
      <c r="K73" s="116">
        <v>-20.454545454545453</v>
      </c>
    </row>
    <row r="74" spans="1:11" ht="14.1" customHeight="1" x14ac:dyDescent="0.2">
      <c r="A74" s="306" t="s">
        <v>311</v>
      </c>
      <c r="B74" s="307" t="s">
        <v>312</v>
      </c>
      <c r="C74" s="308"/>
      <c r="D74" s="113">
        <v>0.15732546705998032</v>
      </c>
      <c r="E74" s="115">
        <v>8</v>
      </c>
      <c r="F74" s="114" t="s">
        <v>513</v>
      </c>
      <c r="G74" s="114">
        <v>6</v>
      </c>
      <c r="H74" s="114">
        <v>4</v>
      </c>
      <c r="I74" s="140">
        <v>6</v>
      </c>
      <c r="J74" s="115">
        <v>2</v>
      </c>
      <c r="K74" s="116">
        <v>33.333333333333336</v>
      </c>
    </row>
    <row r="75" spans="1:11" ht="14.1" customHeight="1" x14ac:dyDescent="0.2">
      <c r="A75" s="306" t="s">
        <v>313</v>
      </c>
      <c r="B75" s="307" t="s">
        <v>314</v>
      </c>
      <c r="C75" s="308"/>
      <c r="D75" s="113">
        <v>0.15732546705998032</v>
      </c>
      <c r="E75" s="115">
        <v>8</v>
      </c>
      <c r="F75" s="114" t="s">
        <v>513</v>
      </c>
      <c r="G75" s="114">
        <v>4</v>
      </c>
      <c r="H75" s="114">
        <v>5</v>
      </c>
      <c r="I75" s="140">
        <v>5</v>
      </c>
      <c r="J75" s="115">
        <v>3</v>
      </c>
      <c r="K75" s="116">
        <v>60</v>
      </c>
    </row>
    <row r="76" spans="1:11" ht="14.1" customHeight="1" x14ac:dyDescent="0.2">
      <c r="A76" s="306">
        <v>91</v>
      </c>
      <c r="B76" s="307" t="s">
        <v>315</v>
      </c>
      <c r="C76" s="308"/>
      <c r="D76" s="113">
        <v>0.2753195673549656</v>
      </c>
      <c r="E76" s="115">
        <v>14</v>
      </c>
      <c r="F76" s="114">
        <v>5</v>
      </c>
      <c r="G76" s="114">
        <v>3</v>
      </c>
      <c r="H76" s="114">
        <v>11</v>
      </c>
      <c r="I76" s="140">
        <v>14</v>
      </c>
      <c r="J76" s="115">
        <v>0</v>
      </c>
      <c r="K76" s="116">
        <v>0</v>
      </c>
    </row>
    <row r="77" spans="1:11" ht="14.1" customHeight="1" x14ac:dyDescent="0.2">
      <c r="A77" s="306">
        <v>92</v>
      </c>
      <c r="B77" s="307" t="s">
        <v>316</v>
      </c>
      <c r="C77" s="308"/>
      <c r="D77" s="113">
        <v>0.82595870206489674</v>
      </c>
      <c r="E77" s="115">
        <v>42</v>
      </c>
      <c r="F77" s="114">
        <v>22</v>
      </c>
      <c r="G77" s="114">
        <v>26</v>
      </c>
      <c r="H77" s="114">
        <v>27</v>
      </c>
      <c r="I77" s="140">
        <v>32</v>
      </c>
      <c r="J77" s="115">
        <v>10</v>
      </c>
      <c r="K77" s="116">
        <v>31.25</v>
      </c>
    </row>
    <row r="78" spans="1:11" ht="14.1" customHeight="1" x14ac:dyDescent="0.2">
      <c r="A78" s="306">
        <v>93</v>
      </c>
      <c r="B78" s="307" t="s">
        <v>317</v>
      </c>
      <c r="C78" s="308"/>
      <c r="D78" s="113">
        <v>0.15732546705998032</v>
      </c>
      <c r="E78" s="115">
        <v>8</v>
      </c>
      <c r="F78" s="114">
        <v>5</v>
      </c>
      <c r="G78" s="114">
        <v>11</v>
      </c>
      <c r="H78" s="114">
        <v>3</v>
      </c>
      <c r="I78" s="140">
        <v>5</v>
      </c>
      <c r="J78" s="115">
        <v>3</v>
      </c>
      <c r="K78" s="116">
        <v>60</v>
      </c>
    </row>
    <row r="79" spans="1:11" ht="14.1" customHeight="1" x14ac:dyDescent="0.2">
      <c r="A79" s="306">
        <v>94</v>
      </c>
      <c r="B79" s="307" t="s">
        <v>318</v>
      </c>
      <c r="C79" s="308"/>
      <c r="D79" s="113">
        <v>0.49164208456243852</v>
      </c>
      <c r="E79" s="115">
        <v>25</v>
      </c>
      <c r="F79" s="114">
        <v>29</v>
      </c>
      <c r="G79" s="114">
        <v>11</v>
      </c>
      <c r="H79" s="114">
        <v>12</v>
      </c>
      <c r="I79" s="140">
        <v>24</v>
      </c>
      <c r="J79" s="115">
        <v>1</v>
      </c>
      <c r="K79" s="116">
        <v>4.166666666666667</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7.8662733529990161E-2</v>
      </c>
      <c r="E81" s="143">
        <v>4</v>
      </c>
      <c r="F81" s="144">
        <v>3</v>
      </c>
      <c r="G81" s="144">
        <v>8</v>
      </c>
      <c r="H81" s="144">
        <v>5</v>
      </c>
      <c r="I81" s="145">
        <v>5</v>
      </c>
      <c r="J81" s="143">
        <v>-1</v>
      </c>
      <c r="K81" s="146">
        <v>-20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53801</v>
      </c>
      <c r="C10" s="114">
        <v>29640</v>
      </c>
      <c r="D10" s="114">
        <v>24161</v>
      </c>
      <c r="E10" s="114">
        <v>41975</v>
      </c>
      <c r="F10" s="114">
        <v>10819</v>
      </c>
      <c r="G10" s="114">
        <v>7138</v>
      </c>
      <c r="H10" s="114">
        <v>14175</v>
      </c>
      <c r="I10" s="115">
        <v>14914</v>
      </c>
      <c r="J10" s="114">
        <v>10561</v>
      </c>
      <c r="K10" s="114">
        <v>4353</v>
      </c>
      <c r="L10" s="423">
        <v>3444</v>
      </c>
      <c r="M10" s="424">
        <v>4035</v>
      </c>
    </row>
    <row r="11" spans="1:13" ht="11.1" customHeight="1" x14ac:dyDescent="0.2">
      <c r="A11" s="422" t="s">
        <v>387</v>
      </c>
      <c r="B11" s="115">
        <v>53952</v>
      </c>
      <c r="C11" s="114">
        <v>29863</v>
      </c>
      <c r="D11" s="114">
        <v>24089</v>
      </c>
      <c r="E11" s="114">
        <v>42151</v>
      </c>
      <c r="F11" s="114">
        <v>10934</v>
      </c>
      <c r="G11" s="114">
        <v>6778</v>
      </c>
      <c r="H11" s="114">
        <v>14456</v>
      </c>
      <c r="I11" s="115">
        <v>15340</v>
      </c>
      <c r="J11" s="114">
        <v>10865</v>
      </c>
      <c r="K11" s="114">
        <v>4475</v>
      </c>
      <c r="L11" s="423">
        <v>3237</v>
      </c>
      <c r="M11" s="424">
        <v>3161</v>
      </c>
    </row>
    <row r="12" spans="1:13" ht="11.1" customHeight="1" x14ac:dyDescent="0.2">
      <c r="A12" s="422" t="s">
        <v>388</v>
      </c>
      <c r="B12" s="115">
        <v>55277</v>
      </c>
      <c r="C12" s="114">
        <v>30568</v>
      </c>
      <c r="D12" s="114">
        <v>24709</v>
      </c>
      <c r="E12" s="114">
        <v>43215</v>
      </c>
      <c r="F12" s="114">
        <v>11036</v>
      </c>
      <c r="G12" s="114">
        <v>7785</v>
      </c>
      <c r="H12" s="114">
        <v>14738</v>
      </c>
      <c r="I12" s="115">
        <v>15396</v>
      </c>
      <c r="J12" s="114">
        <v>10731</v>
      </c>
      <c r="K12" s="114">
        <v>4665</v>
      </c>
      <c r="L12" s="423">
        <v>5109</v>
      </c>
      <c r="M12" s="424">
        <v>3961</v>
      </c>
    </row>
    <row r="13" spans="1:13" s="110" customFormat="1" ht="11.1" customHeight="1" x14ac:dyDescent="0.2">
      <c r="A13" s="422" t="s">
        <v>389</v>
      </c>
      <c r="B13" s="115">
        <v>54733</v>
      </c>
      <c r="C13" s="114">
        <v>30090</v>
      </c>
      <c r="D13" s="114">
        <v>24643</v>
      </c>
      <c r="E13" s="114">
        <v>42551</v>
      </c>
      <c r="F13" s="114">
        <v>11159</v>
      </c>
      <c r="G13" s="114">
        <v>7465</v>
      </c>
      <c r="H13" s="114">
        <v>14813</v>
      </c>
      <c r="I13" s="115">
        <v>15429</v>
      </c>
      <c r="J13" s="114">
        <v>10764</v>
      </c>
      <c r="K13" s="114">
        <v>4665</v>
      </c>
      <c r="L13" s="423">
        <v>2574</v>
      </c>
      <c r="M13" s="424">
        <v>3316</v>
      </c>
    </row>
    <row r="14" spans="1:13" ht="15" customHeight="1" x14ac:dyDescent="0.2">
      <c r="A14" s="422" t="s">
        <v>390</v>
      </c>
      <c r="B14" s="115">
        <v>54817</v>
      </c>
      <c r="C14" s="114">
        <v>30199</v>
      </c>
      <c r="D14" s="114">
        <v>24618</v>
      </c>
      <c r="E14" s="114">
        <v>41286</v>
      </c>
      <c r="F14" s="114">
        <v>12756</v>
      </c>
      <c r="G14" s="114">
        <v>7180</v>
      </c>
      <c r="H14" s="114">
        <v>15069</v>
      </c>
      <c r="I14" s="115">
        <v>15302</v>
      </c>
      <c r="J14" s="114">
        <v>10704</v>
      </c>
      <c r="K14" s="114">
        <v>4598</v>
      </c>
      <c r="L14" s="423">
        <v>4321</v>
      </c>
      <c r="M14" s="424">
        <v>4340</v>
      </c>
    </row>
    <row r="15" spans="1:13" ht="11.1" customHeight="1" x14ac:dyDescent="0.2">
      <c r="A15" s="422" t="s">
        <v>387</v>
      </c>
      <c r="B15" s="115">
        <v>54832</v>
      </c>
      <c r="C15" s="114">
        <v>30359</v>
      </c>
      <c r="D15" s="114">
        <v>24473</v>
      </c>
      <c r="E15" s="114">
        <v>41051</v>
      </c>
      <c r="F15" s="114">
        <v>13008</v>
      </c>
      <c r="G15" s="114">
        <v>6822</v>
      </c>
      <c r="H15" s="114">
        <v>15372</v>
      </c>
      <c r="I15" s="115">
        <v>15754</v>
      </c>
      <c r="J15" s="114">
        <v>10958</v>
      </c>
      <c r="K15" s="114">
        <v>4796</v>
      </c>
      <c r="L15" s="423">
        <v>3651</v>
      </c>
      <c r="M15" s="424">
        <v>3693</v>
      </c>
    </row>
    <row r="16" spans="1:13" ht="11.1" customHeight="1" x14ac:dyDescent="0.2">
      <c r="A16" s="422" t="s">
        <v>388</v>
      </c>
      <c r="B16" s="115">
        <v>56304</v>
      </c>
      <c r="C16" s="114">
        <v>31208</v>
      </c>
      <c r="D16" s="114">
        <v>25096</v>
      </c>
      <c r="E16" s="114">
        <v>42133</v>
      </c>
      <c r="F16" s="114">
        <v>13295</v>
      </c>
      <c r="G16" s="114">
        <v>7805</v>
      </c>
      <c r="H16" s="114">
        <v>15705</v>
      </c>
      <c r="I16" s="115">
        <v>15831</v>
      </c>
      <c r="J16" s="114">
        <v>10806</v>
      </c>
      <c r="K16" s="114">
        <v>5025</v>
      </c>
      <c r="L16" s="423">
        <v>5477</v>
      </c>
      <c r="M16" s="424">
        <v>4117</v>
      </c>
    </row>
    <row r="17" spans="1:13" s="110" customFormat="1" ht="11.1" customHeight="1" x14ac:dyDescent="0.2">
      <c r="A17" s="422" t="s">
        <v>389</v>
      </c>
      <c r="B17" s="115">
        <v>55885</v>
      </c>
      <c r="C17" s="114">
        <v>30818</v>
      </c>
      <c r="D17" s="114">
        <v>25067</v>
      </c>
      <c r="E17" s="114">
        <v>42443</v>
      </c>
      <c r="F17" s="114">
        <v>13355</v>
      </c>
      <c r="G17" s="114">
        <v>7549</v>
      </c>
      <c r="H17" s="114">
        <v>15790</v>
      </c>
      <c r="I17" s="115">
        <v>15604</v>
      </c>
      <c r="J17" s="114">
        <v>10738</v>
      </c>
      <c r="K17" s="114">
        <v>4866</v>
      </c>
      <c r="L17" s="423">
        <v>2756</v>
      </c>
      <c r="M17" s="424">
        <v>3399</v>
      </c>
    </row>
    <row r="18" spans="1:13" ht="15" customHeight="1" x14ac:dyDescent="0.2">
      <c r="A18" s="422" t="s">
        <v>391</v>
      </c>
      <c r="B18" s="115">
        <v>55734</v>
      </c>
      <c r="C18" s="114">
        <v>30703</v>
      </c>
      <c r="D18" s="114">
        <v>25031</v>
      </c>
      <c r="E18" s="114">
        <v>41825</v>
      </c>
      <c r="F18" s="114">
        <v>13580</v>
      </c>
      <c r="G18" s="114">
        <v>7285</v>
      </c>
      <c r="H18" s="114">
        <v>16032</v>
      </c>
      <c r="I18" s="115">
        <v>15282</v>
      </c>
      <c r="J18" s="114">
        <v>10577</v>
      </c>
      <c r="K18" s="114">
        <v>4705</v>
      </c>
      <c r="L18" s="423">
        <v>3948</v>
      </c>
      <c r="M18" s="424">
        <v>4056</v>
      </c>
    </row>
    <row r="19" spans="1:13" ht="11.1" customHeight="1" x14ac:dyDescent="0.2">
      <c r="A19" s="422" t="s">
        <v>387</v>
      </c>
      <c r="B19" s="115">
        <v>55613</v>
      </c>
      <c r="C19" s="114">
        <v>30849</v>
      </c>
      <c r="D19" s="114">
        <v>24764</v>
      </c>
      <c r="E19" s="114">
        <v>41656</v>
      </c>
      <c r="F19" s="114">
        <v>13640</v>
      </c>
      <c r="G19" s="114">
        <v>6870</v>
      </c>
      <c r="H19" s="114">
        <v>16307</v>
      </c>
      <c r="I19" s="115">
        <v>15654</v>
      </c>
      <c r="J19" s="114">
        <v>10760</v>
      </c>
      <c r="K19" s="114">
        <v>4894</v>
      </c>
      <c r="L19" s="423">
        <v>3611</v>
      </c>
      <c r="M19" s="424">
        <v>3785</v>
      </c>
    </row>
    <row r="20" spans="1:13" ht="11.1" customHeight="1" x14ac:dyDescent="0.2">
      <c r="A20" s="422" t="s">
        <v>388</v>
      </c>
      <c r="B20" s="115">
        <v>56832</v>
      </c>
      <c r="C20" s="114">
        <v>31496</v>
      </c>
      <c r="D20" s="114">
        <v>25336</v>
      </c>
      <c r="E20" s="114">
        <v>42539</v>
      </c>
      <c r="F20" s="114">
        <v>13823</v>
      </c>
      <c r="G20" s="114">
        <v>7781</v>
      </c>
      <c r="H20" s="114">
        <v>16569</v>
      </c>
      <c r="I20" s="115">
        <v>15904</v>
      </c>
      <c r="J20" s="114">
        <v>10725</v>
      </c>
      <c r="K20" s="114">
        <v>5179</v>
      </c>
      <c r="L20" s="423">
        <v>4936</v>
      </c>
      <c r="M20" s="424">
        <v>3935</v>
      </c>
    </row>
    <row r="21" spans="1:13" s="110" customFormat="1" ht="11.1" customHeight="1" x14ac:dyDescent="0.2">
      <c r="A21" s="422" t="s">
        <v>389</v>
      </c>
      <c r="B21" s="115">
        <v>56364</v>
      </c>
      <c r="C21" s="114">
        <v>31051</v>
      </c>
      <c r="D21" s="114">
        <v>25313</v>
      </c>
      <c r="E21" s="114">
        <v>42560</v>
      </c>
      <c r="F21" s="114">
        <v>13763</v>
      </c>
      <c r="G21" s="114">
        <v>7513</v>
      </c>
      <c r="H21" s="114">
        <v>16678</v>
      </c>
      <c r="I21" s="115">
        <v>15809</v>
      </c>
      <c r="J21" s="114">
        <v>10677</v>
      </c>
      <c r="K21" s="114">
        <v>5132</v>
      </c>
      <c r="L21" s="423">
        <v>2557</v>
      </c>
      <c r="M21" s="424">
        <v>3231</v>
      </c>
    </row>
    <row r="22" spans="1:13" ht="15" customHeight="1" x14ac:dyDescent="0.2">
      <c r="A22" s="422" t="s">
        <v>392</v>
      </c>
      <c r="B22" s="115">
        <v>56152</v>
      </c>
      <c r="C22" s="114">
        <v>30890</v>
      </c>
      <c r="D22" s="114">
        <v>25262</v>
      </c>
      <c r="E22" s="114">
        <v>42110</v>
      </c>
      <c r="F22" s="114">
        <v>13794</v>
      </c>
      <c r="G22" s="114">
        <v>7118</v>
      </c>
      <c r="H22" s="114">
        <v>16900</v>
      </c>
      <c r="I22" s="115">
        <v>15596</v>
      </c>
      <c r="J22" s="114">
        <v>10560</v>
      </c>
      <c r="K22" s="114">
        <v>5036</v>
      </c>
      <c r="L22" s="423">
        <v>3966</v>
      </c>
      <c r="M22" s="424">
        <v>4269</v>
      </c>
    </row>
    <row r="23" spans="1:13" ht="11.1" customHeight="1" x14ac:dyDescent="0.2">
      <c r="A23" s="422" t="s">
        <v>387</v>
      </c>
      <c r="B23" s="115">
        <v>56119</v>
      </c>
      <c r="C23" s="114">
        <v>30946</v>
      </c>
      <c r="D23" s="114">
        <v>25173</v>
      </c>
      <c r="E23" s="114">
        <v>41968</v>
      </c>
      <c r="F23" s="114">
        <v>13973</v>
      </c>
      <c r="G23" s="114">
        <v>6641</v>
      </c>
      <c r="H23" s="114">
        <v>17236</v>
      </c>
      <c r="I23" s="115">
        <v>15979</v>
      </c>
      <c r="J23" s="114">
        <v>10865</v>
      </c>
      <c r="K23" s="114">
        <v>5114</v>
      </c>
      <c r="L23" s="423">
        <v>3216</v>
      </c>
      <c r="M23" s="424">
        <v>3392</v>
      </c>
    </row>
    <row r="24" spans="1:13" ht="11.1" customHeight="1" x14ac:dyDescent="0.2">
      <c r="A24" s="422" t="s">
        <v>388</v>
      </c>
      <c r="B24" s="115">
        <v>57153</v>
      </c>
      <c r="C24" s="114">
        <v>31377</v>
      </c>
      <c r="D24" s="114">
        <v>25776</v>
      </c>
      <c r="E24" s="114">
        <v>42031</v>
      </c>
      <c r="F24" s="114">
        <v>14098</v>
      </c>
      <c r="G24" s="114">
        <v>7405</v>
      </c>
      <c r="H24" s="114">
        <v>17472</v>
      </c>
      <c r="I24" s="115">
        <v>16166</v>
      </c>
      <c r="J24" s="114">
        <v>10828</v>
      </c>
      <c r="K24" s="114">
        <v>5338</v>
      </c>
      <c r="L24" s="423">
        <v>5217</v>
      </c>
      <c r="M24" s="424">
        <v>4183</v>
      </c>
    </row>
    <row r="25" spans="1:13" s="110" customFormat="1" ht="11.1" customHeight="1" x14ac:dyDescent="0.2">
      <c r="A25" s="422" t="s">
        <v>389</v>
      </c>
      <c r="B25" s="115">
        <v>56521</v>
      </c>
      <c r="C25" s="114">
        <v>30821</v>
      </c>
      <c r="D25" s="114">
        <v>25700</v>
      </c>
      <c r="E25" s="114">
        <v>41398</v>
      </c>
      <c r="F25" s="114">
        <v>14100</v>
      </c>
      <c r="G25" s="114">
        <v>7113</v>
      </c>
      <c r="H25" s="114">
        <v>17477</v>
      </c>
      <c r="I25" s="115">
        <v>15953</v>
      </c>
      <c r="J25" s="114">
        <v>10737</v>
      </c>
      <c r="K25" s="114">
        <v>5216</v>
      </c>
      <c r="L25" s="423">
        <v>3151</v>
      </c>
      <c r="M25" s="424">
        <v>3885</v>
      </c>
    </row>
    <row r="26" spans="1:13" ht="15" customHeight="1" x14ac:dyDescent="0.2">
      <c r="A26" s="422" t="s">
        <v>393</v>
      </c>
      <c r="B26" s="115">
        <v>56447</v>
      </c>
      <c r="C26" s="114">
        <v>30833</v>
      </c>
      <c r="D26" s="114">
        <v>25614</v>
      </c>
      <c r="E26" s="114">
        <v>41208</v>
      </c>
      <c r="F26" s="114">
        <v>14228</v>
      </c>
      <c r="G26" s="114">
        <v>6844</v>
      </c>
      <c r="H26" s="114">
        <v>17728</v>
      </c>
      <c r="I26" s="115">
        <v>15786</v>
      </c>
      <c r="J26" s="114">
        <v>10669</v>
      </c>
      <c r="K26" s="114">
        <v>5117</v>
      </c>
      <c r="L26" s="423">
        <v>4134</v>
      </c>
      <c r="M26" s="424">
        <v>4178</v>
      </c>
    </row>
    <row r="27" spans="1:13" ht="11.1" customHeight="1" x14ac:dyDescent="0.2">
      <c r="A27" s="422" t="s">
        <v>387</v>
      </c>
      <c r="B27" s="115">
        <v>56625</v>
      </c>
      <c r="C27" s="114">
        <v>31016</v>
      </c>
      <c r="D27" s="114">
        <v>25609</v>
      </c>
      <c r="E27" s="114">
        <v>41352</v>
      </c>
      <c r="F27" s="114">
        <v>14293</v>
      </c>
      <c r="G27" s="114">
        <v>6651</v>
      </c>
      <c r="H27" s="114">
        <v>18022</v>
      </c>
      <c r="I27" s="115">
        <v>16153</v>
      </c>
      <c r="J27" s="114">
        <v>10841</v>
      </c>
      <c r="K27" s="114">
        <v>5312</v>
      </c>
      <c r="L27" s="423">
        <v>3188</v>
      </c>
      <c r="M27" s="424">
        <v>2787</v>
      </c>
    </row>
    <row r="28" spans="1:13" ht="11.1" customHeight="1" x14ac:dyDescent="0.2">
      <c r="A28" s="422" t="s">
        <v>388</v>
      </c>
      <c r="B28" s="115">
        <v>57286</v>
      </c>
      <c r="C28" s="114">
        <v>31363</v>
      </c>
      <c r="D28" s="114">
        <v>25923</v>
      </c>
      <c r="E28" s="114">
        <v>42924</v>
      </c>
      <c r="F28" s="114">
        <v>14277</v>
      </c>
      <c r="G28" s="114">
        <v>7280</v>
      </c>
      <c r="H28" s="114">
        <v>18147</v>
      </c>
      <c r="I28" s="115">
        <v>16155</v>
      </c>
      <c r="J28" s="114">
        <v>10729</v>
      </c>
      <c r="K28" s="114">
        <v>5426</v>
      </c>
      <c r="L28" s="423">
        <v>5336</v>
      </c>
      <c r="M28" s="424">
        <v>4620</v>
      </c>
    </row>
    <row r="29" spans="1:13" s="110" customFormat="1" ht="11.1" customHeight="1" x14ac:dyDescent="0.2">
      <c r="A29" s="422" t="s">
        <v>389</v>
      </c>
      <c r="B29" s="115">
        <v>56757</v>
      </c>
      <c r="C29" s="114">
        <v>30864</v>
      </c>
      <c r="D29" s="114">
        <v>25893</v>
      </c>
      <c r="E29" s="114">
        <v>42372</v>
      </c>
      <c r="F29" s="114">
        <v>14364</v>
      </c>
      <c r="G29" s="114">
        <v>6993</v>
      </c>
      <c r="H29" s="114">
        <v>18286</v>
      </c>
      <c r="I29" s="115">
        <v>15996</v>
      </c>
      <c r="J29" s="114">
        <v>10596</v>
      </c>
      <c r="K29" s="114">
        <v>5400</v>
      </c>
      <c r="L29" s="423">
        <v>2638</v>
      </c>
      <c r="M29" s="424">
        <v>3207</v>
      </c>
    </row>
    <row r="30" spans="1:13" ht="15" customHeight="1" x14ac:dyDescent="0.2">
      <c r="A30" s="422" t="s">
        <v>394</v>
      </c>
      <c r="B30" s="115">
        <v>56799</v>
      </c>
      <c r="C30" s="114">
        <v>30793</v>
      </c>
      <c r="D30" s="114">
        <v>26006</v>
      </c>
      <c r="E30" s="114">
        <v>42150</v>
      </c>
      <c r="F30" s="114">
        <v>14641</v>
      </c>
      <c r="G30" s="114">
        <v>6791</v>
      </c>
      <c r="H30" s="114">
        <v>18504</v>
      </c>
      <c r="I30" s="115">
        <v>15409</v>
      </c>
      <c r="J30" s="114">
        <v>10202</v>
      </c>
      <c r="K30" s="114">
        <v>5207</v>
      </c>
      <c r="L30" s="423">
        <v>4347</v>
      </c>
      <c r="M30" s="424">
        <v>4293</v>
      </c>
    </row>
    <row r="31" spans="1:13" ht="11.1" customHeight="1" x14ac:dyDescent="0.2">
      <c r="A31" s="422" t="s">
        <v>387</v>
      </c>
      <c r="B31" s="115">
        <v>57051</v>
      </c>
      <c r="C31" s="114">
        <v>30865</v>
      </c>
      <c r="D31" s="114">
        <v>26186</v>
      </c>
      <c r="E31" s="114">
        <v>42185</v>
      </c>
      <c r="F31" s="114">
        <v>14860</v>
      </c>
      <c r="G31" s="114">
        <v>6639</v>
      </c>
      <c r="H31" s="114">
        <v>18797</v>
      </c>
      <c r="I31" s="115">
        <v>15838</v>
      </c>
      <c r="J31" s="114">
        <v>10424</v>
      </c>
      <c r="K31" s="114">
        <v>5414</v>
      </c>
      <c r="L31" s="423">
        <v>3289</v>
      </c>
      <c r="M31" s="424">
        <v>3071</v>
      </c>
    </row>
    <row r="32" spans="1:13" ht="11.1" customHeight="1" x14ac:dyDescent="0.2">
      <c r="A32" s="422" t="s">
        <v>388</v>
      </c>
      <c r="B32" s="115">
        <v>58030</v>
      </c>
      <c r="C32" s="114">
        <v>31435</v>
      </c>
      <c r="D32" s="114">
        <v>26595</v>
      </c>
      <c r="E32" s="114">
        <v>43004</v>
      </c>
      <c r="F32" s="114">
        <v>15024</v>
      </c>
      <c r="G32" s="114">
        <v>7217</v>
      </c>
      <c r="H32" s="114">
        <v>19060</v>
      </c>
      <c r="I32" s="115">
        <v>15952</v>
      </c>
      <c r="J32" s="114">
        <v>10316</v>
      </c>
      <c r="K32" s="114">
        <v>5636</v>
      </c>
      <c r="L32" s="423">
        <v>5569</v>
      </c>
      <c r="M32" s="424">
        <v>4686</v>
      </c>
    </row>
    <row r="33" spans="1:13" s="110" customFormat="1" ht="11.1" customHeight="1" x14ac:dyDescent="0.2">
      <c r="A33" s="422" t="s">
        <v>389</v>
      </c>
      <c r="B33" s="115">
        <v>57291</v>
      </c>
      <c r="C33" s="114">
        <v>30735</v>
      </c>
      <c r="D33" s="114">
        <v>26556</v>
      </c>
      <c r="E33" s="114">
        <v>42184</v>
      </c>
      <c r="F33" s="114">
        <v>15106</v>
      </c>
      <c r="G33" s="114">
        <v>6968</v>
      </c>
      <c r="H33" s="114">
        <v>18864</v>
      </c>
      <c r="I33" s="115">
        <v>15786</v>
      </c>
      <c r="J33" s="114">
        <v>10303</v>
      </c>
      <c r="K33" s="114">
        <v>5483</v>
      </c>
      <c r="L33" s="423">
        <v>2877</v>
      </c>
      <c r="M33" s="424">
        <v>3496</v>
      </c>
    </row>
    <row r="34" spans="1:13" ht="15" customHeight="1" x14ac:dyDescent="0.2">
      <c r="A34" s="422" t="s">
        <v>395</v>
      </c>
      <c r="B34" s="115">
        <v>57297</v>
      </c>
      <c r="C34" s="114">
        <v>30820</v>
      </c>
      <c r="D34" s="114">
        <v>26477</v>
      </c>
      <c r="E34" s="114">
        <v>42235</v>
      </c>
      <c r="F34" s="114">
        <v>15061</v>
      </c>
      <c r="G34" s="114">
        <v>6690</v>
      </c>
      <c r="H34" s="114">
        <v>19061</v>
      </c>
      <c r="I34" s="115">
        <v>15702</v>
      </c>
      <c r="J34" s="114">
        <v>10260</v>
      </c>
      <c r="K34" s="114">
        <v>5442</v>
      </c>
      <c r="L34" s="423">
        <v>4373</v>
      </c>
      <c r="M34" s="424">
        <v>4313</v>
      </c>
    </row>
    <row r="35" spans="1:13" ht="11.1" customHeight="1" x14ac:dyDescent="0.2">
      <c r="A35" s="422" t="s">
        <v>387</v>
      </c>
      <c r="B35" s="115">
        <v>57416</v>
      </c>
      <c r="C35" s="114">
        <v>30924</v>
      </c>
      <c r="D35" s="114">
        <v>26492</v>
      </c>
      <c r="E35" s="114">
        <v>42101</v>
      </c>
      <c r="F35" s="114">
        <v>15314</v>
      </c>
      <c r="G35" s="114">
        <v>6530</v>
      </c>
      <c r="H35" s="114">
        <v>19348</v>
      </c>
      <c r="I35" s="115">
        <v>16063</v>
      </c>
      <c r="J35" s="114">
        <v>10524</v>
      </c>
      <c r="K35" s="114">
        <v>5539</v>
      </c>
      <c r="L35" s="423">
        <v>3552</v>
      </c>
      <c r="M35" s="424">
        <v>3428</v>
      </c>
    </row>
    <row r="36" spans="1:13" ht="11.1" customHeight="1" x14ac:dyDescent="0.2">
      <c r="A36" s="422" t="s">
        <v>388</v>
      </c>
      <c r="B36" s="115">
        <v>58633</v>
      </c>
      <c r="C36" s="114">
        <v>31675</v>
      </c>
      <c r="D36" s="114">
        <v>26958</v>
      </c>
      <c r="E36" s="114">
        <v>43296</v>
      </c>
      <c r="F36" s="114">
        <v>15337</v>
      </c>
      <c r="G36" s="114">
        <v>7302</v>
      </c>
      <c r="H36" s="114">
        <v>19547</v>
      </c>
      <c r="I36" s="115">
        <v>16263</v>
      </c>
      <c r="J36" s="114">
        <v>10407</v>
      </c>
      <c r="K36" s="114">
        <v>5856</v>
      </c>
      <c r="L36" s="423">
        <v>5427</v>
      </c>
      <c r="M36" s="424">
        <v>4376</v>
      </c>
    </row>
    <row r="37" spans="1:13" s="110" customFormat="1" ht="11.1" customHeight="1" x14ac:dyDescent="0.2">
      <c r="A37" s="422" t="s">
        <v>389</v>
      </c>
      <c r="B37" s="115">
        <v>58331</v>
      </c>
      <c r="C37" s="114">
        <v>31377</v>
      </c>
      <c r="D37" s="114">
        <v>26954</v>
      </c>
      <c r="E37" s="114">
        <v>42840</v>
      </c>
      <c r="F37" s="114">
        <v>15491</v>
      </c>
      <c r="G37" s="114">
        <v>6996</v>
      </c>
      <c r="H37" s="114">
        <v>19580</v>
      </c>
      <c r="I37" s="115">
        <v>16146</v>
      </c>
      <c r="J37" s="114">
        <v>10327</v>
      </c>
      <c r="K37" s="114">
        <v>5819</v>
      </c>
      <c r="L37" s="423">
        <v>3055</v>
      </c>
      <c r="M37" s="424">
        <v>3406</v>
      </c>
    </row>
    <row r="38" spans="1:13" ht="15" customHeight="1" x14ac:dyDescent="0.2">
      <c r="A38" s="425" t="s">
        <v>396</v>
      </c>
      <c r="B38" s="115">
        <v>58539</v>
      </c>
      <c r="C38" s="114">
        <v>31492</v>
      </c>
      <c r="D38" s="114">
        <v>27047</v>
      </c>
      <c r="E38" s="114">
        <v>42964</v>
      </c>
      <c r="F38" s="114">
        <v>15575</v>
      </c>
      <c r="G38" s="114">
        <v>6772</v>
      </c>
      <c r="H38" s="114">
        <v>19819</v>
      </c>
      <c r="I38" s="115">
        <v>15808</v>
      </c>
      <c r="J38" s="114">
        <v>10142</v>
      </c>
      <c r="K38" s="114">
        <v>5666</v>
      </c>
      <c r="L38" s="423">
        <v>5391</v>
      </c>
      <c r="M38" s="424">
        <v>5379</v>
      </c>
    </row>
    <row r="39" spans="1:13" ht="11.1" customHeight="1" x14ac:dyDescent="0.2">
      <c r="A39" s="422" t="s">
        <v>387</v>
      </c>
      <c r="B39" s="115">
        <v>59621</v>
      </c>
      <c r="C39" s="114">
        <v>32013</v>
      </c>
      <c r="D39" s="114">
        <v>27608</v>
      </c>
      <c r="E39" s="114">
        <v>43715</v>
      </c>
      <c r="F39" s="114">
        <v>15906</v>
      </c>
      <c r="G39" s="114">
        <v>6614</v>
      </c>
      <c r="H39" s="114">
        <v>20461</v>
      </c>
      <c r="I39" s="115">
        <v>16229</v>
      </c>
      <c r="J39" s="114">
        <v>10391</v>
      </c>
      <c r="K39" s="114">
        <v>5838</v>
      </c>
      <c r="L39" s="423">
        <v>4903</v>
      </c>
      <c r="M39" s="424">
        <v>3921</v>
      </c>
    </row>
    <row r="40" spans="1:13" ht="11.1" customHeight="1" x14ac:dyDescent="0.2">
      <c r="A40" s="425" t="s">
        <v>388</v>
      </c>
      <c r="B40" s="115">
        <v>60541</v>
      </c>
      <c r="C40" s="114">
        <v>32583</v>
      </c>
      <c r="D40" s="114">
        <v>27958</v>
      </c>
      <c r="E40" s="114">
        <v>44340</v>
      </c>
      <c r="F40" s="114">
        <v>16201</v>
      </c>
      <c r="G40" s="114">
        <v>7438</v>
      </c>
      <c r="H40" s="114">
        <v>20452</v>
      </c>
      <c r="I40" s="115">
        <v>16292</v>
      </c>
      <c r="J40" s="114">
        <v>10241</v>
      </c>
      <c r="K40" s="114">
        <v>6051</v>
      </c>
      <c r="L40" s="423">
        <v>6258</v>
      </c>
      <c r="M40" s="424">
        <v>4649</v>
      </c>
    </row>
    <row r="41" spans="1:13" s="110" customFormat="1" ht="11.1" customHeight="1" x14ac:dyDescent="0.2">
      <c r="A41" s="422" t="s">
        <v>389</v>
      </c>
      <c r="B41" s="115">
        <v>60225</v>
      </c>
      <c r="C41" s="114">
        <v>32314</v>
      </c>
      <c r="D41" s="114">
        <v>27911</v>
      </c>
      <c r="E41" s="114">
        <v>44003</v>
      </c>
      <c r="F41" s="114">
        <v>16222</v>
      </c>
      <c r="G41" s="114">
        <v>7146</v>
      </c>
      <c r="H41" s="114">
        <v>20599</v>
      </c>
      <c r="I41" s="115">
        <v>16234</v>
      </c>
      <c r="J41" s="114">
        <v>10224</v>
      </c>
      <c r="K41" s="114">
        <v>6010</v>
      </c>
      <c r="L41" s="423">
        <v>3227</v>
      </c>
      <c r="M41" s="424">
        <v>3638</v>
      </c>
    </row>
    <row r="42" spans="1:13" ht="15" customHeight="1" x14ac:dyDescent="0.2">
      <c r="A42" s="422" t="s">
        <v>397</v>
      </c>
      <c r="B42" s="115">
        <v>60597</v>
      </c>
      <c r="C42" s="114">
        <v>32461</v>
      </c>
      <c r="D42" s="114">
        <v>28136</v>
      </c>
      <c r="E42" s="114">
        <v>44096</v>
      </c>
      <c r="F42" s="114">
        <v>16501</v>
      </c>
      <c r="G42" s="114">
        <v>6920</v>
      </c>
      <c r="H42" s="114">
        <v>20913</v>
      </c>
      <c r="I42" s="115">
        <v>16233</v>
      </c>
      <c r="J42" s="114">
        <v>10281</v>
      </c>
      <c r="K42" s="114">
        <v>5952</v>
      </c>
      <c r="L42" s="423">
        <v>4978</v>
      </c>
      <c r="M42" s="424">
        <v>4552</v>
      </c>
    </row>
    <row r="43" spans="1:13" ht="11.1" customHeight="1" x14ac:dyDescent="0.2">
      <c r="A43" s="422" t="s">
        <v>387</v>
      </c>
      <c r="B43" s="115">
        <v>60905</v>
      </c>
      <c r="C43" s="114">
        <v>32758</v>
      </c>
      <c r="D43" s="114">
        <v>28147</v>
      </c>
      <c r="E43" s="114">
        <v>44239</v>
      </c>
      <c r="F43" s="114">
        <v>16666</v>
      </c>
      <c r="G43" s="114">
        <v>6630</v>
      </c>
      <c r="H43" s="114">
        <v>21290</v>
      </c>
      <c r="I43" s="115">
        <v>16564</v>
      </c>
      <c r="J43" s="114">
        <v>10422</v>
      </c>
      <c r="K43" s="114">
        <v>6142</v>
      </c>
      <c r="L43" s="423">
        <v>4181</v>
      </c>
      <c r="M43" s="424">
        <v>4026</v>
      </c>
    </row>
    <row r="44" spans="1:13" ht="11.1" customHeight="1" x14ac:dyDescent="0.2">
      <c r="A44" s="422" t="s">
        <v>388</v>
      </c>
      <c r="B44" s="115">
        <v>62860</v>
      </c>
      <c r="C44" s="114">
        <v>33785</v>
      </c>
      <c r="D44" s="114">
        <v>29075</v>
      </c>
      <c r="E44" s="114">
        <v>45823</v>
      </c>
      <c r="F44" s="114">
        <v>17037</v>
      </c>
      <c r="G44" s="114">
        <v>7520</v>
      </c>
      <c r="H44" s="114">
        <v>21708</v>
      </c>
      <c r="I44" s="115">
        <v>16601</v>
      </c>
      <c r="J44" s="114">
        <v>10228</v>
      </c>
      <c r="K44" s="114">
        <v>6373</v>
      </c>
      <c r="L44" s="423">
        <v>6265</v>
      </c>
      <c r="M44" s="424">
        <v>4825</v>
      </c>
    </row>
    <row r="45" spans="1:13" s="110" customFormat="1" ht="11.1" customHeight="1" x14ac:dyDescent="0.2">
      <c r="A45" s="422" t="s">
        <v>389</v>
      </c>
      <c r="B45" s="115">
        <v>62623</v>
      </c>
      <c r="C45" s="114">
        <v>33570</v>
      </c>
      <c r="D45" s="114">
        <v>29053</v>
      </c>
      <c r="E45" s="114">
        <v>45484</v>
      </c>
      <c r="F45" s="114">
        <v>17139</v>
      </c>
      <c r="G45" s="114">
        <v>7276</v>
      </c>
      <c r="H45" s="114">
        <v>21750</v>
      </c>
      <c r="I45" s="115">
        <v>16481</v>
      </c>
      <c r="J45" s="114">
        <v>10240</v>
      </c>
      <c r="K45" s="114">
        <v>6241</v>
      </c>
      <c r="L45" s="423">
        <v>3350</v>
      </c>
      <c r="M45" s="424">
        <v>3595</v>
      </c>
    </row>
    <row r="46" spans="1:13" ht="15" customHeight="1" x14ac:dyDescent="0.2">
      <c r="A46" s="422" t="s">
        <v>398</v>
      </c>
      <c r="B46" s="115">
        <v>62867</v>
      </c>
      <c r="C46" s="114">
        <v>33775</v>
      </c>
      <c r="D46" s="114">
        <v>29092</v>
      </c>
      <c r="E46" s="114">
        <v>45517</v>
      </c>
      <c r="F46" s="114">
        <v>17350</v>
      </c>
      <c r="G46" s="114">
        <v>7106</v>
      </c>
      <c r="H46" s="114">
        <v>21927</v>
      </c>
      <c r="I46" s="115">
        <v>16290</v>
      </c>
      <c r="J46" s="114">
        <v>10121</v>
      </c>
      <c r="K46" s="114">
        <v>6169</v>
      </c>
      <c r="L46" s="423">
        <v>4980</v>
      </c>
      <c r="M46" s="424">
        <v>4600</v>
      </c>
    </row>
    <row r="47" spans="1:13" ht="11.1" customHeight="1" x14ac:dyDescent="0.2">
      <c r="A47" s="422" t="s">
        <v>387</v>
      </c>
      <c r="B47" s="115">
        <v>63263</v>
      </c>
      <c r="C47" s="114">
        <v>34128</v>
      </c>
      <c r="D47" s="114">
        <v>29135</v>
      </c>
      <c r="E47" s="114">
        <v>45867</v>
      </c>
      <c r="F47" s="114">
        <v>17396</v>
      </c>
      <c r="G47" s="114">
        <v>6961</v>
      </c>
      <c r="H47" s="114">
        <v>22267</v>
      </c>
      <c r="I47" s="115">
        <v>16564</v>
      </c>
      <c r="J47" s="114">
        <v>10243</v>
      </c>
      <c r="K47" s="114">
        <v>6321</v>
      </c>
      <c r="L47" s="423">
        <v>4082</v>
      </c>
      <c r="M47" s="424">
        <v>4126</v>
      </c>
    </row>
    <row r="48" spans="1:13" ht="11.1" customHeight="1" x14ac:dyDescent="0.2">
      <c r="A48" s="422" t="s">
        <v>388</v>
      </c>
      <c r="B48" s="115">
        <v>64469</v>
      </c>
      <c r="C48" s="114">
        <v>34879</v>
      </c>
      <c r="D48" s="114">
        <v>29590</v>
      </c>
      <c r="E48" s="114">
        <v>46940</v>
      </c>
      <c r="F48" s="114">
        <v>17529</v>
      </c>
      <c r="G48" s="114">
        <v>7858</v>
      </c>
      <c r="H48" s="114">
        <v>22460</v>
      </c>
      <c r="I48" s="115">
        <v>16558</v>
      </c>
      <c r="J48" s="114">
        <v>10046</v>
      </c>
      <c r="K48" s="114">
        <v>6512</v>
      </c>
      <c r="L48" s="423">
        <v>6201</v>
      </c>
      <c r="M48" s="424">
        <v>4957</v>
      </c>
    </row>
    <row r="49" spans="1:17" s="110" customFormat="1" ht="11.1" customHeight="1" x14ac:dyDescent="0.2">
      <c r="A49" s="422" t="s">
        <v>389</v>
      </c>
      <c r="B49" s="115">
        <v>64046</v>
      </c>
      <c r="C49" s="114">
        <v>34496</v>
      </c>
      <c r="D49" s="114">
        <v>29550</v>
      </c>
      <c r="E49" s="114">
        <v>46296</v>
      </c>
      <c r="F49" s="114">
        <v>17750</v>
      </c>
      <c r="G49" s="114">
        <v>7585</v>
      </c>
      <c r="H49" s="114">
        <v>22489</v>
      </c>
      <c r="I49" s="115">
        <v>16433</v>
      </c>
      <c r="J49" s="114">
        <v>10049</v>
      </c>
      <c r="K49" s="114">
        <v>6384</v>
      </c>
      <c r="L49" s="423">
        <v>3844</v>
      </c>
      <c r="M49" s="424">
        <v>4316</v>
      </c>
    </row>
    <row r="50" spans="1:17" ht="15" customHeight="1" x14ac:dyDescent="0.2">
      <c r="A50" s="422" t="s">
        <v>399</v>
      </c>
      <c r="B50" s="143">
        <v>63826</v>
      </c>
      <c r="C50" s="144">
        <v>34458</v>
      </c>
      <c r="D50" s="144">
        <v>29368</v>
      </c>
      <c r="E50" s="144">
        <v>46087</v>
      </c>
      <c r="F50" s="144">
        <v>17739</v>
      </c>
      <c r="G50" s="144">
        <v>7343</v>
      </c>
      <c r="H50" s="144">
        <v>22519</v>
      </c>
      <c r="I50" s="143">
        <v>15728</v>
      </c>
      <c r="J50" s="144">
        <v>9618</v>
      </c>
      <c r="K50" s="144">
        <v>6110</v>
      </c>
      <c r="L50" s="426">
        <v>4784</v>
      </c>
      <c r="M50" s="427">
        <v>5085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1.525442601046654</v>
      </c>
      <c r="C6" s="480">
        <f>'Tabelle 3.3'!J11</f>
        <v>-3.4499693063228976</v>
      </c>
      <c r="D6" s="481">
        <f t="shared" ref="D6:E9" si="0">IF(OR(AND(B6&gt;=-50,B6&lt;=50),ISNUMBER(B6)=FALSE),B6,"")</f>
        <v>1.525442601046654</v>
      </c>
      <c r="E6" s="481">
        <f t="shared" si="0"/>
        <v>-3.4499693063228976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1.525442601046654</v>
      </c>
      <c r="C14" s="480">
        <f>'Tabelle 3.3'!J11</f>
        <v>-3.4499693063228976</v>
      </c>
      <c r="D14" s="481">
        <f>IF(OR(AND(B14&gt;=-50,B14&lt;=50),ISNUMBER(B14)=FALSE),B14,"")</f>
        <v>1.525442601046654</v>
      </c>
      <c r="E14" s="481">
        <f>IF(OR(AND(C14&gt;=-50,C14&lt;=50),ISNUMBER(C14)=FALSE),C14,"")</f>
        <v>-3.4499693063228976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1.1494252873563218</v>
      </c>
      <c r="C15" s="480">
        <f>'Tabelle 3.3'!J12</f>
        <v>3.5555555555555554</v>
      </c>
      <c r="D15" s="481">
        <f t="shared" ref="D15:E45" si="3">IF(OR(AND(B15&gt;=-50,B15&lt;=50),ISNUMBER(B15)=FALSE),B15,"")</f>
        <v>1.1494252873563218</v>
      </c>
      <c r="E15" s="481">
        <f t="shared" si="3"/>
        <v>3.5555555555555554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4.5665634674922604</v>
      </c>
      <c r="C16" s="480">
        <f>'Tabelle 3.3'!J13</f>
        <v>-10.576923076923077</v>
      </c>
      <c r="D16" s="481">
        <f t="shared" si="3"/>
        <v>4.5665634674922604</v>
      </c>
      <c r="E16" s="481">
        <f t="shared" si="3"/>
        <v>-10.576923076923077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-2.0144349886890014</v>
      </c>
      <c r="C17" s="480">
        <f>'Tabelle 3.3'!J14</f>
        <v>-8.2397003745318358</v>
      </c>
      <c r="D17" s="481">
        <f t="shared" si="3"/>
        <v>-2.0144349886890014</v>
      </c>
      <c r="E17" s="481">
        <f t="shared" si="3"/>
        <v>-8.2397003745318358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-3.5135703766042501</v>
      </c>
      <c r="C18" s="480">
        <f>'Tabelle 3.3'!J15</f>
        <v>1.2539184952978057</v>
      </c>
      <c r="D18" s="481">
        <f t="shared" si="3"/>
        <v>-3.5135703766042501</v>
      </c>
      <c r="E18" s="481">
        <f t="shared" si="3"/>
        <v>1.2539184952978057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-1.8159306644655386</v>
      </c>
      <c r="C19" s="480">
        <f>'Tabelle 3.3'!J16</f>
        <v>-13.757225433526012</v>
      </c>
      <c r="D19" s="481">
        <f t="shared" si="3"/>
        <v>-1.8159306644655386</v>
      </c>
      <c r="E19" s="481">
        <f t="shared" si="3"/>
        <v>-13.757225433526012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-0.75224460082504252</v>
      </c>
      <c r="C20" s="480">
        <f>'Tabelle 3.3'!J17</f>
        <v>-11.748633879781421</v>
      </c>
      <c r="D20" s="481">
        <f t="shared" si="3"/>
        <v>-0.75224460082504252</v>
      </c>
      <c r="E20" s="481">
        <f t="shared" si="3"/>
        <v>-11.748633879781421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5.164781111657649</v>
      </c>
      <c r="C21" s="480">
        <f>'Tabelle 3.3'!J18</f>
        <v>-3.9501039501039501</v>
      </c>
      <c r="D21" s="481">
        <f t="shared" si="3"/>
        <v>5.164781111657649</v>
      </c>
      <c r="E21" s="481">
        <f t="shared" si="3"/>
        <v>-3.9501039501039501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1.8814341498047569</v>
      </c>
      <c r="C22" s="480">
        <f>'Tabelle 3.3'!J19</f>
        <v>-2.2935779816513762</v>
      </c>
      <c r="D22" s="481">
        <f t="shared" si="3"/>
        <v>1.8814341498047569</v>
      </c>
      <c r="E22" s="481">
        <f t="shared" si="3"/>
        <v>-2.2935779816513762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-2.4782317481580711</v>
      </c>
      <c r="C23" s="480">
        <f>'Tabelle 3.3'!J20</f>
        <v>-4.9889135254988917</v>
      </c>
      <c r="D23" s="481">
        <f t="shared" si="3"/>
        <v>-2.4782317481580711</v>
      </c>
      <c r="E23" s="481">
        <f t="shared" si="3"/>
        <v>-4.9889135254988917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0.97864768683274017</v>
      </c>
      <c r="C24" s="480">
        <f>'Tabelle 3.3'!J21</f>
        <v>-14.755114693118413</v>
      </c>
      <c r="D24" s="481">
        <f t="shared" si="3"/>
        <v>0.97864768683274017</v>
      </c>
      <c r="E24" s="481">
        <f t="shared" si="3"/>
        <v>-14.755114693118413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-2.5198938992042441</v>
      </c>
      <c r="C25" s="480">
        <f>'Tabelle 3.3'!J22</f>
        <v>7.6502732240437155</v>
      </c>
      <c r="D25" s="481">
        <f t="shared" si="3"/>
        <v>-2.5198938992042441</v>
      </c>
      <c r="E25" s="481">
        <f t="shared" si="3"/>
        <v>7.6502732240437155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-1.2908777969018932</v>
      </c>
      <c r="C26" s="480">
        <f>'Tabelle 3.3'!J23</f>
        <v>6.4102564102564106</v>
      </c>
      <c r="D26" s="481">
        <f t="shared" si="3"/>
        <v>-1.2908777969018932</v>
      </c>
      <c r="E26" s="481">
        <f t="shared" si="3"/>
        <v>6.4102564102564106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10.132340777502067</v>
      </c>
      <c r="C27" s="480">
        <f>'Tabelle 3.3'!J24</f>
        <v>-1.4018691588785046</v>
      </c>
      <c r="D27" s="481">
        <f t="shared" si="3"/>
        <v>10.132340777502067</v>
      </c>
      <c r="E27" s="481">
        <f t="shared" si="3"/>
        <v>-1.4018691588785046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3.4581218274111674</v>
      </c>
      <c r="C28" s="480">
        <f>'Tabelle 3.3'!J25</f>
        <v>6.8155111633372503</v>
      </c>
      <c r="D28" s="481">
        <f t="shared" si="3"/>
        <v>3.4581218274111674</v>
      </c>
      <c r="E28" s="481">
        <f t="shared" si="3"/>
        <v>6.8155111633372503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43.385214007782103</v>
      </c>
      <c r="C29" s="480">
        <f>'Tabelle 3.3'!J26</f>
        <v>5.882352941176471</v>
      </c>
      <c r="D29" s="481">
        <f t="shared" si="3"/>
        <v>43.385214007782103</v>
      </c>
      <c r="E29" s="481">
        <f t="shared" si="3"/>
        <v>5.882352941176471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0.9771986970684039</v>
      </c>
      <c r="C30" s="480">
        <f>'Tabelle 3.3'!J27</f>
        <v>1.392757660167131</v>
      </c>
      <c r="D30" s="481">
        <f t="shared" si="3"/>
        <v>0.9771986970684039</v>
      </c>
      <c r="E30" s="481">
        <f t="shared" si="3"/>
        <v>1.392757660167131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1.4167073766487543</v>
      </c>
      <c r="C31" s="480">
        <f>'Tabelle 3.3'!J28</f>
        <v>-6.2717770034843205</v>
      </c>
      <c r="D31" s="481">
        <f t="shared" si="3"/>
        <v>1.4167073766487543</v>
      </c>
      <c r="E31" s="481">
        <f t="shared" si="3"/>
        <v>-6.2717770034843205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3.4925429488389654</v>
      </c>
      <c r="C32" s="480">
        <f>'Tabelle 3.3'!J29</f>
        <v>-2.1087680355160932</v>
      </c>
      <c r="D32" s="481">
        <f t="shared" si="3"/>
        <v>3.4925429488389654</v>
      </c>
      <c r="E32" s="481">
        <f t="shared" si="3"/>
        <v>-2.1087680355160932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2.1202641640597846</v>
      </c>
      <c r="C33" s="480">
        <f>'Tabelle 3.3'!J30</f>
        <v>1.4778325123152709</v>
      </c>
      <c r="D33" s="481">
        <f t="shared" si="3"/>
        <v>2.1202641640597846</v>
      </c>
      <c r="E33" s="481">
        <f t="shared" si="3"/>
        <v>1.4778325123152709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2.66912103083295</v>
      </c>
      <c r="C34" s="480">
        <f>'Tabelle 3.3'!J31</f>
        <v>-5.9650824442289041</v>
      </c>
      <c r="D34" s="481">
        <f t="shared" si="3"/>
        <v>2.66912103083295</v>
      </c>
      <c r="E34" s="481">
        <f t="shared" si="3"/>
        <v>-5.9650824442289041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1.1494252873563218</v>
      </c>
      <c r="C37" s="480">
        <f>'Tabelle 3.3'!J34</f>
        <v>3.5555555555555554</v>
      </c>
      <c r="D37" s="481">
        <f t="shared" si="3"/>
        <v>1.1494252873563218</v>
      </c>
      <c r="E37" s="481">
        <f t="shared" si="3"/>
        <v>3.5555555555555554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-0.43888981775622804</v>
      </c>
      <c r="C38" s="480">
        <f>'Tabelle 3.3'!J35</f>
        <v>-6.9165247018739349</v>
      </c>
      <c r="D38" s="481">
        <f t="shared" si="3"/>
        <v>-0.43888981775622804</v>
      </c>
      <c r="E38" s="481">
        <f t="shared" si="3"/>
        <v>-6.9165247018739349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2.7464697499676123</v>
      </c>
      <c r="C39" s="480">
        <f>'Tabelle 3.3'!J36</f>
        <v>-2.795338563485414</v>
      </c>
      <c r="D39" s="481">
        <f t="shared" si="3"/>
        <v>2.7464697499676123</v>
      </c>
      <c r="E39" s="481">
        <f t="shared" si="3"/>
        <v>-2.795338563485414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2.7464697499676123</v>
      </c>
      <c r="C45" s="480">
        <f>'Tabelle 3.3'!J36</f>
        <v>-2.795338563485414</v>
      </c>
      <c r="D45" s="481">
        <f t="shared" si="3"/>
        <v>2.7464697499676123</v>
      </c>
      <c r="E45" s="481">
        <f t="shared" si="3"/>
        <v>-2.795338563485414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56447</v>
      </c>
      <c r="C51" s="487">
        <v>10669</v>
      </c>
      <c r="D51" s="487">
        <v>5117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56625</v>
      </c>
      <c r="C52" s="487">
        <v>10841</v>
      </c>
      <c r="D52" s="487">
        <v>5312</v>
      </c>
      <c r="E52" s="488">
        <f t="shared" ref="E52:G70" si="11">IF($A$51=37802,IF(COUNTBLANK(B$51:B$70)&gt;0,#N/A,B52/B$51*100),IF(COUNTBLANK(B$51:B$75)&gt;0,#N/A,B52/B$51*100))</f>
        <v>100.31534005350152</v>
      </c>
      <c r="F52" s="488">
        <f t="shared" si="11"/>
        <v>101.61214734276878</v>
      </c>
      <c r="G52" s="488">
        <f t="shared" si="11"/>
        <v>103.81082665624388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57286</v>
      </c>
      <c r="C53" s="487">
        <v>10729</v>
      </c>
      <c r="D53" s="487">
        <v>5426</v>
      </c>
      <c r="E53" s="488">
        <f t="shared" si="11"/>
        <v>101.48635002745938</v>
      </c>
      <c r="F53" s="488">
        <f t="shared" si="11"/>
        <v>100.56237698003562</v>
      </c>
      <c r="G53" s="488">
        <f t="shared" si="11"/>
        <v>106.03869454758647</v>
      </c>
      <c r="H53" s="489">
        <f>IF(ISERROR(L53)=TRUE,IF(MONTH(A53)=MONTH(MAX(A$51:A$75)),A53,""),"")</f>
        <v>41883</v>
      </c>
      <c r="I53" s="488">
        <f t="shared" si="12"/>
        <v>101.48635002745938</v>
      </c>
      <c r="J53" s="488">
        <f t="shared" si="10"/>
        <v>100.56237698003562</v>
      </c>
      <c r="K53" s="488">
        <f t="shared" si="10"/>
        <v>106.03869454758647</v>
      </c>
      <c r="L53" s="488" t="e">
        <f t="shared" si="13"/>
        <v>#N/A</v>
      </c>
    </row>
    <row r="54" spans="1:14" ht="15" customHeight="1" x14ac:dyDescent="0.2">
      <c r="A54" s="490" t="s">
        <v>462</v>
      </c>
      <c r="B54" s="487">
        <v>56757</v>
      </c>
      <c r="C54" s="487">
        <v>10596</v>
      </c>
      <c r="D54" s="487">
        <v>5400</v>
      </c>
      <c r="E54" s="488">
        <f t="shared" si="11"/>
        <v>100.54918773362624</v>
      </c>
      <c r="F54" s="488">
        <f t="shared" si="11"/>
        <v>99.315774674289997</v>
      </c>
      <c r="G54" s="488">
        <f t="shared" si="11"/>
        <v>105.53058432675395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56799</v>
      </c>
      <c r="C55" s="487">
        <v>10202</v>
      </c>
      <c r="D55" s="487">
        <v>5207</v>
      </c>
      <c r="E55" s="488">
        <f t="shared" si="11"/>
        <v>100.62359381366592</v>
      </c>
      <c r="F55" s="488">
        <f t="shared" si="11"/>
        <v>95.622832505389439</v>
      </c>
      <c r="G55" s="488">
        <f t="shared" si="11"/>
        <v>101.75884307211255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57051</v>
      </c>
      <c r="C56" s="487">
        <v>10424</v>
      </c>
      <c r="D56" s="487">
        <v>5414</v>
      </c>
      <c r="E56" s="488">
        <f t="shared" si="11"/>
        <v>101.07003029390403</v>
      </c>
      <c r="F56" s="488">
        <f t="shared" si="11"/>
        <v>97.703627331521233</v>
      </c>
      <c r="G56" s="488">
        <f t="shared" si="11"/>
        <v>105.80418213797147</v>
      </c>
      <c r="H56" s="489" t="str">
        <f t="shared" si="14"/>
        <v/>
      </c>
      <c r="I56" s="488" t="str">
        <f t="shared" si="12"/>
        <v/>
      </c>
      <c r="J56" s="488" t="str">
        <f t="shared" si="10"/>
        <v/>
      </c>
      <c r="K56" s="488" t="str">
        <f t="shared" si="10"/>
        <v/>
      </c>
      <c r="L56" s="488" t="e">
        <f t="shared" si="13"/>
        <v>#N/A</v>
      </c>
    </row>
    <row r="57" spans="1:14" ht="15" customHeight="1" x14ac:dyDescent="0.2">
      <c r="A57" s="490">
        <v>42248</v>
      </c>
      <c r="B57" s="487">
        <v>58030</v>
      </c>
      <c r="C57" s="487">
        <v>10316</v>
      </c>
      <c r="D57" s="487">
        <v>5636</v>
      </c>
      <c r="E57" s="488">
        <f t="shared" si="11"/>
        <v>102.80440058816234</v>
      </c>
      <c r="F57" s="488">
        <f t="shared" si="11"/>
        <v>96.691348767457114</v>
      </c>
      <c r="G57" s="488">
        <f t="shared" si="11"/>
        <v>110.14266171584912</v>
      </c>
      <c r="H57" s="489">
        <f t="shared" si="14"/>
        <v>42248</v>
      </c>
      <c r="I57" s="488">
        <f t="shared" si="12"/>
        <v>102.80440058816234</v>
      </c>
      <c r="J57" s="488">
        <f t="shared" si="10"/>
        <v>96.691348767457114</v>
      </c>
      <c r="K57" s="488">
        <f t="shared" si="10"/>
        <v>110.14266171584912</v>
      </c>
      <c r="L57" s="488" t="e">
        <f t="shared" si="13"/>
        <v>#N/A</v>
      </c>
    </row>
    <row r="58" spans="1:14" ht="15" customHeight="1" x14ac:dyDescent="0.2">
      <c r="A58" s="490" t="s">
        <v>465</v>
      </c>
      <c r="B58" s="487">
        <v>57291</v>
      </c>
      <c r="C58" s="487">
        <v>10303</v>
      </c>
      <c r="D58" s="487">
        <v>5483</v>
      </c>
      <c r="E58" s="488">
        <f t="shared" si="11"/>
        <v>101.49520789413077</v>
      </c>
      <c r="F58" s="488">
        <f t="shared" si="11"/>
        <v>96.569500421782735</v>
      </c>
      <c r="G58" s="488">
        <f t="shared" si="11"/>
        <v>107.15262849325778</v>
      </c>
      <c r="H58" s="489" t="str">
        <f t="shared" si="14"/>
        <v/>
      </c>
      <c r="I58" s="488" t="str">
        <f t="shared" si="12"/>
        <v/>
      </c>
      <c r="J58" s="488" t="str">
        <f t="shared" si="10"/>
        <v/>
      </c>
      <c r="K58" s="488" t="str">
        <f t="shared" si="10"/>
        <v/>
      </c>
      <c r="L58" s="488" t="e">
        <f t="shared" si="13"/>
        <v>#N/A</v>
      </c>
    </row>
    <row r="59" spans="1:14" ht="15" customHeight="1" x14ac:dyDescent="0.2">
      <c r="A59" s="490" t="s">
        <v>466</v>
      </c>
      <c r="B59" s="487">
        <v>57297</v>
      </c>
      <c r="C59" s="487">
        <v>10260</v>
      </c>
      <c r="D59" s="487">
        <v>5442</v>
      </c>
      <c r="E59" s="488">
        <f t="shared" si="11"/>
        <v>101.50583733413644</v>
      </c>
      <c r="F59" s="488">
        <f t="shared" si="11"/>
        <v>96.166463586090543</v>
      </c>
      <c r="G59" s="488">
        <f t="shared" si="11"/>
        <v>106.35137776040648</v>
      </c>
      <c r="H59" s="489" t="str">
        <f t="shared" si="14"/>
        <v/>
      </c>
      <c r="I59" s="488" t="str">
        <f t="shared" si="12"/>
        <v/>
      </c>
      <c r="J59" s="488" t="str">
        <f t="shared" si="10"/>
        <v/>
      </c>
      <c r="K59" s="488" t="str">
        <f t="shared" si="10"/>
        <v/>
      </c>
      <c r="L59" s="488" t="e">
        <f t="shared" si="13"/>
        <v>#N/A</v>
      </c>
    </row>
    <row r="60" spans="1:14" ht="15" customHeight="1" x14ac:dyDescent="0.2">
      <c r="A60" s="490" t="s">
        <v>467</v>
      </c>
      <c r="B60" s="487">
        <v>57416</v>
      </c>
      <c r="C60" s="487">
        <v>10524</v>
      </c>
      <c r="D60" s="487">
        <v>5539</v>
      </c>
      <c r="E60" s="488">
        <f t="shared" si="11"/>
        <v>101.71665456091554</v>
      </c>
      <c r="F60" s="488">
        <f t="shared" si="11"/>
        <v>98.640922298247261</v>
      </c>
      <c r="G60" s="488">
        <f t="shared" si="11"/>
        <v>108.2470197381278</v>
      </c>
      <c r="H60" s="489" t="str">
        <f t="shared" si="14"/>
        <v/>
      </c>
      <c r="I60" s="488" t="str">
        <f t="shared" si="12"/>
        <v/>
      </c>
      <c r="J60" s="488" t="str">
        <f t="shared" si="10"/>
        <v/>
      </c>
      <c r="K60" s="488" t="str">
        <f t="shared" si="10"/>
        <v/>
      </c>
      <c r="L60" s="488" t="e">
        <f t="shared" si="13"/>
        <v>#N/A</v>
      </c>
    </row>
    <row r="61" spans="1:14" ht="15" customHeight="1" x14ac:dyDescent="0.2">
      <c r="A61" s="490">
        <v>42614</v>
      </c>
      <c r="B61" s="487">
        <v>58633</v>
      </c>
      <c r="C61" s="487">
        <v>10407</v>
      </c>
      <c r="D61" s="487">
        <v>5856</v>
      </c>
      <c r="E61" s="488">
        <f t="shared" si="11"/>
        <v>103.87265930873208</v>
      </c>
      <c r="F61" s="488">
        <f t="shared" si="11"/>
        <v>97.544287187177801</v>
      </c>
      <c r="G61" s="488">
        <f t="shared" si="11"/>
        <v>114.44205589212429</v>
      </c>
      <c r="H61" s="489">
        <f t="shared" si="14"/>
        <v>42614</v>
      </c>
      <c r="I61" s="488">
        <f t="shared" si="12"/>
        <v>103.87265930873208</v>
      </c>
      <c r="J61" s="488">
        <f t="shared" si="10"/>
        <v>97.544287187177801</v>
      </c>
      <c r="K61" s="488">
        <f t="shared" si="10"/>
        <v>114.44205589212429</v>
      </c>
      <c r="L61" s="488" t="e">
        <f t="shared" si="13"/>
        <v>#N/A</v>
      </c>
    </row>
    <row r="62" spans="1:14" ht="15" customHeight="1" x14ac:dyDescent="0.2">
      <c r="A62" s="490" t="s">
        <v>468</v>
      </c>
      <c r="B62" s="487">
        <v>58331</v>
      </c>
      <c r="C62" s="487">
        <v>10327</v>
      </c>
      <c r="D62" s="487">
        <v>5819</v>
      </c>
      <c r="E62" s="488">
        <f t="shared" si="11"/>
        <v>103.33764416178009</v>
      </c>
      <c r="F62" s="488">
        <f t="shared" si="11"/>
        <v>96.794451213796989</v>
      </c>
      <c r="G62" s="488">
        <f t="shared" si="11"/>
        <v>113.71897596247803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58539</v>
      </c>
      <c r="C63" s="487">
        <v>10142</v>
      </c>
      <c r="D63" s="487">
        <v>5666</v>
      </c>
      <c r="E63" s="488">
        <f t="shared" si="11"/>
        <v>103.70613141530993</v>
      </c>
      <c r="F63" s="488">
        <f t="shared" si="11"/>
        <v>95.060455525353831</v>
      </c>
      <c r="G63" s="488">
        <f t="shared" si="11"/>
        <v>110.72894273988665</v>
      </c>
      <c r="H63" s="489" t="str">
        <f t="shared" si="14"/>
        <v/>
      </c>
      <c r="I63" s="488" t="str">
        <f t="shared" si="12"/>
        <v/>
      </c>
      <c r="J63" s="488" t="str">
        <f t="shared" si="10"/>
        <v/>
      </c>
      <c r="K63" s="488" t="str">
        <f t="shared" si="10"/>
        <v/>
      </c>
      <c r="L63" s="488" t="e">
        <f t="shared" si="13"/>
        <v>#N/A</v>
      </c>
    </row>
    <row r="64" spans="1:14" ht="15" customHeight="1" x14ac:dyDescent="0.2">
      <c r="A64" s="490" t="s">
        <v>470</v>
      </c>
      <c r="B64" s="487">
        <v>59621</v>
      </c>
      <c r="C64" s="487">
        <v>10391</v>
      </c>
      <c r="D64" s="487">
        <v>5838</v>
      </c>
      <c r="E64" s="488">
        <f t="shared" si="11"/>
        <v>105.62297376299892</v>
      </c>
      <c r="F64" s="488">
        <f t="shared" si="11"/>
        <v>97.39431999250165</v>
      </c>
      <c r="G64" s="488">
        <f t="shared" si="11"/>
        <v>114.09028727770179</v>
      </c>
      <c r="H64" s="489" t="str">
        <f t="shared" si="14"/>
        <v/>
      </c>
      <c r="I64" s="488" t="str">
        <f t="shared" si="12"/>
        <v/>
      </c>
      <c r="J64" s="488" t="str">
        <f t="shared" si="10"/>
        <v/>
      </c>
      <c r="K64" s="488" t="str">
        <f t="shared" si="10"/>
        <v/>
      </c>
      <c r="L64" s="488" t="e">
        <f t="shared" si="13"/>
        <v>#N/A</v>
      </c>
    </row>
    <row r="65" spans="1:12" ht="15" customHeight="1" x14ac:dyDescent="0.2">
      <c r="A65" s="490">
        <v>42979</v>
      </c>
      <c r="B65" s="487">
        <v>60541</v>
      </c>
      <c r="C65" s="487">
        <v>10241</v>
      </c>
      <c r="D65" s="487">
        <v>6051</v>
      </c>
      <c r="E65" s="488">
        <f t="shared" si="11"/>
        <v>107.25282123053483</v>
      </c>
      <c r="F65" s="488">
        <f t="shared" si="11"/>
        <v>95.988377542412593</v>
      </c>
      <c r="G65" s="488">
        <f t="shared" si="11"/>
        <v>118.25288254836819</v>
      </c>
      <c r="H65" s="489">
        <f t="shared" si="14"/>
        <v>42979</v>
      </c>
      <c r="I65" s="488">
        <f t="shared" si="12"/>
        <v>107.25282123053483</v>
      </c>
      <c r="J65" s="488">
        <f t="shared" si="10"/>
        <v>95.988377542412593</v>
      </c>
      <c r="K65" s="488">
        <f t="shared" si="10"/>
        <v>118.25288254836819</v>
      </c>
      <c r="L65" s="488" t="e">
        <f t="shared" si="13"/>
        <v>#N/A</v>
      </c>
    </row>
    <row r="66" spans="1:12" ht="15" customHeight="1" x14ac:dyDescent="0.2">
      <c r="A66" s="490" t="s">
        <v>471</v>
      </c>
      <c r="B66" s="487">
        <v>60225</v>
      </c>
      <c r="C66" s="487">
        <v>10224</v>
      </c>
      <c r="D66" s="487">
        <v>6010</v>
      </c>
      <c r="E66" s="488">
        <f t="shared" si="11"/>
        <v>106.69300405690294</v>
      </c>
      <c r="F66" s="488">
        <f t="shared" si="11"/>
        <v>95.829037398069175</v>
      </c>
      <c r="G66" s="488">
        <f t="shared" si="11"/>
        <v>117.4516318155169</v>
      </c>
      <c r="H66" s="489" t="str">
        <f t="shared" si="14"/>
        <v/>
      </c>
      <c r="I66" s="488" t="str">
        <f t="shared" si="12"/>
        <v/>
      </c>
      <c r="J66" s="488" t="str">
        <f t="shared" si="10"/>
        <v/>
      </c>
      <c r="K66" s="488" t="str">
        <f t="shared" si="10"/>
        <v/>
      </c>
      <c r="L66" s="488" t="e">
        <f t="shared" si="13"/>
        <v>#N/A</v>
      </c>
    </row>
    <row r="67" spans="1:12" ht="15" customHeight="1" x14ac:dyDescent="0.2">
      <c r="A67" s="490" t="s">
        <v>472</v>
      </c>
      <c r="B67" s="487">
        <v>60597</v>
      </c>
      <c r="C67" s="487">
        <v>10281</v>
      </c>
      <c r="D67" s="487">
        <v>5952</v>
      </c>
      <c r="E67" s="488">
        <f t="shared" si="11"/>
        <v>107.35202933725441</v>
      </c>
      <c r="F67" s="488">
        <f t="shared" si="11"/>
        <v>96.363295529103013</v>
      </c>
      <c r="G67" s="488">
        <f t="shared" si="11"/>
        <v>116.31815516904436</v>
      </c>
      <c r="H67" s="489" t="str">
        <f t="shared" si="14"/>
        <v/>
      </c>
      <c r="I67" s="488" t="str">
        <f t="shared" si="12"/>
        <v/>
      </c>
      <c r="J67" s="488" t="str">
        <f t="shared" si="12"/>
        <v/>
      </c>
      <c r="K67" s="488" t="str">
        <f t="shared" si="12"/>
        <v/>
      </c>
      <c r="L67" s="488" t="e">
        <f t="shared" si="13"/>
        <v>#N/A</v>
      </c>
    </row>
    <row r="68" spans="1:12" ht="15" customHeight="1" x14ac:dyDescent="0.2">
      <c r="A68" s="490" t="s">
        <v>473</v>
      </c>
      <c r="B68" s="487">
        <v>60905</v>
      </c>
      <c r="C68" s="487">
        <v>10422</v>
      </c>
      <c r="D68" s="487">
        <v>6142</v>
      </c>
      <c r="E68" s="488">
        <f t="shared" si="11"/>
        <v>107.8976739242121</v>
      </c>
      <c r="F68" s="488">
        <f t="shared" si="11"/>
        <v>97.684881432186714</v>
      </c>
      <c r="G68" s="488">
        <f t="shared" si="11"/>
        <v>120.031268321282</v>
      </c>
      <c r="H68" s="489" t="str">
        <f t="shared" si="14"/>
        <v/>
      </c>
      <c r="I68" s="488" t="str">
        <f t="shared" si="12"/>
        <v/>
      </c>
      <c r="J68" s="488" t="str">
        <f t="shared" si="12"/>
        <v/>
      </c>
      <c r="K68" s="488" t="str">
        <f t="shared" si="12"/>
        <v/>
      </c>
      <c r="L68" s="488" t="e">
        <f t="shared" si="13"/>
        <v>#N/A</v>
      </c>
    </row>
    <row r="69" spans="1:12" ht="15" customHeight="1" x14ac:dyDescent="0.2">
      <c r="A69" s="490">
        <v>43344</v>
      </c>
      <c r="B69" s="487">
        <v>62860</v>
      </c>
      <c r="C69" s="487">
        <v>10228</v>
      </c>
      <c r="D69" s="487">
        <v>6373</v>
      </c>
      <c r="E69" s="488">
        <f t="shared" si="11"/>
        <v>111.36109979272592</v>
      </c>
      <c r="F69" s="488">
        <f t="shared" si="11"/>
        <v>95.866529196738213</v>
      </c>
      <c r="G69" s="488">
        <f t="shared" si="11"/>
        <v>124.54563220637091</v>
      </c>
      <c r="H69" s="489">
        <f t="shared" si="14"/>
        <v>43344</v>
      </c>
      <c r="I69" s="488">
        <f t="shared" si="12"/>
        <v>111.36109979272592</v>
      </c>
      <c r="J69" s="488">
        <f t="shared" si="12"/>
        <v>95.866529196738213</v>
      </c>
      <c r="K69" s="488">
        <f t="shared" si="12"/>
        <v>124.54563220637091</v>
      </c>
      <c r="L69" s="488" t="e">
        <f t="shared" si="13"/>
        <v>#N/A</v>
      </c>
    </row>
    <row r="70" spans="1:12" ht="15" customHeight="1" x14ac:dyDescent="0.2">
      <c r="A70" s="490" t="s">
        <v>474</v>
      </c>
      <c r="B70" s="487">
        <v>62623</v>
      </c>
      <c r="C70" s="487">
        <v>10240</v>
      </c>
      <c r="D70" s="487">
        <v>6241</v>
      </c>
      <c r="E70" s="488">
        <f t="shared" si="11"/>
        <v>110.94123691250199</v>
      </c>
      <c r="F70" s="488">
        <f t="shared" si="11"/>
        <v>95.979004592745326</v>
      </c>
      <c r="G70" s="488">
        <f t="shared" si="11"/>
        <v>121.96599570060582</v>
      </c>
      <c r="H70" s="489" t="str">
        <f t="shared" si="14"/>
        <v/>
      </c>
      <c r="I70" s="488" t="str">
        <f t="shared" si="12"/>
        <v/>
      </c>
      <c r="J70" s="488" t="str">
        <f t="shared" si="12"/>
        <v/>
      </c>
      <c r="K70" s="488" t="str">
        <f t="shared" si="12"/>
        <v/>
      </c>
      <c r="L70" s="488" t="e">
        <f t="shared" si="13"/>
        <v>#N/A</v>
      </c>
    </row>
    <row r="71" spans="1:12" ht="15" customHeight="1" x14ac:dyDescent="0.2">
      <c r="A71" s="490" t="s">
        <v>475</v>
      </c>
      <c r="B71" s="487">
        <v>62867</v>
      </c>
      <c r="C71" s="487">
        <v>10121</v>
      </c>
      <c r="D71" s="487">
        <v>6169</v>
      </c>
      <c r="E71" s="491">
        <f t="shared" ref="E71:G75" si="15">IF($A$51=37802,IF(COUNTBLANK(B$51:B$70)&gt;0,#N/A,IF(ISBLANK(B71)=FALSE,B71/B$51*100,#N/A)),IF(COUNTBLANK(B$51:B$75)&gt;0,#N/A,B71/B$51*100))</f>
        <v>111.37350080606588</v>
      </c>
      <c r="F71" s="491">
        <f t="shared" si="15"/>
        <v>94.863623582341361</v>
      </c>
      <c r="G71" s="491">
        <f t="shared" si="15"/>
        <v>120.55892124291576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63263</v>
      </c>
      <c r="C72" s="487">
        <v>10243</v>
      </c>
      <c r="D72" s="487">
        <v>6321</v>
      </c>
      <c r="E72" s="491">
        <f t="shared" si="15"/>
        <v>112.07504384644002</v>
      </c>
      <c r="F72" s="491">
        <f t="shared" si="15"/>
        <v>96.007123441747126</v>
      </c>
      <c r="G72" s="491">
        <f t="shared" si="15"/>
        <v>123.52941176470588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64469</v>
      </c>
      <c r="C73" s="487">
        <v>10046</v>
      </c>
      <c r="D73" s="487">
        <v>6512</v>
      </c>
      <c r="E73" s="491">
        <f t="shared" si="15"/>
        <v>114.2115612875795</v>
      </c>
      <c r="F73" s="491">
        <f t="shared" si="15"/>
        <v>94.16065235729684</v>
      </c>
      <c r="G73" s="491">
        <f t="shared" si="15"/>
        <v>127.26206761774476</v>
      </c>
      <c r="H73" s="492">
        <f>IF(A$51=37802,IF(ISERROR(L73)=TRUE,IF(ISBLANK(A73)=FALSE,IF(MONTH(A73)=MONTH(MAX(A$51:A$75)),A73,""),""),""),IF(ISERROR(L73)=TRUE,IF(MONTH(A73)=MONTH(MAX(A$51:A$75)),A73,""),""))</f>
        <v>43709</v>
      </c>
      <c r="I73" s="488">
        <f t="shared" si="12"/>
        <v>114.2115612875795</v>
      </c>
      <c r="J73" s="488">
        <f t="shared" si="12"/>
        <v>94.16065235729684</v>
      </c>
      <c r="K73" s="488">
        <f t="shared" si="12"/>
        <v>127.26206761774476</v>
      </c>
      <c r="L73" s="488" t="e">
        <f t="shared" si="13"/>
        <v>#N/A</v>
      </c>
    </row>
    <row r="74" spans="1:12" ht="15" customHeight="1" x14ac:dyDescent="0.2">
      <c r="A74" s="490" t="s">
        <v>477</v>
      </c>
      <c r="B74" s="487">
        <v>64046</v>
      </c>
      <c r="C74" s="487">
        <v>10049</v>
      </c>
      <c r="D74" s="487">
        <v>6384</v>
      </c>
      <c r="E74" s="491">
        <f t="shared" si="15"/>
        <v>113.46218576717983</v>
      </c>
      <c r="F74" s="491">
        <f t="shared" si="15"/>
        <v>94.188771206298625</v>
      </c>
      <c r="G74" s="491">
        <f t="shared" si="15"/>
        <v>124.76060191518468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63826</v>
      </c>
      <c r="C75" s="493">
        <v>9618</v>
      </c>
      <c r="D75" s="493">
        <v>6110</v>
      </c>
      <c r="E75" s="491">
        <f t="shared" si="15"/>
        <v>113.07243963363864</v>
      </c>
      <c r="F75" s="491">
        <f t="shared" si="15"/>
        <v>90.149029899709447</v>
      </c>
      <c r="G75" s="491">
        <f t="shared" si="15"/>
        <v>119.40590189564197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114.2115612875795</v>
      </c>
      <c r="J77" s="488">
        <f>IF(J75&lt;&gt;"",J75,IF(J74&lt;&gt;"",J74,IF(J73&lt;&gt;"",J73,IF(J72&lt;&gt;"",J72,IF(J71&lt;&gt;"",J71,IF(J70&lt;&gt;"",J70,""))))))</f>
        <v>94.16065235729684</v>
      </c>
      <c r="K77" s="488">
        <f>IF(K75&lt;&gt;"",K75,IF(K74&lt;&gt;"",K74,IF(K73&lt;&gt;"",K73,IF(K72&lt;&gt;"",K72,IF(K71&lt;&gt;"",K71,IF(K70&lt;&gt;"",K70,""))))))</f>
        <v>127.26206761774476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+14,2%</v>
      </c>
      <c r="J79" s="488" t="str">
        <f>"GeB - ausschließlich: "&amp;IF(J77&gt;100,"+","")&amp;TEXT(J77-100,"0,0")&amp;"%"</f>
        <v>GeB - ausschließlich: -5,8%</v>
      </c>
      <c r="K79" s="488" t="str">
        <f>"GeB - im Nebenjob: "&amp;IF(K77&gt;100,"+","")&amp;TEXT(K77-100,"0,0")&amp;"%"</f>
        <v>GeB - im Nebenjob: +27,3%</v>
      </c>
    </row>
    <row r="81" spans="9:9" ht="15" customHeight="1" x14ac:dyDescent="0.2">
      <c r="I81" s="488" t="str">
        <f>IF(ISERROR(HLOOKUP(1,I$78:K$79,2,FALSE)),"",HLOOKUP(1,I$78:K$79,2,FALSE))</f>
        <v>GeB - im Nebenjob: +27,3%</v>
      </c>
    </row>
    <row r="82" spans="9:9" ht="15" customHeight="1" x14ac:dyDescent="0.2">
      <c r="I82" s="488" t="str">
        <f>IF(ISERROR(HLOOKUP(2,I$78:K$79,2,FALSE)),"",HLOOKUP(2,I$78:K$79,2,FALSE))</f>
        <v>SvB: +14,2%</v>
      </c>
    </row>
    <row r="83" spans="9:9" ht="15" customHeight="1" x14ac:dyDescent="0.2">
      <c r="I83" s="488" t="str">
        <f>IF(ISERROR(HLOOKUP(3,I$78:K$79,2,FALSE)),"",HLOOKUP(3,I$78:K$79,2,FALSE))</f>
        <v>GeB - ausschließlich: -5,8%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63826</v>
      </c>
      <c r="E12" s="114">
        <v>64046</v>
      </c>
      <c r="F12" s="114">
        <v>64469</v>
      </c>
      <c r="G12" s="114">
        <v>63263</v>
      </c>
      <c r="H12" s="114">
        <v>62867</v>
      </c>
      <c r="I12" s="115">
        <v>959</v>
      </c>
      <c r="J12" s="116">
        <v>1.525442601046654</v>
      </c>
      <c r="N12" s="117"/>
    </row>
    <row r="13" spans="1:15" s="110" customFormat="1" ht="13.5" customHeight="1" x14ac:dyDescent="0.2">
      <c r="A13" s="118" t="s">
        <v>105</v>
      </c>
      <c r="B13" s="119" t="s">
        <v>106</v>
      </c>
      <c r="C13" s="113">
        <v>53.987403252592991</v>
      </c>
      <c r="D13" s="114">
        <v>34458</v>
      </c>
      <c r="E13" s="114">
        <v>34496</v>
      </c>
      <c r="F13" s="114">
        <v>34879</v>
      </c>
      <c r="G13" s="114">
        <v>34128</v>
      </c>
      <c r="H13" s="114">
        <v>33775</v>
      </c>
      <c r="I13" s="115">
        <v>683</v>
      </c>
      <c r="J13" s="116">
        <v>2.0222057735011103</v>
      </c>
    </row>
    <row r="14" spans="1:15" s="110" customFormat="1" ht="13.5" customHeight="1" x14ac:dyDescent="0.2">
      <c r="A14" s="120"/>
      <c r="B14" s="119" t="s">
        <v>107</v>
      </c>
      <c r="C14" s="113">
        <v>46.012596747407009</v>
      </c>
      <c r="D14" s="114">
        <v>29368</v>
      </c>
      <c r="E14" s="114">
        <v>29550</v>
      </c>
      <c r="F14" s="114">
        <v>29590</v>
      </c>
      <c r="G14" s="114">
        <v>29135</v>
      </c>
      <c r="H14" s="114">
        <v>29092</v>
      </c>
      <c r="I14" s="115">
        <v>276</v>
      </c>
      <c r="J14" s="116">
        <v>0.94871442320912969</v>
      </c>
    </row>
    <row r="15" spans="1:15" s="110" customFormat="1" ht="13.5" customHeight="1" x14ac:dyDescent="0.2">
      <c r="A15" s="118" t="s">
        <v>105</v>
      </c>
      <c r="B15" s="121" t="s">
        <v>108</v>
      </c>
      <c r="C15" s="113">
        <v>11.504715946479491</v>
      </c>
      <c r="D15" s="114">
        <v>7343</v>
      </c>
      <c r="E15" s="114">
        <v>7585</v>
      </c>
      <c r="F15" s="114">
        <v>7858</v>
      </c>
      <c r="G15" s="114">
        <v>6961</v>
      </c>
      <c r="H15" s="114">
        <v>7106</v>
      </c>
      <c r="I15" s="115">
        <v>237</v>
      </c>
      <c r="J15" s="116">
        <v>3.3352096819589079</v>
      </c>
    </row>
    <row r="16" spans="1:15" s="110" customFormat="1" ht="13.5" customHeight="1" x14ac:dyDescent="0.2">
      <c r="A16" s="118"/>
      <c r="B16" s="121" t="s">
        <v>109</v>
      </c>
      <c r="C16" s="113">
        <v>65.916711058189449</v>
      </c>
      <c r="D16" s="114">
        <v>42072</v>
      </c>
      <c r="E16" s="114">
        <v>42204</v>
      </c>
      <c r="F16" s="114">
        <v>42521</v>
      </c>
      <c r="G16" s="114">
        <v>42462</v>
      </c>
      <c r="H16" s="114">
        <v>42204</v>
      </c>
      <c r="I16" s="115">
        <v>-132</v>
      </c>
      <c r="J16" s="116">
        <v>-0.31276656241114587</v>
      </c>
    </row>
    <row r="17" spans="1:10" s="110" customFormat="1" ht="13.5" customHeight="1" x14ac:dyDescent="0.2">
      <c r="A17" s="118"/>
      <c r="B17" s="121" t="s">
        <v>110</v>
      </c>
      <c r="C17" s="113">
        <v>21.282862783191803</v>
      </c>
      <c r="D17" s="114">
        <v>13584</v>
      </c>
      <c r="E17" s="114">
        <v>13427</v>
      </c>
      <c r="F17" s="114">
        <v>13282</v>
      </c>
      <c r="G17" s="114">
        <v>13062</v>
      </c>
      <c r="H17" s="114">
        <v>12793</v>
      </c>
      <c r="I17" s="115">
        <v>791</v>
      </c>
      <c r="J17" s="116">
        <v>6.1830688657859767</v>
      </c>
    </row>
    <row r="18" spans="1:10" s="110" customFormat="1" ht="13.5" customHeight="1" x14ac:dyDescent="0.2">
      <c r="A18" s="120"/>
      <c r="B18" s="121" t="s">
        <v>111</v>
      </c>
      <c r="C18" s="113">
        <v>1.2957102121392536</v>
      </c>
      <c r="D18" s="114">
        <v>827</v>
      </c>
      <c r="E18" s="114">
        <v>830</v>
      </c>
      <c r="F18" s="114">
        <v>808</v>
      </c>
      <c r="G18" s="114">
        <v>778</v>
      </c>
      <c r="H18" s="114">
        <v>764</v>
      </c>
      <c r="I18" s="115">
        <v>63</v>
      </c>
      <c r="J18" s="116">
        <v>8.2460732984293195</v>
      </c>
    </row>
    <row r="19" spans="1:10" s="110" customFormat="1" ht="13.5" customHeight="1" x14ac:dyDescent="0.2">
      <c r="A19" s="120"/>
      <c r="B19" s="121" t="s">
        <v>112</v>
      </c>
      <c r="C19" s="113">
        <v>0.3556544354965061</v>
      </c>
      <c r="D19" s="114">
        <v>227</v>
      </c>
      <c r="E19" s="114">
        <v>217</v>
      </c>
      <c r="F19" s="114">
        <v>225</v>
      </c>
      <c r="G19" s="114">
        <v>199</v>
      </c>
      <c r="H19" s="114">
        <v>188</v>
      </c>
      <c r="I19" s="115">
        <v>39</v>
      </c>
      <c r="J19" s="116">
        <v>20.74468085106383</v>
      </c>
    </row>
    <row r="20" spans="1:10" s="110" customFormat="1" ht="13.5" customHeight="1" x14ac:dyDescent="0.2">
      <c r="A20" s="118" t="s">
        <v>113</v>
      </c>
      <c r="B20" s="122" t="s">
        <v>114</v>
      </c>
      <c r="C20" s="113">
        <v>72.207250963557172</v>
      </c>
      <c r="D20" s="114">
        <v>46087</v>
      </c>
      <c r="E20" s="114">
        <v>46296</v>
      </c>
      <c r="F20" s="114">
        <v>46940</v>
      </c>
      <c r="G20" s="114">
        <v>45867</v>
      </c>
      <c r="H20" s="114">
        <v>45517</v>
      </c>
      <c r="I20" s="115">
        <v>570</v>
      </c>
      <c r="J20" s="116">
        <v>1.2522793681481643</v>
      </c>
    </row>
    <row r="21" spans="1:10" s="110" customFormat="1" ht="13.5" customHeight="1" x14ac:dyDescent="0.2">
      <c r="A21" s="120"/>
      <c r="B21" s="122" t="s">
        <v>115</v>
      </c>
      <c r="C21" s="113">
        <v>27.792749036442828</v>
      </c>
      <c r="D21" s="114">
        <v>17739</v>
      </c>
      <c r="E21" s="114">
        <v>17750</v>
      </c>
      <c r="F21" s="114">
        <v>17529</v>
      </c>
      <c r="G21" s="114">
        <v>17396</v>
      </c>
      <c r="H21" s="114">
        <v>17350</v>
      </c>
      <c r="I21" s="115">
        <v>389</v>
      </c>
      <c r="J21" s="116">
        <v>2.2420749279538903</v>
      </c>
    </row>
    <row r="22" spans="1:10" s="110" customFormat="1" ht="13.5" customHeight="1" x14ac:dyDescent="0.2">
      <c r="A22" s="118" t="s">
        <v>113</v>
      </c>
      <c r="B22" s="122" t="s">
        <v>116</v>
      </c>
      <c r="C22" s="113">
        <v>89.817629179331306</v>
      </c>
      <c r="D22" s="114">
        <v>57327</v>
      </c>
      <c r="E22" s="114">
        <v>57680</v>
      </c>
      <c r="F22" s="114">
        <v>58109</v>
      </c>
      <c r="G22" s="114">
        <v>57174</v>
      </c>
      <c r="H22" s="114">
        <v>56977</v>
      </c>
      <c r="I22" s="115">
        <v>350</v>
      </c>
      <c r="J22" s="116">
        <v>0.61428295628060448</v>
      </c>
    </row>
    <row r="23" spans="1:10" s="110" customFormat="1" ht="13.5" customHeight="1" x14ac:dyDescent="0.2">
      <c r="A23" s="123"/>
      <c r="B23" s="124" t="s">
        <v>117</v>
      </c>
      <c r="C23" s="125">
        <v>10.141635070347506</v>
      </c>
      <c r="D23" s="114">
        <v>6473</v>
      </c>
      <c r="E23" s="114">
        <v>6338</v>
      </c>
      <c r="F23" s="114">
        <v>6335</v>
      </c>
      <c r="G23" s="114">
        <v>6064</v>
      </c>
      <c r="H23" s="114">
        <v>5867</v>
      </c>
      <c r="I23" s="115">
        <v>606</v>
      </c>
      <c r="J23" s="116">
        <v>10.328958581898755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15728</v>
      </c>
      <c r="E26" s="114">
        <v>16433</v>
      </c>
      <c r="F26" s="114">
        <v>16558</v>
      </c>
      <c r="G26" s="114">
        <v>16564</v>
      </c>
      <c r="H26" s="140">
        <v>16290</v>
      </c>
      <c r="I26" s="115">
        <v>-562</v>
      </c>
      <c r="J26" s="116">
        <v>-3.4499693063228976</v>
      </c>
    </row>
    <row r="27" spans="1:10" s="110" customFormat="1" ht="13.5" customHeight="1" x14ac:dyDescent="0.2">
      <c r="A27" s="118" t="s">
        <v>105</v>
      </c>
      <c r="B27" s="119" t="s">
        <v>106</v>
      </c>
      <c r="C27" s="113">
        <v>39.483723296032551</v>
      </c>
      <c r="D27" s="115">
        <v>6210</v>
      </c>
      <c r="E27" s="114">
        <v>6493</v>
      </c>
      <c r="F27" s="114">
        <v>6566</v>
      </c>
      <c r="G27" s="114">
        <v>6590</v>
      </c>
      <c r="H27" s="140">
        <v>6478</v>
      </c>
      <c r="I27" s="115">
        <v>-268</v>
      </c>
      <c r="J27" s="116">
        <v>-4.137079345476999</v>
      </c>
    </row>
    <row r="28" spans="1:10" s="110" customFormat="1" ht="13.5" customHeight="1" x14ac:dyDescent="0.2">
      <c r="A28" s="120"/>
      <c r="B28" s="119" t="s">
        <v>107</v>
      </c>
      <c r="C28" s="113">
        <v>60.516276703967449</v>
      </c>
      <c r="D28" s="115">
        <v>9518</v>
      </c>
      <c r="E28" s="114">
        <v>9940</v>
      </c>
      <c r="F28" s="114">
        <v>9992</v>
      </c>
      <c r="G28" s="114">
        <v>9974</v>
      </c>
      <c r="H28" s="140">
        <v>9812</v>
      </c>
      <c r="I28" s="115">
        <v>-294</v>
      </c>
      <c r="J28" s="116">
        <v>-2.996331023236853</v>
      </c>
    </row>
    <row r="29" spans="1:10" s="110" customFormat="1" ht="13.5" customHeight="1" x14ac:dyDescent="0.2">
      <c r="A29" s="118" t="s">
        <v>105</v>
      </c>
      <c r="B29" s="121" t="s">
        <v>108</v>
      </c>
      <c r="C29" s="113">
        <v>15.456510681586979</v>
      </c>
      <c r="D29" s="115">
        <v>2431</v>
      </c>
      <c r="E29" s="114">
        <v>2634</v>
      </c>
      <c r="F29" s="114">
        <v>2673</v>
      </c>
      <c r="G29" s="114">
        <v>2713</v>
      </c>
      <c r="H29" s="140">
        <v>2612</v>
      </c>
      <c r="I29" s="115">
        <v>-181</v>
      </c>
      <c r="J29" s="116">
        <v>-6.9295558958652377</v>
      </c>
    </row>
    <row r="30" spans="1:10" s="110" customFormat="1" ht="13.5" customHeight="1" x14ac:dyDescent="0.2">
      <c r="A30" s="118"/>
      <c r="B30" s="121" t="s">
        <v>109</v>
      </c>
      <c r="C30" s="113">
        <v>47.914547304170902</v>
      </c>
      <c r="D30" s="115">
        <v>7536</v>
      </c>
      <c r="E30" s="114">
        <v>7884</v>
      </c>
      <c r="F30" s="114">
        <v>8030</v>
      </c>
      <c r="G30" s="114">
        <v>8055</v>
      </c>
      <c r="H30" s="140">
        <v>7976</v>
      </c>
      <c r="I30" s="115">
        <v>-440</v>
      </c>
      <c r="J30" s="116">
        <v>-5.5165496489468406</v>
      </c>
    </row>
    <row r="31" spans="1:10" s="110" customFormat="1" ht="13.5" customHeight="1" x14ac:dyDescent="0.2">
      <c r="A31" s="118"/>
      <c r="B31" s="121" t="s">
        <v>110</v>
      </c>
      <c r="C31" s="113">
        <v>20.485757884028484</v>
      </c>
      <c r="D31" s="115">
        <v>3222</v>
      </c>
      <c r="E31" s="114">
        <v>3301</v>
      </c>
      <c r="F31" s="114">
        <v>3305</v>
      </c>
      <c r="G31" s="114">
        <v>3270</v>
      </c>
      <c r="H31" s="140">
        <v>3226</v>
      </c>
      <c r="I31" s="115">
        <v>-4</v>
      </c>
      <c r="J31" s="116">
        <v>-0.12399256044637322</v>
      </c>
    </row>
    <row r="32" spans="1:10" s="110" customFormat="1" ht="13.5" customHeight="1" x14ac:dyDescent="0.2">
      <c r="A32" s="120"/>
      <c r="B32" s="121" t="s">
        <v>111</v>
      </c>
      <c r="C32" s="113">
        <v>16.143184130213633</v>
      </c>
      <c r="D32" s="115">
        <v>2539</v>
      </c>
      <c r="E32" s="114">
        <v>2614</v>
      </c>
      <c r="F32" s="114">
        <v>2550</v>
      </c>
      <c r="G32" s="114">
        <v>2526</v>
      </c>
      <c r="H32" s="140">
        <v>2476</v>
      </c>
      <c r="I32" s="115">
        <v>63</v>
      </c>
      <c r="J32" s="116">
        <v>2.5444264943457191</v>
      </c>
    </row>
    <row r="33" spans="1:10" s="110" customFormat="1" ht="13.5" customHeight="1" x14ac:dyDescent="0.2">
      <c r="A33" s="120"/>
      <c r="B33" s="121" t="s">
        <v>112</v>
      </c>
      <c r="C33" s="113">
        <v>1.5450152594099695</v>
      </c>
      <c r="D33" s="115">
        <v>243</v>
      </c>
      <c r="E33" s="114">
        <v>240</v>
      </c>
      <c r="F33" s="114">
        <v>239</v>
      </c>
      <c r="G33" s="114">
        <v>215</v>
      </c>
      <c r="H33" s="140">
        <v>205</v>
      </c>
      <c r="I33" s="115">
        <v>38</v>
      </c>
      <c r="J33" s="116">
        <v>18.536585365853657</v>
      </c>
    </row>
    <row r="34" spans="1:10" s="110" customFormat="1" ht="13.5" customHeight="1" x14ac:dyDescent="0.2">
      <c r="A34" s="118" t="s">
        <v>113</v>
      </c>
      <c r="B34" s="122" t="s">
        <v>116</v>
      </c>
      <c r="C34" s="113">
        <v>89.63631739572736</v>
      </c>
      <c r="D34" s="115">
        <v>14098</v>
      </c>
      <c r="E34" s="114">
        <v>14813</v>
      </c>
      <c r="F34" s="114">
        <v>14916</v>
      </c>
      <c r="G34" s="114">
        <v>14961</v>
      </c>
      <c r="H34" s="140">
        <v>14717</v>
      </c>
      <c r="I34" s="115">
        <v>-619</v>
      </c>
      <c r="J34" s="116">
        <v>-4.2060202486919884</v>
      </c>
    </row>
    <row r="35" spans="1:10" s="110" customFormat="1" ht="13.5" customHeight="1" x14ac:dyDescent="0.2">
      <c r="A35" s="118"/>
      <c r="B35" s="119" t="s">
        <v>117</v>
      </c>
      <c r="C35" s="113">
        <v>10.20473041709054</v>
      </c>
      <c r="D35" s="115">
        <v>1605</v>
      </c>
      <c r="E35" s="114">
        <v>1595</v>
      </c>
      <c r="F35" s="114">
        <v>1615</v>
      </c>
      <c r="G35" s="114">
        <v>1580</v>
      </c>
      <c r="H35" s="140">
        <v>1550</v>
      </c>
      <c r="I35" s="115">
        <v>55</v>
      </c>
      <c r="J35" s="116">
        <v>3.5483870967741935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9618</v>
      </c>
      <c r="E37" s="114">
        <v>10049</v>
      </c>
      <c r="F37" s="114">
        <v>10046</v>
      </c>
      <c r="G37" s="114">
        <v>10243</v>
      </c>
      <c r="H37" s="140">
        <v>10121</v>
      </c>
      <c r="I37" s="115">
        <v>-503</v>
      </c>
      <c r="J37" s="116">
        <v>-4.9698646378816322</v>
      </c>
    </row>
    <row r="38" spans="1:10" s="110" customFormat="1" ht="13.5" customHeight="1" x14ac:dyDescent="0.2">
      <c r="A38" s="118" t="s">
        <v>105</v>
      </c>
      <c r="B38" s="119" t="s">
        <v>106</v>
      </c>
      <c r="C38" s="113">
        <v>36.452484924100645</v>
      </c>
      <c r="D38" s="115">
        <v>3506</v>
      </c>
      <c r="E38" s="114">
        <v>3676</v>
      </c>
      <c r="F38" s="114">
        <v>3643</v>
      </c>
      <c r="G38" s="114">
        <v>3742</v>
      </c>
      <c r="H38" s="140">
        <v>3698</v>
      </c>
      <c r="I38" s="115">
        <v>-192</v>
      </c>
      <c r="J38" s="116">
        <v>-5.1919956733369386</v>
      </c>
    </row>
    <row r="39" spans="1:10" s="110" customFormat="1" ht="13.5" customHeight="1" x14ac:dyDescent="0.2">
      <c r="A39" s="120"/>
      <c r="B39" s="119" t="s">
        <v>107</v>
      </c>
      <c r="C39" s="113">
        <v>63.547515075899355</v>
      </c>
      <c r="D39" s="115">
        <v>6112</v>
      </c>
      <c r="E39" s="114">
        <v>6373</v>
      </c>
      <c r="F39" s="114">
        <v>6403</v>
      </c>
      <c r="G39" s="114">
        <v>6501</v>
      </c>
      <c r="H39" s="140">
        <v>6423</v>
      </c>
      <c r="I39" s="115">
        <v>-311</v>
      </c>
      <c r="J39" s="116">
        <v>-4.8419741553791065</v>
      </c>
    </row>
    <row r="40" spans="1:10" s="110" customFormat="1" ht="13.5" customHeight="1" x14ac:dyDescent="0.2">
      <c r="A40" s="118" t="s">
        <v>105</v>
      </c>
      <c r="B40" s="121" t="s">
        <v>108</v>
      </c>
      <c r="C40" s="113">
        <v>17.935121646912041</v>
      </c>
      <c r="D40" s="115">
        <v>1725</v>
      </c>
      <c r="E40" s="114">
        <v>1846</v>
      </c>
      <c r="F40" s="114">
        <v>1842</v>
      </c>
      <c r="G40" s="114">
        <v>1987</v>
      </c>
      <c r="H40" s="140">
        <v>1883</v>
      </c>
      <c r="I40" s="115">
        <v>-158</v>
      </c>
      <c r="J40" s="116">
        <v>-8.3908656399362727</v>
      </c>
    </row>
    <row r="41" spans="1:10" s="110" customFormat="1" ht="13.5" customHeight="1" x14ac:dyDescent="0.2">
      <c r="A41" s="118"/>
      <c r="B41" s="121" t="s">
        <v>109</v>
      </c>
      <c r="C41" s="113">
        <v>34.560199625701806</v>
      </c>
      <c r="D41" s="115">
        <v>3324</v>
      </c>
      <c r="E41" s="114">
        <v>3485</v>
      </c>
      <c r="F41" s="114">
        <v>3547</v>
      </c>
      <c r="G41" s="114">
        <v>3637</v>
      </c>
      <c r="H41" s="140">
        <v>3659</v>
      </c>
      <c r="I41" s="115">
        <v>-335</v>
      </c>
      <c r="J41" s="116">
        <v>-9.1555069691172459</v>
      </c>
    </row>
    <row r="42" spans="1:10" s="110" customFormat="1" ht="13.5" customHeight="1" x14ac:dyDescent="0.2">
      <c r="A42" s="118"/>
      <c r="B42" s="121" t="s">
        <v>110</v>
      </c>
      <c r="C42" s="113">
        <v>21.823663963401955</v>
      </c>
      <c r="D42" s="115">
        <v>2099</v>
      </c>
      <c r="E42" s="114">
        <v>2161</v>
      </c>
      <c r="F42" s="114">
        <v>2167</v>
      </c>
      <c r="G42" s="114">
        <v>2152</v>
      </c>
      <c r="H42" s="140">
        <v>2159</v>
      </c>
      <c r="I42" s="115">
        <v>-60</v>
      </c>
      <c r="J42" s="116">
        <v>-2.7790643816581753</v>
      </c>
    </row>
    <row r="43" spans="1:10" s="110" customFormat="1" ht="13.5" customHeight="1" x14ac:dyDescent="0.2">
      <c r="A43" s="120"/>
      <c r="B43" s="121" t="s">
        <v>111</v>
      </c>
      <c r="C43" s="113">
        <v>25.681014763984198</v>
      </c>
      <c r="D43" s="115">
        <v>2470</v>
      </c>
      <c r="E43" s="114">
        <v>2557</v>
      </c>
      <c r="F43" s="114">
        <v>2490</v>
      </c>
      <c r="G43" s="114">
        <v>2467</v>
      </c>
      <c r="H43" s="140">
        <v>2420</v>
      </c>
      <c r="I43" s="115">
        <v>50</v>
      </c>
      <c r="J43" s="116">
        <v>2.0661157024793386</v>
      </c>
    </row>
    <row r="44" spans="1:10" s="110" customFormat="1" ht="13.5" customHeight="1" x14ac:dyDescent="0.2">
      <c r="A44" s="120"/>
      <c r="B44" s="121" t="s">
        <v>112</v>
      </c>
      <c r="C44" s="113">
        <v>2.2873778332293617</v>
      </c>
      <c r="D44" s="115">
        <v>220</v>
      </c>
      <c r="E44" s="114">
        <v>223</v>
      </c>
      <c r="F44" s="114">
        <v>223</v>
      </c>
      <c r="G44" s="114">
        <v>201</v>
      </c>
      <c r="H44" s="140">
        <v>189</v>
      </c>
      <c r="I44" s="115">
        <v>31</v>
      </c>
      <c r="J44" s="116">
        <v>16.402116402116402</v>
      </c>
    </row>
    <row r="45" spans="1:10" s="110" customFormat="1" ht="13.5" customHeight="1" x14ac:dyDescent="0.2">
      <c r="A45" s="118" t="s">
        <v>113</v>
      </c>
      <c r="B45" s="122" t="s">
        <v>116</v>
      </c>
      <c r="C45" s="113">
        <v>88.968600540652943</v>
      </c>
      <c r="D45" s="115">
        <v>8557</v>
      </c>
      <c r="E45" s="114">
        <v>8983</v>
      </c>
      <c r="F45" s="114">
        <v>8981</v>
      </c>
      <c r="G45" s="114">
        <v>9180</v>
      </c>
      <c r="H45" s="140">
        <v>9056</v>
      </c>
      <c r="I45" s="115">
        <v>-499</v>
      </c>
      <c r="J45" s="116">
        <v>-5.5101590106007068</v>
      </c>
    </row>
    <row r="46" spans="1:10" s="110" customFormat="1" ht="13.5" customHeight="1" x14ac:dyDescent="0.2">
      <c r="A46" s="118"/>
      <c r="B46" s="119" t="s">
        <v>117</v>
      </c>
      <c r="C46" s="113">
        <v>10.771470160116449</v>
      </c>
      <c r="D46" s="115">
        <v>1036</v>
      </c>
      <c r="E46" s="114">
        <v>1041</v>
      </c>
      <c r="F46" s="114">
        <v>1038</v>
      </c>
      <c r="G46" s="114">
        <v>1040</v>
      </c>
      <c r="H46" s="140">
        <v>1042</v>
      </c>
      <c r="I46" s="115">
        <v>-6</v>
      </c>
      <c r="J46" s="116">
        <v>-0.57581573896353166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6110</v>
      </c>
      <c r="E48" s="114">
        <v>6384</v>
      </c>
      <c r="F48" s="114">
        <v>6512</v>
      </c>
      <c r="G48" s="114">
        <v>6321</v>
      </c>
      <c r="H48" s="140">
        <v>6169</v>
      </c>
      <c r="I48" s="115">
        <v>-59</v>
      </c>
      <c r="J48" s="116">
        <v>-0.95639487761387587</v>
      </c>
    </row>
    <row r="49" spans="1:12" s="110" customFormat="1" ht="13.5" customHeight="1" x14ac:dyDescent="0.2">
      <c r="A49" s="118" t="s">
        <v>105</v>
      </c>
      <c r="B49" s="119" t="s">
        <v>106</v>
      </c>
      <c r="C49" s="113">
        <v>44.255319148936174</v>
      </c>
      <c r="D49" s="115">
        <v>2704</v>
      </c>
      <c r="E49" s="114">
        <v>2817</v>
      </c>
      <c r="F49" s="114">
        <v>2923</v>
      </c>
      <c r="G49" s="114">
        <v>2848</v>
      </c>
      <c r="H49" s="140">
        <v>2780</v>
      </c>
      <c r="I49" s="115">
        <v>-76</v>
      </c>
      <c r="J49" s="116">
        <v>-2.7338129496402876</v>
      </c>
    </row>
    <row r="50" spans="1:12" s="110" customFormat="1" ht="13.5" customHeight="1" x14ac:dyDescent="0.2">
      <c r="A50" s="120"/>
      <c r="B50" s="119" t="s">
        <v>107</v>
      </c>
      <c r="C50" s="113">
        <v>55.744680851063826</v>
      </c>
      <c r="D50" s="115">
        <v>3406</v>
      </c>
      <c r="E50" s="114">
        <v>3567</v>
      </c>
      <c r="F50" s="114">
        <v>3589</v>
      </c>
      <c r="G50" s="114">
        <v>3473</v>
      </c>
      <c r="H50" s="140">
        <v>3389</v>
      </c>
      <c r="I50" s="115">
        <v>17</v>
      </c>
      <c r="J50" s="116">
        <v>0.50162289760991441</v>
      </c>
    </row>
    <row r="51" spans="1:12" s="110" customFormat="1" ht="13.5" customHeight="1" x14ac:dyDescent="0.2">
      <c r="A51" s="118" t="s">
        <v>105</v>
      </c>
      <c r="B51" s="121" t="s">
        <v>108</v>
      </c>
      <c r="C51" s="113">
        <v>11.554828150572831</v>
      </c>
      <c r="D51" s="115">
        <v>706</v>
      </c>
      <c r="E51" s="114">
        <v>788</v>
      </c>
      <c r="F51" s="114">
        <v>831</v>
      </c>
      <c r="G51" s="114">
        <v>726</v>
      </c>
      <c r="H51" s="140">
        <v>729</v>
      </c>
      <c r="I51" s="115">
        <v>-23</v>
      </c>
      <c r="J51" s="116">
        <v>-3.1550068587105624</v>
      </c>
    </row>
    <row r="52" spans="1:12" s="110" customFormat="1" ht="13.5" customHeight="1" x14ac:dyDescent="0.2">
      <c r="A52" s="118"/>
      <c r="B52" s="121" t="s">
        <v>109</v>
      </c>
      <c r="C52" s="113">
        <v>68.936170212765958</v>
      </c>
      <c r="D52" s="115">
        <v>4212</v>
      </c>
      <c r="E52" s="114">
        <v>4399</v>
      </c>
      <c r="F52" s="114">
        <v>4483</v>
      </c>
      <c r="G52" s="114">
        <v>4418</v>
      </c>
      <c r="H52" s="140">
        <v>4317</v>
      </c>
      <c r="I52" s="115">
        <v>-105</v>
      </c>
      <c r="J52" s="116">
        <v>-2.432244614315497</v>
      </c>
    </row>
    <row r="53" spans="1:12" s="110" customFormat="1" ht="13.5" customHeight="1" x14ac:dyDescent="0.2">
      <c r="A53" s="118"/>
      <c r="B53" s="121" t="s">
        <v>110</v>
      </c>
      <c r="C53" s="113">
        <v>18.379705400981997</v>
      </c>
      <c r="D53" s="115">
        <v>1123</v>
      </c>
      <c r="E53" s="114">
        <v>1140</v>
      </c>
      <c r="F53" s="114">
        <v>1138</v>
      </c>
      <c r="G53" s="114">
        <v>1118</v>
      </c>
      <c r="H53" s="140">
        <v>1067</v>
      </c>
      <c r="I53" s="115">
        <v>56</v>
      </c>
      <c r="J53" s="116">
        <v>5.2483598875351456</v>
      </c>
    </row>
    <row r="54" spans="1:12" s="110" customFormat="1" ht="13.5" customHeight="1" x14ac:dyDescent="0.2">
      <c r="A54" s="120"/>
      <c r="B54" s="121" t="s">
        <v>111</v>
      </c>
      <c r="C54" s="113">
        <v>1.1292962356792144</v>
      </c>
      <c r="D54" s="115">
        <v>69</v>
      </c>
      <c r="E54" s="114">
        <v>57</v>
      </c>
      <c r="F54" s="114">
        <v>60</v>
      </c>
      <c r="G54" s="114">
        <v>59</v>
      </c>
      <c r="H54" s="140">
        <v>56</v>
      </c>
      <c r="I54" s="115">
        <v>13</v>
      </c>
      <c r="J54" s="116">
        <v>23.214285714285715</v>
      </c>
    </row>
    <row r="55" spans="1:12" s="110" customFormat="1" ht="13.5" customHeight="1" x14ac:dyDescent="0.2">
      <c r="A55" s="120"/>
      <c r="B55" s="121" t="s">
        <v>112</v>
      </c>
      <c r="C55" s="113">
        <v>0.37643207855973815</v>
      </c>
      <c r="D55" s="115">
        <v>23</v>
      </c>
      <c r="E55" s="114">
        <v>17</v>
      </c>
      <c r="F55" s="114">
        <v>16</v>
      </c>
      <c r="G55" s="114">
        <v>14</v>
      </c>
      <c r="H55" s="140">
        <v>16</v>
      </c>
      <c r="I55" s="115">
        <v>7</v>
      </c>
      <c r="J55" s="116">
        <v>43.75</v>
      </c>
    </row>
    <row r="56" spans="1:12" s="110" customFormat="1" ht="13.5" customHeight="1" x14ac:dyDescent="0.2">
      <c r="A56" s="118" t="s">
        <v>113</v>
      </c>
      <c r="B56" s="122" t="s">
        <v>116</v>
      </c>
      <c r="C56" s="113">
        <v>90.687397708674311</v>
      </c>
      <c r="D56" s="115">
        <v>5541</v>
      </c>
      <c r="E56" s="114">
        <v>5830</v>
      </c>
      <c r="F56" s="114">
        <v>5935</v>
      </c>
      <c r="G56" s="114">
        <v>5781</v>
      </c>
      <c r="H56" s="140">
        <v>5661</v>
      </c>
      <c r="I56" s="115">
        <v>-120</v>
      </c>
      <c r="J56" s="116">
        <v>-2.1197668256491786</v>
      </c>
    </row>
    <row r="57" spans="1:12" s="110" customFormat="1" ht="13.5" customHeight="1" x14ac:dyDescent="0.2">
      <c r="A57" s="142"/>
      <c r="B57" s="124" t="s">
        <v>117</v>
      </c>
      <c r="C57" s="125">
        <v>9.3126022913256961</v>
      </c>
      <c r="D57" s="143">
        <v>569</v>
      </c>
      <c r="E57" s="144">
        <v>554</v>
      </c>
      <c r="F57" s="144">
        <v>577</v>
      </c>
      <c r="G57" s="144">
        <v>540</v>
      </c>
      <c r="H57" s="145">
        <v>508</v>
      </c>
      <c r="I57" s="143">
        <v>61</v>
      </c>
      <c r="J57" s="146">
        <v>12.007874015748031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63826</v>
      </c>
      <c r="E12" s="236">
        <v>64046</v>
      </c>
      <c r="F12" s="114">
        <v>64469</v>
      </c>
      <c r="G12" s="114">
        <v>63263</v>
      </c>
      <c r="H12" s="140">
        <v>62867</v>
      </c>
      <c r="I12" s="115">
        <v>959</v>
      </c>
      <c r="J12" s="116">
        <v>1.525442601046654</v>
      </c>
    </row>
    <row r="13" spans="1:15" s="110" customFormat="1" ht="12" customHeight="1" x14ac:dyDescent="0.2">
      <c r="A13" s="118" t="s">
        <v>105</v>
      </c>
      <c r="B13" s="119" t="s">
        <v>106</v>
      </c>
      <c r="C13" s="113">
        <v>53.987403252592991</v>
      </c>
      <c r="D13" s="115">
        <v>34458</v>
      </c>
      <c r="E13" s="114">
        <v>34496</v>
      </c>
      <c r="F13" s="114">
        <v>34879</v>
      </c>
      <c r="G13" s="114">
        <v>34128</v>
      </c>
      <c r="H13" s="140">
        <v>33775</v>
      </c>
      <c r="I13" s="115">
        <v>683</v>
      </c>
      <c r="J13" s="116">
        <v>2.0222057735011103</v>
      </c>
    </row>
    <row r="14" spans="1:15" s="110" customFormat="1" ht="12" customHeight="1" x14ac:dyDescent="0.2">
      <c r="A14" s="118"/>
      <c r="B14" s="119" t="s">
        <v>107</v>
      </c>
      <c r="C14" s="113">
        <v>46.012596747407009</v>
      </c>
      <c r="D14" s="115">
        <v>29368</v>
      </c>
      <c r="E14" s="114">
        <v>29550</v>
      </c>
      <c r="F14" s="114">
        <v>29590</v>
      </c>
      <c r="G14" s="114">
        <v>29135</v>
      </c>
      <c r="H14" s="140">
        <v>29092</v>
      </c>
      <c r="I14" s="115">
        <v>276</v>
      </c>
      <c r="J14" s="116">
        <v>0.94871442320912969</v>
      </c>
    </row>
    <row r="15" spans="1:15" s="110" customFormat="1" ht="12" customHeight="1" x14ac:dyDescent="0.2">
      <c r="A15" s="118" t="s">
        <v>105</v>
      </c>
      <c r="B15" s="121" t="s">
        <v>108</v>
      </c>
      <c r="C15" s="113">
        <v>11.504715946479491</v>
      </c>
      <c r="D15" s="115">
        <v>7343</v>
      </c>
      <c r="E15" s="114">
        <v>7585</v>
      </c>
      <c r="F15" s="114">
        <v>7858</v>
      </c>
      <c r="G15" s="114">
        <v>6961</v>
      </c>
      <c r="H15" s="140">
        <v>7106</v>
      </c>
      <c r="I15" s="115">
        <v>237</v>
      </c>
      <c r="J15" s="116">
        <v>3.3352096819589079</v>
      </c>
    </row>
    <row r="16" spans="1:15" s="110" customFormat="1" ht="12" customHeight="1" x14ac:dyDescent="0.2">
      <c r="A16" s="118"/>
      <c r="B16" s="121" t="s">
        <v>109</v>
      </c>
      <c r="C16" s="113">
        <v>65.916711058189449</v>
      </c>
      <c r="D16" s="115">
        <v>42072</v>
      </c>
      <c r="E16" s="114">
        <v>42204</v>
      </c>
      <c r="F16" s="114">
        <v>42521</v>
      </c>
      <c r="G16" s="114">
        <v>42462</v>
      </c>
      <c r="H16" s="140">
        <v>42204</v>
      </c>
      <c r="I16" s="115">
        <v>-132</v>
      </c>
      <c r="J16" s="116">
        <v>-0.31276656241114587</v>
      </c>
    </row>
    <row r="17" spans="1:10" s="110" customFormat="1" ht="12" customHeight="1" x14ac:dyDescent="0.2">
      <c r="A17" s="118"/>
      <c r="B17" s="121" t="s">
        <v>110</v>
      </c>
      <c r="C17" s="113">
        <v>21.282862783191803</v>
      </c>
      <c r="D17" s="115">
        <v>13584</v>
      </c>
      <c r="E17" s="114">
        <v>13427</v>
      </c>
      <c r="F17" s="114">
        <v>13282</v>
      </c>
      <c r="G17" s="114">
        <v>13062</v>
      </c>
      <c r="H17" s="140">
        <v>12793</v>
      </c>
      <c r="I17" s="115">
        <v>791</v>
      </c>
      <c r="J17" s="116">
        <v>6.1830688657859767</v>
      </c>
    </row>
    <row r="18" spans="1:10" s="110" customFormat="1" ht="12" customHeight="1" x14ac:dyDescent="0.2">
      <c r="A18" s="120"/>
      <c r="B18" s="121" t="s">
        <v>111</v>
      </c>
      <c r="C18" s="113">
        <v>1.2957102121392536</v>
      </c>
      <c r="D18" s="115">
        <v>827</v>
      </c>
      <c r="E18" s="114">
        <v>830</v>
      </c>
      <c r="F18" s="114">
        <v>808</v>
      </c>
      <c r="G18" s="114">
        <v>778</v>
      </c>
      <c r="H18" s="140">
        <v>764</v>
      </c>
      <c r="I18" s="115">
        <v>63</v>
      </c>
      <c r="J18" s="116">
        <v>8.2460732984293195</v>
      </c>
    </row>
    <row r="19" spans="1:10" s="110" customFormat="1" ht="12" customHeight="1" x14ac:dyDescent="0.2">
      <c r="A19" s="120"/>
      <c r="B19" s="121" t="s">
        <v>112</v>
      </c>
      <c r="C19" s="113">
        <v>0.3556544354965061</v>
      </c>
      <c r="D19" s="115">
        <v>227</v>
      </c>
      <c r="E19" s="114">
        <v>217</v>
      </c>
      <c r="F19" s="114">
        <v>225</v>
      </c>
      <c r="G19" s="114">
        <v>199</v>
      </c>
      <c r="H19" s="140">
        <v>188</v>
      </c>
      <c r="I19" s="115">
        <v>39</v>
      </c>
      <c r="J19" s="116">
        <v>20.74468085106383</v>
      </c>
    </row>
    <row r="20" spans="1:10" s="110" customFormat="1" ht="12" customHeight="1" x14ac:dyDescent="0.2">
      <c r="A20" s="118" t="s">
        <v>113</v>
      </c>
      <c r="B20" s="119" t="s">
        <v>181</v>
      </c>
      <c r="C20" s="113">
        <v>72.207250963557172</v>
      </c>
      <c r="D20" s="115">
        <v>46087</v>
      </c>
      <c r="E20" s="114">
        <v>46296</v>
      </c>
      <c r="F20" s="114">
        <v>46940</v>
      </c>
      <c r="G20" s="114">
        <v>45867</v>
      </c>
      <c r="H20" s="140">
        <v>45517</v>
      </c>
      <c r="I20" s="115">
        <v>570</v>
      </c>
      <c r="J20" s="116">
        <v>1.2522793681481643</v>
      </c>
    </row>
    <row r="21" spans="1:10" s="110" customFormat="1" ht="12" customHeight="1" x14ac:dyDescent="0.2">
      <c r="A21" s="118"/>
      <c r="B21" s="119" t="s">
        <v>182</v>
      </c>
      <c r="C21" s="113">
        <v>27.792749036442828</v>
      </c>
      <c r="D21" s="115">
        <v>17739</v>
      </c>
      <c r="E21" s="114">
        <v>17750</v>
      </c>
      <c r="F21" s="114">
        <v>17529</v>
      </c>
      <c r="G21" s="114">
        <v>17396</v>
      </c>
      <c r="H21" s="140">
        <v>17350</v>
      </c>
      <c r="I21" s="115">
        <v>389</v>
      </c>
      <c r="J21" s="116">
        <v>2.2420749279538903</v>
      </c>
    </row>
    <row r="22" spans="1:10" s="110" customFormat="1" ht="12" customHeight="1" x14ac:dyDescent="0.2">
      <c r="A22" s="118" t="s">
        <v>113</v>
      </c>
      <c r="B22" s="119" t="s">
        <v>116</v>
      </c>
      <c r="C22" s="113">
        <v>89.817629179331306</v>
      </c>
      <c r="D22" s="115">
        <v>57327</v>
      </c>
      <c r="E22" s="114">
        <v>57680</v>
      </c>
      <c r="F22" s="114">
        <v>58109</v>
      </c>
      <c r="G22" s="114">
        <v>57174</v>
      </c>
      <c r="H22" s="140">
        <v>56977</v>
      </c>
      <c r="I22" s="115">
        <v>350</v>
      </c>
      <c r="J22" s="116">
        <v>0.61428295628060448</v>
      </c>
    </row>
    <row r="23" spans="1:10" s="110" customFormat="1" ht="12" customHeight="1" x14ac:dyDescent="0.2">
      <c r="A23" s="118"/>
      <c r="B23" s="119" t="s">
        <v>117</v>
      </c>
      <c r="C23" s="113">
        <v>10.141635070347506</v>
      </c>
      <c r="D23" s="115">
        <v>6473</v>
      </c>
      <c r="E23" s="114">
        <v>6338</v>
      </c>
      <c r="F23" s="114">
        <v>6335</v>
      </c>
      <c r="G23" s="114">
        <v>6064</v>
      </c>
      <c r="H23" s="140">
        <v>5867</v>
      </c>
      <c r="I23" s="115">
        <v>606</v>
      </c>
      <c r="J23" s="116">
        <v>10.328958581898755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72343</v>
      </c>
      <c r="E64" s="236">
        <v>72518</v>
      </c>
      <c r="F64" s="236">
        <v>72833</v>
      </c>
      <c r="G64" s="236">
        <v>71186</v>
      </c>
      <c r="H64" s="140">
        <v>71140</v>
      </c>
      <c r="I64" s="115">
        <v>1203</v>
      </c>
      <c r="J64" s="116">
        <v>1.6910317683441103</v>
      </c>
    </row>
    <row r="65" spans="1:12" s="110" customFormat="1" ht="12" customHeight="1" x14ac:dyDescent="0.2">
      <c r="A65" s="118" t="s">
        <v>105</v>
      </c>
      <c r="B65" s="119" t="s">
        <v>106</v>
      </c>
      <c r="C65" s="113">
        <v>54.419916232392907</v>
      </c>
      <c r="D65" s="235">
        <v>39369</v>
      </c>
      <c r="E65" s="236">
        <v>39429</v>
      </c>
      <c r="F65" s="236">
        <v>39685</v>
      </c>
      <c r="G65" s="236">
        <v>38802</v>
      </c>
      <c r="H65" s="140">
        <v>38721</v>
      </c>
      <c r="I65" s="115">
        <v>648</v>
      </c>
      <c r="J65" s="116">
        <v>1.6735104981792825</v>
      </c>
    </row>
    <row r="66" spans="1:12" s="110" customFormat="1" ht="12" customHeight="1" x14ac:dyDescent="0.2">
      <c r="A66" s="118"/>
      <c r="B66" s="119" t="s">
        <v>107</v>
      </c>
      <c r="C66" s="113">
        <v>45.580083767607093</v>
      </c>
      <c r="D66" s="235">
        <v>32974</v>
      </c>
      <c r="E66" s="236">
        <v>33089</v>
      </c>
      <c r="F66" s="236">
        <v>33148</v>
      </c>
      <c r="G66" s="236">
        <v>32384</v>
      </c>
      <c r="H66" s="140">
        <v>32419</v>
      </c>
      <c r="I66" s="115">
        <v>555</v>
      </c>
      <c r="J66" s="116">
        <v>1.7119590363675623</v>
      </c>
    </row>
    <row r="67" spans="1:12" s="110" customFormat="1" ht="12" customHeight="1" x14ac:dyDescent="0.2">
      <c r="A67" s="118" t="s">
        <v>105</v>
      </c>
      <c r="B67" s="121" t="s">
        <v>108</v>
      </c>
      <c r="C67" s="113">
        <v>11.580940795930498</v>
      </c>
      <c r="D67" s="235">
        <v>8378</v>
      </c>
      <c r="E67" s="236">
        <v>8681</v>
      </c>
      <c r="F67" s="236">
        <v>8949</v>
      </c>
      <c r="G67" s="236">
        <v>7959</v>
      </c>
      <c r="H67" s="140">
        <v>8185</v>
      </c>
      <c r="I67" s="115">
        <v>193</v>
      </c>
      <c r="J67" s="116">
        <v>2.357971899816738</v>
      </c>
    </row>
    <row r="68" spans="1:12" s="110" customFormat="1" ht="12" customHeight="1" x14ac:dyDescent="0.2">
      <c r="A68" s="118"/>
      <c r="B68" s="121" t="s">
        <v>109</v>
      </c>
      <c r="C68" s="113">
        <v>65.165945564878427</v>
      </c>
      <c r="D68" s="235">
        <v>47143</v>
      </c>
      <c r="E68" s="236">
        <v>47226</v>
      </c>
      <c r="F68" s="236">
        <v>47390</v>
      </c>
      <c r="G68" s="236">
        <v>47127</v>
      </c>
      <c r="H68" s="140">
        <v>47112</v>
      </c>
      <c r="I68" s="115">
        <v>31</v>
      </c>
      <c r="J68" s="116">
        <v>6.5800645270843949E-2</v>
      </c>
    </row>
    <row r="69" spans="1:12" s="110" customFormat="1" ht="12" customHeight="1" x14ac:dyDescent="0.2">
      <c r="A69" s="118"/>
      <c r="B69" s="121" t="s">
        <v>110</v>
      </c>
      <c r="C69" s="113">
        <v>21.986923406549355</v>
      </c>
      <c r="D69" s="235">
        <v>15906</v>
      </c>
      <c r="E69" s="236">
        <v>15705</v>
      </c>
      <c r="F69" s="236">
        <v>15585</v>
      </c>
      <c r="G69" s="236">
        <v>15230</v>
      </c>
      <c r="H69" s="140">
        <v>14994</v>
      </c>
      <c r="I69" s="115">
        <v>912</v>
      </c>
      <c r="J69" s="116">
        <v>6.0824329731892757</v>
      </c>
    </row>
    <row r="70" spans="1:12" s="110" customFormat="1" ht="12" customHeight="1" x14ac:dyDescent="0.2">
      <c r="A70" s="120"/>
      <c r="B70" s="121" t="s">
        <v>111</v>
      </c>
      <c r="C70" s="113">
        <v>1.2661902326417207</v>
      </c>
      <c r="D70" s="235">
        <v>916</v>
      </c>
      <c r="E70" s="236">
        <v>906</v>
      </c>
      <c r="F70" s="236">
        <v>909</v>
      </c>
      <c r="G70" s="236">
        <v>870</v>
      </c>
      <c r="H70" s="140">
        <v>849</v>
      </c>
      <c r="I70" s="115">
        <v>67</v>
      </c>
      <c r="J70" s="116">
        <v>7.8916372202591285</v>
      </c>
    </row>
    <row r="71" spans="1:12" s="110" customFormat="1" ht="12" customHeight="1" x14ac:dyDescent="0.2">
      <c r="A71" s="120"/>
      <c r="B71" s="121" t="s">
        <v>112</v>
      </c>
      <c r="C71" s="113">
        <v>0.34004672186666296</v>
      </c>
      <c r="D71" s="235">
        <v>246</v>
      </c>
      <c r="E71" s="236">
        <v>239</v>
      </c>
      <c r="F71" s="236">
        <v>255</v>
      </c>
      <c r="G71" s="236">
        <v>217</v>
      </c>
      <c r="H71" s="140">
        <v>206</v>
      </c>
      <c r="I71" s="115">
        <v>40</v>
      </c>
      <c r="J71" s="116">
        <v>19.417475728155338</v>
      </c>
    </row>
    <row r="72" spans="1:12" s="110" customFormat="1" ht="12" customHeight="1" x14ac:dyDescent="0.2">
      <c r="A72" s="118" t="s">
        <v>113</v>
      </c>
      <c r="B72" s="119" t="s">
        <v>181</v>
      </c>
      <c r="C72" s="113">
        <v>72.178372475567784</v>
      </c>
      <c r="D72" s="235">
        <v>52216</v>
      </c>
      <c r="E72" s="236">
        <v>52419</v>
      </c>
      <c r="F72" s="236">
        <v>52927</v>
      </c>
      <c r="G72" s="236">
        <v>51644</v>
      </c>
      <c r="H72" s="140">
        <v>51674</v>
      </c>
      <c r="I72" s="115">
        <v>542</v>
      </c>
      <c r="J72" s="116">
        <v>1.0488833842938421</v>
      </c>
    </row>
    <row r="73" spans="1:12" s="110" customFormat="1" ht="12" customHeight="1" x14ac:dyDescent="0.2">
      <c r="A73" s="118"/>
      <c r="B73" s="119" t="s">
        <v>182</v>
      </c>
      <c r="C73" s="113">
        <v>27.82162752443222</v>
      </c>
      <c r="D73" s="115">
        <v>20127</v>
      </c>
      <c r="E73" s="114">
        <v>20099</v>
      </c>
      <c r="F73" s="114">
        <v>19906</v>
      </c>
      <c r="G73" s="114">
        <v>19542</v>
      </c>
      <c r="H73" s="140">
        <v>19466</v>
      </c>
      <c r="I73" s="115">
        <v>661</v>
      </c>
      <c r="J73" s="116">
        <v>3.3956642350765436</v>
      </c>
    </row>
    <row r="74" spans="1:12" s="110" customFormat="1" ht="12" customHeight="1" x14ac:dyDescent="0.2">
      <c r="A74" s="118" t="s">
        <v>113</v>
      </c>
      <c r="B74" s="119" t="s">
        <v>116</v>
      </c>
      <c r="C74" s="113">
        <v>90.189790304521509</v>
      </c>
      <c r="D74" s="115">
        <v>65246</v>
      </c>
      <c r="E74" s="114">
        <v>65558</v>
      </c>
      <c r="F74" s="114">
        <v>65883</v>
      </c>
      <c r="G74" s="114">
        <v>64511</v>
      </c>
      <c r="H74" s="140">
        <v>64680</v>
      </c>
      <c r="I74" s="115">
        <v>566</v>
      </c>
      <c r="J74" s="116">
        <v>0.87507730364873226</v>
      </c>
    </row>
    <row r="75" spans="1:12" s="110" customFormat="1" ht="12" customHeight="1" x14ac:dyDescent="0.2">
      <c r="A75" s="142"/>
      <c r="B75" s="124" t="s">
        <v>117</v>
      </c>
      <c r="C75" s="125">
        <v>9.7742697980454221</v>
      </c>
      <c r="D75" s="143">
        <v>7071</v>
      </c>
      <c r="E75" s="144">
        <v>6931</v>
      </c>
      <c r="F75" s="144">
        <v>6924</v>
      </c>
      <c r="G75" s="144">
        <v>6646</v>
      </c>
      <c r="H75" s="145">
        <v>6431</v>
      </c>
      <c r="I75" s="143">
        <v>640</v>
      </c>
      <c r="J75" s="146">
        <v>9.9517959881822424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63826</v>
      </c>
      <c r="G11" s="114">
        <v>64046</v>
      </c>
      <c r="H11" s="114">
        <v>64469</v>
      </c>
      <c r="I11" s="114">
        <v>63263</v>
      </c>
      <c r="J11" s="140">
        <v>62867</v>
      </c>
      <c r="K11" s="114">
        <v>959</v>
      </c>
      <c r="L11" s="116">
        <v>1.525442601046654</v>
      </c>
    </row>
    <row r="12" spans="1:17" s="110" customFormat="1" ht="24.95" customHeight="1" x14ac:dyDescent="0.2">
      <c r="A12" s="604" t="s">
        <v>185</v>
      </c>
      <c r="B12" s="605"/>
      <c r="C12" s="605"/>
      <c r="D12" s="606"/>
      <c r="E12" s="113">
        <v>53.987403252592991</v>
      </c>
      <c r="F12" s="115">
        <v>34458</v>
      </c>
      <c r="G12" s="114">
        <v>34496</v>
      </c>
      <c r="H12" s="114">
        <v>34879</v>
      </c>
      <c r="I12" s="114">
        <v>34128</v>
      </c>
      <c r="J12" s="140">
        <v>33775</v>
      </c>
      <c r="K12" s="114">
        <v>683</v>
      </c>
      <c r="L12" s="116">
        <v>2.0222057735011103</v>
      </c>
    </row>
    <row r="13" spans="1:17" s="110" customFormat="1" ht="15" customHeight="1" x14ac:dyDescent="0.2">
      <c r="A13" s="120"/>
      <c r="B13" s="612" t="s">
        <v>107</v>
      </c>
      <c r="C13" s="612"/>
      <c r="E13" s="113">
        <v>46.012596747407009</v>
      </c>
      <c r="F13" s="115">
        <v>29368</v>
      </c>
      <c r="G13" s="114">
        <v>29550</v>
      </c>
      <c r="H13" s="114">
        <v>29590</v>
      </c>
      <c r="I13" s="114">
        <v>29135</v>
      </c>
      <c r="J13" s="140">
        <v>29092</v>
      </c>
      <c r="K13" s="114">
        <v>276</v>
      </c>
      <c r="L13" s="116">
        <v>0.94871442320912969</v>
      </c>
    </row>
    <row r="14" spans="1:17" s="110" customFormat="1" ht="24.95" customHeight="1" x14ac:dyDescent="0.2">
      <c r="A14" s="604" t="s">
        <v>186</v>
      </c>
      <c r="B14" s="605"/>
      <c r="C14" s="605"/>
      <c r="D14" s="606"/>
      <c r="E14" s="113">
        <v>11.504715946479491</v>
      </c>
      <c r="F14" s="115">
        <v>7343</v>
      </c>
      <c r="G14" s="114">
        <v>7585</v>
      </c>
      <c r="H14" s="114">
        <v>7858</v>
      </c>
      <c r="I14" s="114">
        <v>6961</v>
      </c>
      <c r="J14" s="140">
        <v>7106</v>
      </c>
      <c r="K14" s="114">
        <v>237</v>
      </c>
      <c r="L14" s="116">
        <v>3.3352096819589079</v>
      </c>
    </row>
    <row r="15" spans="1:17" s="110" customFormat="1" ht="15" customHeight="1" x14ac:dyDescent="0.2">
      <c r="A15" s="120"/>
      <c r="B15" s="119"/>
      <c r="C15" s="258" t="s">
        <v>106</v>
      </c>
      <c r="E15" s="113">
        <v>57.347133324254393</v>
      </c>
      <c r="F15" s="115">
        <v>4211</v>
      </c>
      <c r="G15" s="114">
        <v>4350</v>
      </c>
      <c r="H15" s="114">
        <v>4549</v>
      </c>
      <c r="I15" s="114">
        <v>3977</v>
      </c>
      <c r="J15" s="140">
        <v>4073</v>
      </c>
      <c r="K15" s="114">
        <v>138</v>
      </c>
      <c r="L15" s="116">
        <v>3.3881659710287257</v>
      </c>
    </row>
    <row r="16" spans="1:17" s="110" customFormat="1" ht="15" customHeight="1" x14ac:dyDescent="0.2">
      <c r="A16" s="120"/>
      <c r="B16" s="119"/>
      <c r="C16" s="258" t="s">
        <v>107</v>
      </c>
      <c r="E16" s="113">
        <v>42.652866675745607</v>
      </c>
      <c r="F16" s="115">
        <v>3132</v>
      </c>
      <c r="G16" s="114">
        <v>3235</v>
      </c>
      <c r="H16" s="114">
        <v>3309</v>
      </c>
      <c r="I16" s="114">
        <v>2984</v>
      </c>
      <c r="J16" s="140">
        <v>3033</v>
      </c>
      <c r="K16" s="114">
        <v>99</v>
      </c>
      <c r="L16" s="116">
        <v>3.2640949554896141</v>
      </c>
    </row>
    <row r="17" spans="1:12" s="110" customFormat="1" ht="15" customHeight="1" x14ac:dyDescent="0.2">
      <c r="A17" s="120"/>
      <c r="B17" s="121" t="s">
        <v>109</v>
      </c>
      <c r="C17" s="258"/>
      <c r="E17" s="113">
        <v>65.916711058189449</v>
      </c>
      <c r="F17" s="115">
        <v>42072</v>
      </c>
      <c r="G17" s="114">
        <v>42204</v>
      </c>
      <c r="H17" s="114">
        <v>42521</v>
      </c>
      <c r="I17" s="114">
        <v>42462</v>
      </c>
      <c r="J17" s="140">
        <v>42204</v>
      </c>
      <c r="K17" s="114">
        <v>-132</v>
      </c>
      <c r="L17" s="116">
        <v>-0.31276656241114587</v>
      </c>
    </row>
    <row r="18" spans="1:12" s="110" customFormat="1" ht="15" customHeight="1" x14ac:dyDescent="0.2">
      <c r="A18" s="120"/>
      <c r="B18" s="119"/>
      <c r="C18" s="258" t="s">
        <v>106</v>
      </c>
      <c r="E18" s="113">
        <v>53.928978893325727</v>
      </c>
      <c r="F18" s="115">
        <v>22689</v>
      </c>
      <c r="G18" s="114">
        <v>22705</v>
      </c>
      <c r="H18" s="114">
        <v>22968</v>
      </c>
      <c r="I18" s="114">
        <v>22942</v>
      </c>
      <c r="J18" s="140">
        <v>22650</v>
      </c>
      <c r="K18" s="114">
        <v>39</v>
      </c>
      <c r="L18" s="116">
        <v>0.17218543046357615</v>
      </c>
    </row>
    <row r="19" spans="1:12" s="110" customFormat="1" ht="15" customHeight="1" x14ac:dyDescent="0.2">
      <c r="A19" s="120"/>
      <c r="B19" s="119"/>
      <c r="C19" s="258" t="s">
        <v>107</v>
      </c>
      <c r="E19" s="113">
        <v>46.071021106674273</v>
      </c>
      <c r="F19" s="115">
        <v>19383</v>
      </c>
      <c r="G19" s="114">
        <v>19499</v>
      </c>
      <c r="H19" s="114">
        <v>19553</v>
      </c>
      <c r="I19" s="114">
        <v>19520</v>
      </c>
      <c r="J19" s="140">
        <v>19554</v>
      </c>
      <c r="K19" s="114">
        <v>-171</v>
      </c>
      <c r="L19" s="116">
        <v>-0.87450138079165385</v>
      </c>
    </row>
    <row r="20" spans="1:12" s="110" customFormat="1" ht="15" customHeight="1" x14ac:dyDescent="0.2">
      <c r="A20" s="120"/>
      <c r="B20" s="121" t="s">
        <v>110</v>
      </c>
      <c r="C20" s="258"/>
      <c r="E20" s="113">
        <v>21.282862783191803</v>
      </c>
      <c r="F20" s="115">
        <v>13584</v>
      </c>
      <c r="G20" s="114">
        <v>13427</v>
      </c>
      <c r="H20" s="114">
        <v>13282</v>
      </c>
      <c r="I20" s="114">
        <v>13062</v>
      </c>
      <c r="J20" s="140">
        <v>12793</v>
      </c>
      <c r="K20" s="114">
        <v>791</v>
      </c>
      <c r="L20" s="116">
        <v>6.1830688657859767</v>
      </c>
    </row>
    <row r="21" spans="1:12" s="110" customFormat="1" ht="15" customHeight="1" x14ac:dyDescent="0.2">
      <c r="A21" s="120"/>
      <c r="B21" s="119"/>
      <c r="C21" s="258" t="s">
        <v>106</v>
      </c>
      <c r="E21" s="113">
        <v>51.722614840989401</v>
      </c>
      <c r="F21" s="115">
        <v>7026</v>
      </c>
      <c r="G21" s="114">
        <v>6904</v>
      </c>
      <c r="H21" s="114">
        <v>6837</v>
      </c>
      <c r="I21" s="114">
        <v>6700</v>
      </c>
      <c r="J21" s="140">
        <v>6548</v>
      </c>
      <c r="K21" s="114">
        <v>478</v>
      </c>
      <c r="L21" s="116">
        <v>7.2999389126450822</v>
      </c>
    </row>
    <row r="22" spans="1:12" s="110" customFormat="1" ht="15" customHeight="1" x14ac:dyDescent="0.2">
      <c r="A22" s="120"/>
      <c r="B22" s="119"/>
      <c r="C22" s="258" t="s">
        <v>107</v>
      </c>
      <c r="E22" s="113">
        <v>48.277385159010599</v>
      </c>
      <c r="F22" s="115">
        <v>6558</v>
      </c>
      <c r="G22" s="114">
        <v>6523</v>
      </c>
      <c r="H22" s="114">
        <v>6445</v>
      </c>
      <c r="I22" s="114">
        <v>6362</v>
      </c>
      <c r="J22" s="140">
        <v>6245</v>
      </c>
      <c r="K22" s="114">
        <v>313</v>
      </c>
      <c r="L22" s="116">
        <v>5.0120096076861493</v>
      </c>
    </row>
    <row r="23" spans="1:12" s="110" customFormat="1" ht="15" customHeight="1" x14ac:dyDescent="0.2">
      <c r="A23" s="120"/>
      <c r="B23" s="121" t="s">
        <v>111</v>
      </c>
      <c r="C23" s="258"/>
      <c r="E23" s="113">
        <v>1.2957102121392536</v>
      </c>
      <c r="F23" s="115">
        <v>827</v>
      </c>
      <c r="G23" s="114">
        <v>830</v>
      </c>
      <c r="H23" s="114">
        <v>808</v>
      </c>
      <c r="I23" s="114">
        <v>778</v>
      </c>
      <c r="J23" s="140">
        <v>764</v>
      </c>
      <c r="K23" s="114">
        <v>63</v>
      </c>
      <c r="L23" s="116">
        <v>8.2460732984293195</v>
      </c>
    </row>
    <row r="24" spans="1:12" s="110" customFormat="1" ht="15" customHeight="1" x14ac:dyDescent="0.2">
      <c r="A24" s="120"/>
      <c r="B24" s="119"/>
      <c r="C24" s="258" t="s">
        <v>106</v>
      </c>
      <c r="E24" s="113">
        <v>64.32889963724304</v>
      </c>
      <c r="F24" s="115">
        <v>532</v>
      </c>
      <c r="G24" s="114">
        <v>537</v>
      </c>
      <c r="H24" s="114">
        <v>525</v>
      </c>
      <c r="I24" s="114">
        <v>509</v>
      </c>
      <c r="J24" s="140">
        <v>504</v>
      </c>
      <c r="K24" s="114">
        <v>28</v>
      </c>
      <c r="L24" s="116">
        <v>5.5555555555555554</v>
      </c>
    </row>
    <row r="25" spans="1:12" s="110" customFormat="1" ht="15" customHeight="1" x14ac:dyDescent="0.2">
      <c r="A25" s="120"/>
      <c r="B25" s="119"/>
      <c r="C25" s="258" t="s">
        <v>107</v>
      </c>
      <c r="E25" s="113">
        <v>35.671100362756953</v>
      </c>
      <c r="F25" s="115">
        <v>295</v>
      </c>
      <c r="G25" s="114">
        <v>293</v>
      </c>
      <c r="H25" s="114">
        <v>283</v>
      </c>
      <c r="I25" s="114">
        <v>269</v>
      </c>
      <c r="J25" s="140">
        <v>260</v>
      </c>
      <c r="K25" s="114">
        <v>35</v>
      </c>
      <c r="L25" s="116">
        <v>13.461538461538462</v>
      </c>
    </row>
    <row r="26" spans="1:12" s="110" customFormat="1" ht="15" customHeight="1" x14ac:dyDescent="0.2">
      <c r="A26" s="120"/>
      <c r="C26" s="121" t="s">
        <v>187</v>
      </c>
      <c r="D26" s="110" t="s">
        <v>188</v>
      </c>
      <c r="E26" s="113">
        <v>0.3556544354965061</v>
      </c>
      <c r="F26" s="115">
        <v>227</v>
      </c>
      <c r="G26" s="114">
        <v>217</v>
      </c>
      <c r="H26" s="114">
        <v>225</v>
      </c>
      <c r="I26" s="114">
        <v>199</v>
      </c>
      <c r="J26" s="140">
        <v>188</v>
      </c>
      <c r="K26" s="114">
        <v>39</v>
      </c>
      <c r="L26" s="116">
        <v>20.74468085106383</v>
      </c>
    </row>
    <row r="27" spans="1:12" s="110" customFormat="1" ht="15" customHeight="1" x14ac:dyDescent="0.2">
      <c r="A27" s="120"/>
      <c r="B27" s="119"/>
      <c r="D27" s="259" t="s">
        <v>106</v>
      </c>
      <c r="E27" s="113">
        <v>50.66079295154185</v>
      </c>
      <c r="F27" s="115">
        <v>115</v>
      </c>
      <c r="G27" s="114">
        <v>108</v>
      </c>
      <c r="H27" s="114">
        <v>114</v>
      </c>
      <c r="I27" s="114">
        <v>109</v>
      </c>
      <c r="J27" s="140">
        <v>101</v>
      </c>
      <c r="K27" s="114">
        <v>14</v>
      </c>
      <c r="L27" s="116">
        <v>13.861386138613861</v>
      </c>
    </row>
    <row r="28" spans="1:12" s="110" customFormat="1" ht="15" customHeight="1" x14ac:dyDescent="0.2">
      <c r="A28" s="120"/>
      <c r="B28" s="119"/>
      <c r="D28" s="259" t="s">
        <v>107</v>
      </c>
      <c r="E28" s="113">
        <v>49.33920704845815</v>
      </c>
      <c r="F28" s="115">
        <v>112</v>
      </c>
      <c r="G28" s="114">
        <v>109</v>
      </c>
      <c r="H28" s="114">
        <v>111</v>
      </c>
      <c r="I28" s="114">
        <v>90</v>
      </c>
      <c r="J28" s="140">
        <v>87</v>
      </c>
      <c r="K28" s="114">
        <v>25</v>
      </c>
      <c r="L28" s="116">
        <v>28.735632183908045</v>
      </c>
    </row>
    <row r="29" spans="1:12" s="110" customFormat="1" ht="24.95" customHeight="1" x14ac:dyDescent="0.2">
      <c r="A29" s="604" t="s">
        <v>189</v>
      </c>
      <c r="B29" s="605"/>
      <c r="C29" s="605"/>
      <c r="D29" s="606"/>
      <c r="E29" s="113">
        <v>89.817629179331306</v>
      </c>
      <c r="F29" s="115">
        <v>57327</v>
      </c>
      <c r="G29" s="114">
        <v>57680</v>
      </c>
      <c r="H29" s="114">
        <v>58109</v>
      </c>
      <c r="I29" s="114">
        <v>57174</v>
      </c>
      <c r="J29" s="140">
        <v>56977</v>
      </c>
      <c r="K29" s="114">
        <v>350</v>
      </c>
      <c r="L29" s="116">
        <v>0.61428295628060448</v>
      </c>
    </row>
    <row r="30" spans="1:12" s="110" customFormat="1" ht="15" customHeight="1" x14ac:dyDescent="0.2">
      <c r="A30" s="120"/>
      <c r="B30" s="119"/>
      <c r="C30" s="258" t="s">
        <v>106</v>
      </c>
      <c r="E30" s="113">
        <v>52.575575208889354</v>
      </c>
      <c r="F30" s="115">
        <v>30140</v>
      </c>
      <c r="G30" s="114">
        <v>30269</v>
      </c>
      <c r="H30" s="114">
        <v>30640</v>
      </c>
      <c r="I30" s="114">
        <v>30080</v>
      </c>
      <c r="J30" s="140">
        <v>29873</v>
      </c>
      <c r="K30" s="114">
        <v>267</v>
      </c>
      <c r="L30" s="116">
        <v>0.89378368426338162</v>
      </c>
    </row>
    <row r="31" spans="1:12" s="110" customFormat="1" ht="15" customHeight="1" x14ac:dyDescent="0.2">
      <c r="A31" s="120"/>
      <c r="B31" s="119"/>
      <c r="C31" s="258" t="s">
        <v>107</v>
      </c>
      <c r="E31" s="113">
        <v>47.424424791110646</v>
      </c>
      <c r="F31" s="115">
        <v>27187</v>
      </c>
      <c r="G31" s="114">
        <v>27411</v>
      </c>
      <c r="H31" s="114">
        <v>27469</v>
      </c>
      <c r="I31" s="114">
        <v>27094</v>
      </c>
      <c r="J31" s="140">
        <v>27104</v>
      </c>
      <c r="K31" s="114">
        <v>83</v>
      </c>
      <c r="L31" s="116">
        <v>0.30622786304604488</v>
      </c>
    </row>
    <row r="32" spans="1:12" s="110" customFormat="1" ht="15" customHeight="1" x14ac:dyDescent="0.2">
      <c r="A32" s="120"/>
      <c r="B32" s="119" t="s">
        <v>117</v>
      </c>
      <c r="C32" s="258"/>
      <c r="E32" s="113">
        <v>10.141635070347506</v>
      </c>
      <c r="F32" s="115">
        <v>6473</v>
      </c>
      <c r="G32" s="114">
        <v>6338</v>
      </c>
      <c r="H32" s="114">
        <v>6335</v>
      </c>
      <c r="I32" s="114">
        <v>6064</v>
      </c>
      <c r="J32" s="140">
        <v>5867</v>
      </c>
      <c r="K32" s="114">
        <v>606</v>
      </c>
      <c r="L32" s="116">
        <v>10.328958581898755</v>
      </c>
    </row>
    <row r="33" spans="1:12" s="110" customFormat="1" ht="15" customHeight="1" x14ac:dyDescent="0.2">
      <c r="A33" s="120"/>
      <c r="B33" s="119"/>
      <c r="C33" s="258" t="s">
        <v>106</v>
      </c>
      <c r="E33" s="113">
        <v>66.367990112776141</v>
      </c>
      <c r="F33" s="115">
        <v>4296</v>
      </c>
      <c r="G33" s="114">
        <v>4204</v>
      </c>
      <c r="H33" s="114">
        <v>4218</v>
      </c>
      <c r="I33" s="114">
        <v>4029</v>
      </c>
      <c r="J33" s="140">
        <v>3882</v>
      </c>
      <c r="K33" s="114">
        <v>414</v>
      </c>
      <c r="L33" s="116">
        <v>10.664605873261205</v>
      </c>
    </row>
    <row r="34" spans="1:12" s="110" customFormat="1" ht="15" customHeight="1" x14ac:dyDescent="0.2">
      <c r="A34" s="120"/>
      <c r="B34" s="119"/>
      <c r="C34" s="258" t="s">
        <v>107</v>
      </c>
      <c r="E34" s="113">
        <v>33.632009887223852</v>
      </c>
      <c r="F34" s="115">
        <v>2177</v>
      </c>
      <c r="G34" s="114">
        <v>2134</v>
      </c>
      <c r="H34" s="114">
        <v>2117</v>
      </c>
      <c r="I34" s="114">
        <v>2035</v>
      </c>
      <c r="J34" s="140">
        <v>1985</v>
      </c>
      <c r="K34" s="114">
        <v>192</v>
      </c>
      <c r="L34" s="116">
        <v>9.6725440806045349</v>
      </c>
    </row>
    <row r="35" spans="1:12" s="110" customFormat="1" ht="24.95" customHeight="1" x14ac:dyDescent="0.2">
      <c r="A35" s="604" t="s">
        <v>190</v>
      </c>
      <c r="B35" s="605"/>
      <c r="C35" s="605"/>
      <c r="D35" s="606"/>
      <c r="E35" s="113">
        <v>72.207250963557172</v>
      </c>
      <c r="F35" s="115">
        <v>46087</v>
      </c>
      <c r="G35" s="114">
        <v>46296</v>
      </c>
      <c r="H35" s="114">
        <v>46940</v>
      </c>
      <c r="I35" s="114">
        <v>45867</v>
      </c>
      <c r="J35" s="140">
        <v>45517</v>
      </c>
      <c r="K35" s="114">
        <v>570</v>
      </c>
      <c r="L35" s="116">
        <v>1.2522793681481643</v>
      </c>
    </row>
    <row r="36" spans="1:12" s="110" customFormat="1" ht="15" customHeight="1" x14ac:dyDescent="0.2">
      <c r="A36" s="120"/>
      <c r="B36" s="119"/>
      <c r="C36" s="258" t="s">
        <v>106</v>
      </c>
      <c r="E36" s="113">
        <v>67.821728470067484</v>
      </c>
      <c r="F36" s="115">
        <v>31257</v>
      </c>
      <c r="G36" s="114">
        <v>31284</v>
      </c>
      <c r="H36" s="114">
        <v>31776</v>
      </c>
      <c r="I36" s="114">
        <v>31139</v>
      </c>
      <c r="J36" s="140">
        <v>30864</v>
      </c>
      <c r="K36" s="114">
        <v>393</v>
      </c>
      <c r="L36" s="116">
        <v>1.2733281493001556</v>
      </c>
    </row>
    <row r="37" spans="1:12" s="110" customFormat="1" ht="15" customHeight="1" x14ac:dyDescent="0.2">
      <c r="A37" s="120"/>
      <c r="B37" s="119"/>
      <c r="C37" s="258" t="s">
        <v>107</v>
      </c>
      <c r="E37" s="113">
        <v>32.178271529932516</v>
      </c>
      <c r="F37" s="115">
        <v>14830</v>
      </c>
      <c r="G37" s="114">
        <v>15012</v>
      </c>
      <c r="H37" s="114">
        <v>15164</v>
      </c>
      <c r="I37" s="114">
        <v>14728</v>
      </c>
      <c r="J37" s="140">
        <v>14653</v>
      </c>
      <c r="K37" s="114">
        <v>177</v>
      </c>
      <c r="L37" s="116">
        <v>1.2079437657817511</v>
      </c>
    </row>
    <row r="38" spans="1:12" s="110" customFormat="1" ht="15" customHeight="1" x14ac:dyDescent="0.2">
      <c r="A38" s="120"/>
      <c r="B38" s="119" t="s">
        <v>182</v>
      </c>
      <c r="C38" s="258"/>
      <c r="E38" s="113">
        <v>27.792749036442828</v>
      </c>
      <c r="F38" s="115">
        <v>17739</v>
      </c>
      <c r="G38" s="114">
        <v>17750</v>
      </c>
      <c r="H38" s="114">
        <v>17529</v>
      </c>
      <c r="I38" s="114">
        <v>17396</v>
      </c>
      <c r="J38" s="140">
        <v>17350</v>
      </c>
      <c r="K38" s="114">
        <v>389</v>
      </c>
      <c r="L38" s="116">
        <v>2.2420749279538903</v>
      </c>
    </row>
    <row r="39" spans="1:12" s="110" customFormat="1" ht="15" customHeight="1" x14ac:dyDescent="0.2">
      <c r="A39" s="120"/>
      <c r="B39" s="119"/>
      <c r="C39" s="258" t="s">
        <v>106</v>
      </c>
      <c r="E39" s="113">
        <v>18.044985624894302</v>
      </c>
      <c r="F39" s="115">
        <v>3201</v>
      </c>
      <c r="G39" s="114">
        <v>3212</v>
      </c>
      <c r="H39" s="114">
        <v>3103</v>
      </c>
      <c r="I39" s="114">
        <v>2989</v>
      </c>
      <c r="J39" s="140">
        <v>2911</v>
      </c>
      <c r="K39" s="114">
        <v>290</v>
      </c>
      <c r="L39" s="116">
        <v>9.9622122981793204</v>
      </c>
    </row>
    <row r="40" spans="1:12" s="110" customFormat="1" ht="15" customHeight="1" x14ac:dyDescent="0.2">
      <c r="A40" s="120"/>
      <c r="B40" s="119"/>
      <c r="C40" s="258" t="s">
        <v>107</v>
      </c>
      <c r="E40" s="113">
        <v>81.955014375105705</v>
      </c>
      <c r="F40" s="115">
        <v>14538</v>
      </c>
      <c r="G40" s="114">
        <v>14538</v>
      </c>
      <c r="H40" s="114">
        <v>14426</v>
      </c>
      <c r="I40" s="114">
        <v>14407</v>
      </c>
      <c r="J40" s="140">
        <v>14439</v>
      </c>
      <c r="K40" s="114">
        <v>99</v>
      </c>
      <c r="L40" s="116">
        <v>0.68564305007271975</v>
      </c>
    </row>
    <row r="41" spans="1:12" s="110" customFormat="1" ht="24.75" customHeight="1" x14ac:dyDescent="0.2">
      <c r="A41" s="604" t="s">
        <v>517</v>
      </c>
      <c r="B41" s="605"/>
      <c r="C41" s="605"/>
      <c r="D41" s="606"/>
      <c r="E41" s="113">
        <v>5.364584965374612</v>
      </c>
      <c r="F41" s="115">
        <v>3424</v>
      </c>
      <c r="G41" s="114">
        <v>3747</v>
      </c>
      <c r="H41" s="114">
        <v>3837</v>
      </c>
      <c r="I41" s="114">
        <v>2875</v>
      </c>
      <c r="J41" s="140">
        <v>3118</v>
      </c>
      <c r="K41" s="114">
        <v>306</v>
      </c>
      <c r="L41" s="116">
        <v>9.81398332264272</v>
      </c>
    </row>
    <row r="42" spans="1:12" s="110" customFormat="1" ht="15" customHeight="1" x14ac:dyDescent="0.2">
      <c r="A42" s="120"/>
      <c r="B42" s="119"/>
      <c r="C42" s="258" t="s">
        <v>106</v>
      </c>
      <c r="E42" s="113">
        <v>57.009345794392523</v>
      </c>
      <c r="F42" s="115">
        <v>1952</v>
      </c>
      <c r="G42" s="114">
        <v>2173</v>
      </c>
      <c r="H42" s="114">
        <v>2225</v>
      </c>
      <c r="I42" s="114">
        <v>1641</v>
      </c>
      <c r="J42" s="140">
        <v>1811</v>
      </c>
      <c r="K42" s="114">
        <v>141</v>
      </c>
      <c r="L42" s="116">
        <v>7.785753727222529</v>
      </c>
    </row>
    <row r="43" spans="1:12" s="110" customFormat="1" ht="15" customHeight="1" x14ac:dyDescent="0.2">
      <c r="A43" s="123"/>
      <c r="B43" s="124"/>
      <c r="C43" s="260" t="s">
        <v>107</v>
      </c>
      <c r="D43" s="261"/>
      <c r="E43" s="125">
        <v>42.990654205607477</v>
      </c>
      <c r="F43" s="143">
        <v>1472</v>
      </c>
      <c r="G43" s="144">
        <v>1574</v>
      </c>
      <c r="H43" s="144">
        <v>1612</v>
      </c>
      <c r="I43" s="144">
        <v>1234</v>
      </c>
      <c r="J43" s="145">
        <v>1307</v>
      </c>
      <c r="K43" s="144">
        <v>165</v>
      </c>
      <c r="L43" s="146">
        <v>12.624330527926549</v>
      </c>
    </row>
    <row r="44" spans="1:12" s="110" customFormat="1" ht="45.75" customHeight="1" x14ac:dyDescent="0.2">
      <c r="A44" s="604" t="s">
        <v>191</v>
      </c>
      <c r="B44" s="605"/>
      <c r="C44" s="605"/>
      <c r="D44" s="606"/>
      <c r="E44" s="113">
        <v>1.6247297339642153</v>
      </c>
      <c r="F44" s="115">
        <v>1037</v>
      </c>
      <c r="G44" s="114">
        <v>1055</v>
      </c>
      <c r="H44" s="114">
        <v>1069</v>
      </c>
      <c r="I44" s="114">
        <v>964</v>
      </c>
      <c r="J44" s="140">
        <v>1049</v>
      </c>
      <c r="K44" s="114">
        <v>-12</v>
      </c>
      <c r="L44" s="116">
        <v>-1.1439466158245948</v>
      </c>
    </row>
    <row r="45" spans="1:12" s="110" customFormat="1" ht="15" customHeight="1" x14ac:dyDescent="0.2">
      <c r="A45" s="120"/>
      <c r="B45" s="119"/>
      <c r="C45" s="258" t="s">
        <v>106</v>
      </c>
      <c r="E45" s="113">
        <v>58.437801350048218</v>
      </c>
      <c r="F45" s="115">
        <v>606</v>
      </c>
      <c r="G45" s="114">
        <v>622</v>
      </c>
      <c r="H45" s="114">
        <v>629</v>
      </c>
      <c r="I45" s="114">
        <v>579</v>
      </c>
      <c r="J45" s="140">
        <v>616</v>
      </c>
      <c r="K45" s="114">
        <v>-10</v>
      </c>
      <c r="L45" s="116">
        <v>-1.6233766233766234</v>
      </c>
    </row>
    <row r="46" spans="1:12" s="110" customFormat="1" ht="15" customHeight="1" x14ac:dyDescent="0.2">
      <c r="A46" s="123"/>
      <c r="B46" s="124"/>
      <c r="C46" s="260" t="s">
        <v>107</v>
      </c>
      <c r="D46" s="261"/>
      <c r="E46" s="125">
        <v>41.562198649951782</v>
      </c>
      <c r="F46" s="143">
        <v>431</v>
      </c>
      <c r="G46" s="144">
        <v>433</v>
      </c>
      <c r="H46" s="144">
        <v>440</v>
      </c>
      <c r="I46" s="144">
        <v>385</v>
      </c>
      <c r="J46" s="145">
        <v>433</v>
      </c>
      <c r="K46" s="144">
        <v>-2</v>
      </c>
      <c r="L46" s="146">
        <v>-0.46189376443418012</v>
      </c>
    </row>
    <row r="47" spans="1:12" s="110" customFormat="1" ht="39" customHeight="1" x14ac:dyDescent="0.2">
      <c r="A47" s="604" t="s">
        <v>518</v>
      </c>
      <c r="B47" s="607"/>
      <c r="C47" s="607"/>
      <c r="D47" s="608"/>
      <c r="E47" s="113">
        <v>0.25851533857675557</v>
      </c>
      <c r="F47" s="115">
        <v>165</v>
      </c>
      <c r="G47" s="114">
        <v>170</v>
      </c>
      <c r="H47" s="114">
        <v>158</v>
      </c>
      <c r="I47" s="114">
        <v>169</v>
      </c>
      <c r="J47" s="140">
        <v>175</v>
      </c>
      <c r="K47" s="114">
        <v>-10</v>
      </c>
      <c r="L47" s="116">
        <v>-5.7142857142857144</v>
      </c>
    </row>
    <row r="48" spans="1:12" s="110" customFormat="1" ht="15" customHeight="1" x14ac:dyDescent="0.2">
      <c r="A48" s="120"/>
      <c r="B48" s="119"/>
      <c r="C48" s="258" t="s">
        <v>106</v>
      </c>
      <c r="E48" s="113">
        <v>31.515151515151516</v>
      </c>
      <c r="F48" s="115">
        <v>52</v>
      </c>
      <c r="G48" s="114">
        <v>56</v>
      </c>
      <c r="H48" s="114">
        <v>52</v>
      </c>
      <c r="I48" s="114">
        <v>47</v>
      </c>
      <c r="J48" s="140">
        <v>48</v>
      </c>
      <c r="K48" s="114">
        <v>4</v>
      </c>
      <c r="L48" s="116">
        <v>8.3333333333333339</v>
      </c>
    </row>
    <row r="49" spans="1:12" s="110" customFormat="1" ht="15" customHeight="1" x14ac:dyDescent="0.2">
      <c r="A49" s="123"/>
      <c r="B49" s="124"/>
      <c r="C49" s="260" t="s">
        <v>107</v>
      </c>
      <c r="D49" s="261"/>
      <c r="E49" s="125">
        <v>68.484848484848484</v>
      </c>
      <c r="F49" s="143">
        <v>113</v>
      </c>
      <c r="G49" s="144">
        <v>114</v>
      </c>
      <c r="H49" s="144">
        <v>106</v>
      </c>
      <c r="I49" s="144">
        <v>122</v>
      </c>
      <c r="J49" s="145">
        <v>127</v>
      </c>
      <c r="K49" s="144">
        <v>-14</v>
      </c>
      <c r="L49" s="146">
        <v>-11.023622047244094</v>
      </c>
    </row>
    <row r="50" spans="1:12" s="110" customFormat="1" ht="24.95" customHeight="1" x14ac:dyDescent="0.2">
      <c r="A50" s="609" t="s">
        <v>192</v>
      </c>
      <c r="B50" s="610"/>
      <c r="C50" s="610"/>
      <c r="D50" s="611"/>
      <c r="E50" s="262">
        <v>13.659010434619121</v>
      </c>
      <c r="F50" s="263">
        <v>8718</v>
      </c>
      <c r="G50" s="264">
        <v>9017</v>
      </c>
      <c r="H50" s="264">
        <v>9058</v>
      </c>
      <c r="I50" s="264">
        <v>8358</v>
      </c>
      <c r="J50" s="265">
        <v>8148</v>
      </c>
      <c r="K50" s="263">
        <v>570</v>
      </c>
      <c r="L50" s="266">
        <v>6.9955817378497791</v>
      </c>
    </row>
    <row r="51" spans="1:12" s="110" customFormat="1" ht="15" customHeight="1" x14ac:dyDescent="0.2">
      <c r="A51" s="120"/>
      <c r="B51" s="119"/>
      <c r="C51" s="258" t="s">
        <v>106</v>
      </c>
      <c r="E51" s="113">
        <v>58.224363386097728</v>
      </c>
      <c r="F51" s="115">
        <v>5076</v>
      </c>
      <c r="G51" s="114">
        <v>5242</v>
      </c>
      <c r="H51" s="114">
        <v>5316</v>
      </c>
      <c r="I51" s="114">
        <v>4878</v>
      </c>
      <c r="J51" s="140">
        <v>4768</v>
      </c>
      <c r="K51" s="114">
        <v>308</v>
      </c>
      <c r="L51" s="116">
        <v>6.4597315436241614</v>
      </c>
    </row>
    <row r="52" spans="1:12" s="110" customFormat="1" ht="15" customHeight="1" x14ac:dyDescent="0.2">
      <c r="A52" s="120"/>
      <c r="B52" s="119"/>
      <c r="C52" s="258" t="s">
        <v>107</v>
      </c>
      <c r="E52" s="113">
        <v>41.775636613902272</v>
      </c>
      <c r="F52" s="115">
        <v>3642</v>
      </c>
      <c r="G52" s="114">
        <v>3775</v>
      </c>
      <c r="H52" s="114">
        <v>3742</v>
      </c>
      <c r="I52" s="114">
        <v>3480</v>
      </c>
      <c r="J52" s="140">
        <v>3380</v>
      </c>
      <c r="K52" s="114">
        <v>262</v>
      </c>
      <c r="L52" s="116">
        <v>7.7514792899408285</v>
      </c>
    </row>
    <row r="53" spans="1:12" s="110" customFormat="1" ht="15" customHeight="1" x14ac:dyDescent="0.2">
      <c r="A53" s="120"/>
      <c r="B53" s="119"/>
      <c r="C53" s="258" t="s">
        <v>187</v>
      </c>
      <c r="D53" s="110" t="s">
        <v>193</v>
      </c>
      <c r="E53" s="113">
        <v>27.357192016517551</v>
      </c>
      <c r="F53" s="115">
        <v>2385</v>
      </c>
      <c r="G53" s="114">
        <v>2739</v>
      </c>
      <c r="H53" s="114">
        <v>2792</v>
      </c>
      <c r="I53" s="114">
        <v>2050</v>
      </c>
      <c r="J53" s="140">
        <v>2099</v>
      </c>
      <c r="K53" s="114">
        <v>286</v>
      </c>
      <c r="L53" s="116">
        <v>13.62553596950929</v>
      </c>
    </row>
    <row r="54" spans="1:12" s="110" customFormat="1" ht="15" customHeight="1" x14ac:dyDescent="0.2">
      <c r="A54" s="120"/>
      <c r="B54" s="119"/>
      <c r="D54" s="267" t="s">
        <v>194</v>
      </c>
      <c r="E54" s="113">
        <v>59.832285115303982</v>
      </c>
      <c r="F54" s="115">
        <v>1427</v>
      </c>
      <c r="G54" s="114">
        <v>1624</v>
      </c>
      <c r="H54" s="114">
        <v>1687</v>
      </c>
      <c r="I54" s="114">
        <v>1239</v>
      </c>
      <c r="J54" s="140">
        <v>1286</v>
      </c>
      <c r="K54" s="114">
        <v>141</v>
      </c>
      <c r="L54" s="116">
        <v>10.964230171073094</v>
      </c>
    </row>
    <row r="55" spans="1:12" s="110" customFormat="1" ht="15" customHeight="1" x14ac:dyDescent="0.2">
      <c r="A55" s="120"/>
      <c r="B55" s="119"/>
      <c r="D55" s="267" t="s">
        <v>195</v>
      </c>
      <c r="E55" s="113">
        <v>40.167714884696018</v>
      </c>
      <c r="F55" s="115">
        <v>958</v>
      </c>
      <c r="G55" s="114">
        <v>1115</v>
      </c>
      <c r="H55" s="114">
        <v>1105</v>
      </c>
      <c r="I55" s="114">
        <v>811</v>
      </c>
      <c r="J55" s="140">
        <v>813</v>
      </c>
      <c r="K55" s="114">
        <v>145</v>
      </c>
      <c r="L55" s="116">
        <v>17.835178351783519</v>
      </c>
    </row>
    <row r="56" spans="1:12" s="110" customFormat="1" ht="15" customHeight="1" x14ac:dyDescent="0.2">
      <c r="A56" s="120"/>
      <c r="B56" s="119" t="s">
        <v>196</v>
      </c>
      <c r="C56" s="258"/>
      <c r="E56" s="113">
        <v>67.467803089649991</v>
      </c>
      <c r="F56" s="115">
        <v>43062</v>
      </c>
      <c r="G56" s="114">
        <v>42964</v>
      </c>
      <c r="H56" s="114">
        <v>43243</v>
      </c>
      <c r="I56" s="114">
        <v>43042</v>
      </c>
      <c r="J56" s="140">
        <v>42830</v>
      </c>
      <c r="K56" s="114">
        <v>232</v>
      </c>
      <c r="L56" s="116">
        <v>0.54167639505019849</v>
      </c>
    </row>
    <row r="57" spans="1:12" s="110" customFormat="1" ht="15" customHeight="1" x14ac:dyDescent="0.2">
      <c r="A57" s="120"/>
      <c r="B57" s="119"/>
      <c r="C57" s="258" t="s">
        <v>106</v>
      </c>
      <c r="E57" s="113">
        <v>52.749523942222844</v>
      </c>
      <c r="F57" s="115">
        <v>22715</v>
      </c>
      <c r="G57" s="114">
        <v>22593</v>
      </c>
      <c r="H57" s="114">
        <v>22838</v>
      </c>
      <c r="I57" s="114">
        <v>22701</v>
      </c>
      <c r="J57" s="140">
        <v>22478</v>
      </c>
      <c r="K57" s="114">
        <v>237</v>
      </c>
      <c r="L57" s="116">
        <v>1.0543642672835662</v>
      </c>
    </row>
    <row r="58" spans="1:12" s="110" customFormat="1" ht="15" customHeight="1" x14ac:dyDescent="0.2">
      <c r="A58" s="120"/>
      <c r="B58" s="119"/>
      <c r="C58" s="258" t="s">
        <v>107</v>
      </c>
      <c r="E58" s="113">
        <v>47.250476057777156</v>
      </c>
      <c r="F58" s="115">
        <v>20347</v>
      </c>
      <c r="G58" s="114">
        <v>20371</v>
      </c>
      <c r="H58" s="114">
        <v>20405</v>
      </c>
      <c r="I58" s="114">
        <v>20341</v>
      </c>
      <c r="J58" s="140">
        <v>20352</v>
      </c>
      <c r="K58" s="114">
        <v>-5</v>
      </c>
      <c r="L58" s="116">
        <v>-2.4567610062893083E-2</v>
      </c>
    </row>
    <row r="59" spans="1:12" s="110" customFormat="1" ht="15" customHeight="1" x14ac:dyDescent="0.2">
      <c r="A59" s="120"/>
      <c r="B59" s="119"/>
      <c r="C59" s="258" t="s">
        <v>105</v>
      </c>
      <c r="D59" s="110" t="s">
        <v>197</v>
      </c>
      <c r="E59" s="113">
        <v>91.932562351957642</v>
      </c>
      <c r="F59" s="115">
        <v>39588</v>
      </c>
      <c r="G59" s="114">
        <v>39519</v>
      </c>
      <c r="H59" s="114">
        <v>39786</v>
      </c>
      <c r="I59" s="114">
        <v>39638</v>
      </c>
      <c r="J59" s="140">
        <v>39466</v>
      </c>
      <c r="K59" s="114">
        <v>122</v>
      </c>
      <c r="L59" s="116">
        <v>0.3091268433588405</v>
      </c>
    </row>
    <row r="60" spans="1:12" s="110" customFormat="1" ht="15" customHeight="1" x14ac:dyDescent="0.2">
      <c r="A60" s="120"/>
      <c r="B60" s="119"/>
      <c r="C60" s="258"/>
      <c r="D60" s="267" t="s">
        <v>198</v>
      </c>
      <c r="E60" s="113">
        <v>50.884106294836819</v>
      </c>
      <c r="F60" s="115">
        <v>20144</v>
      </c>
      <c r="G60" s="114">
        <v>20056</v>
      </c>
      <c r="H60" s="114">
        <v>20287</v>
      </c>
      <c r="I60" s="114">
        <v>20188</v>
      </c>
      <c r="J60" s="140">
        <v>20016</v>
      </c>
      <c r="K60" s="114">
        <v>128</v>
      </c>
      <c r="L60" s="116">
        <v>0.63948840927258188</v>
      </c>
    </row>
    <row r="61" spans="1:12" s="110" customFormat="1" ht="15" customHeight="1" x14ac:dyDescent="0.2">
      <c r="A61" s="120"/>
      <c r="B61" s="119"/>
      <c r="C61" s="258"/>
      <c r="D61" s="267" t="s">
        <v>199</v>
      </c>
      <c r="E61" s="113">
        <v>49.115893705163181</v>
      </c>
      <c r="F61" s="115">
        <v>19444</v>
      </c>
      <c r="G61" s="114">
        <v>19463</v>
      </c>
      <c r="H61" s="114">
        <v>19499</v>
      </c>
      <c r="I61" s="114">
        <v>19450</v>
      </c>
      <c r="J61" s="140">
        <v>19450</v>
      </c>
      <c r="K61" s="114">
        <v>-6</v>
      </c>
      <c r="L61" s="116">
        <v>-3.0848329048843187E-2</v>
      </c>
    </row>
    <row r="62" spans="1:12" s="110" customFormat="1" ht="15" customHeight="1" x14ac:dyDescent="0.2">
      <c r="A62" s="120"/>
      <c r="B62" s="119"/>
      <c r="C62" s="258"/>
      <c r="D62" s="258" t="s">
        <v>200</v>
      </c>
      <c r="E62" s="113">
        <v>8.0674376480423575</v>
      </c>
      <c r="F62" s="115">
        <v>3474</v>
      </c>
      <c r="G62" s="114">
        <v>3445</v>
      </c>
      <c r="H62" s="114">
        <v>3457</v>
      </c>
      <c r="I62" s="114">
        <v>3404</v>
      </c>
      <c r="J62" s="140">
        <v>3364</v>
      </c>
      <c r="K62" s="114">
        <v>110</v>
      </c>
      <c r="L62" s="116">
        <v>3.2699167657550534</v>
      </c>
    </row>
    <row r="63" spans="1:12" s="110" customFormat="1" ht="15" customHeight="1" x14ac:dyDescent="0.2">
      <c r="A63" s="120"/>
      <c r="B63" s="119"/>
      <c r="C63" s="258"/>
      <c r="D63" s="267" t="s">
        <v>198</v>
      </c>
      <c r="E63" s="113">
        <v>74.006908462867017</v>
      </c>
      <c r="F63" s="115">
        <v>2571</v>
      </c>
      <c r="G63" s="114">
        <v>2537</v>
      </c>
      <c r="H63" s="114">
        <v>2551</v>
      </c>
      <c r="I63" s="114">
        <v>2513</v>
      </c>
      <c r="J63" s="140">
        <v>2462</v>
      </c>
      <c r="K63" s="114">
        <v>109</v>
      </c>
      <c r="L63" s="116">
        <v>4.4272948822095861</v>
      </c>
    </row>
    <row r="64" spans="1:12" s="110" customFormat="1" ht="15" customHeight="1" x14ac:dyDescent="0.2">
      <c r="A64" s="120"/>
      <c r="B64" s="119"/>
      <c r="C64" s="258"/>
      <c r="D64" s="267" t="s">
        <v>199</v>
      </c>
      <c r="E64" s="113">
        <v>25.993091537132987</v>
      </c>
      <c r="F64" s="115">
        <v>903</v>
      </c>
      <c r="G64" s="114">
        <v>908</v>
      </c>
      <c r="H64" s="114">
        <v>906</v>
      </c>
      <c r="I64" s="114">
        <v>891</v>
      </c>
      <c r="J64" s="140">
        <v>902</v>
      </c>
      <c r="K64" s="114">
        <v>1</v>
      </c>
      <c r="L64" s="116">
        <v>0.11086474501108648</v>
      </c>
    </row>
    <row r="65" spans="1:12" s="110" customFormat="1" ht="15" customHeight="1" x14ac:dyDescent="0.2">
      <c r="A65" s="120"/>
      <c r="B65" s="119" t="s">
        <v>201</v>
      </c>
      <c r="C65" s="258"/>
      <c r="E65" s="113">
        <v>9.8674521354933731</v>
      </c>
      <c r="F65" s="115">
        <v>6298</v>
      </c>
      <c r="G65" s="114">
        <v>6264</v>
      </c>
      <c r="H65" s="114">
        <v>6237</v>
      </c>
      <c r="I65" s="114">
        <v>6159</v>
      </c>
      <c r="J65" s="140">
        <v>6092</v>
      </c>
      <c r="K65" s="114">
        <v>206</v>
      </c>
      <c r="L65" s="116">
        <v>3.3814839133289558</v>
      </c>
    </row>
    <row r="66" spans="1:12" s="110" customFormat="1" ht="15" customHeight="1" x14ac:dyDescent="0.2">
      <c r="A66" s="120"/>
      <c r="B66" s="119"/>
      <c r="C66" s="258" t="s">
        <v>106</v>
      </c>
      <c r="E66" s="113">
        <v>52.492854874563356</v>
      </c>
      <c r="F66" s="115">
        <v>3306</v>
      </c>
      <c r="G66" s="114">
        <v>3309</v>
      </c>
      <c r="H66" s="114">
        <v>3292</v>
      </c>
      <c r="I66" s="114">
        <v>3259</v>
      </c>
      <c r="J66" s="140">
        <v>3228</v>
      </c>
      <c r="K66" s="114">
        <v>78</v>
      </c>
      <c r="L66" s="116">
        <v>2.4163568773234201</v>
      </c>
    </row>
    <row r="67" spans="1:12" s="110" customFormat="1" ht="15" customHeight="1" x14ac:dyDescent="0.2">
      <c r="A67" s="120"/>
      <c r="B67" s="119"/>
      <c r="C67" s="258" t="s">
        <v>107</v>
      </c>
      <c r="E67" s="113">
        <v>47.507145125436644</v>
      </c>
      <c r="F67" s="115">
        <v>2992</v>
      </c>
      <c r="G67" s="114">
        <v>2955</v>
      </c>
      <c r="H67" s="114">
        <v>2945</v>
      </c>
      <c r="I67" s="114">
        <v>2900</v>
      </c>
      <c r="J67" s="140">
        <v>2864</v>
      </c>
      <c r="K67" s="114">
        <v>128</v>
      </c>
      <c r="L67" s="116">
        <v>4.4692737430167595</v>
      </c>
    </row>
    <row r="68" spans="1:12" s="110" customFormat="1" ht="15" customHeight="1" x14ac:dyDescent="0.2">
      <c r="A68" s="120"/>
      <c r="B68" s="119"/>
      <c r="C68" s="258" t="s">
        <v>105</v>
      </c>
      <c r="D68" s="110" t="s">
        <v>202</v>
      </c>
      <c r="E68" s="113">
        <v>18.990155604953955</v>
      </c>
      <c r="F68" s="115">
        <v>1196</v>
      </c>
      <c r="G68" s="114">
        <v>1167</v>
      </c>
      <c r="H68" s="114">
        <v>1140</v>
      </c>
      <c r="I68" s="114">
        <v>1098</v>
      </c>
      <c r="J68" s="140">
        <v>1078</v>
      </c>
      <c r="K68" s="114">
        <v>118</v>
      </c>
      <c r="L68" s="116">
        <v>10.946196660482375</v>
      </c>
    </row>
    <row r="69" spans="1:12" s="110" customFormat="1" ht="15" customHeight="1" x14ac:dyDescent="0.2">
      <c r="A69" s="120"/>
      <c r="B69" s="119"/>
      <c r="C69" s="258"/>
      <c r="D69" s="267" t="s">
        <v>198</v>
      </c>
      <c r="E69" s="113">
        <v>48.996655518394647</v>
      </c>
      <c r="F69" s="115">
        <v>586</v>
      </c>
      <c r="G69" s="114">
        <v>581</v>
      </c>
      <c r="H69" s="114">
        <v>565</v>
      </c>
      <c r="I69" s="114">
        <v>540</v>
      </c>
      <c r="J69" s="140">
        <v>529</v>
      </c>
      <c r="K69" s="114">
        <v>57</v>
      </c>
      <c r="L69" s="116">
        <v>10.775047258979207</v>
      </c>
    </row>
    <row r="70" spans="1:12" s="110" customFormat="1" ht="15" customHeight="1" x14ac:dyDescent="0.2">
      <c r="A70" s="120"/>
      <c r="B70" s="119"/>
      <c r="C70" s="258"/>
      <c r="D70" s="267" t="s">
        <v>199</v>
      </c>
      <c r="E70" s="113">
        <v>51.003344481605353</v>
      </c>
      <c r="F70" s="115">
        <v>610</v>
      </c>
      <c r="G70" s="114">
        <v>586</v>
      </c>
      <c r="H70" s="114">
        <v>575</v>
      </c>
      <c r="I70" s="114">
        <v>558</v>
      </c>
      <c r="J70" s="140">
        <v>549</v>
      </c>
      <c r="K70" s="114">
        <v>61</v>
      </c>
      <c r="L70" s="116">
        <v>11.111111111111111</v>
      </c>
    </row>
    <row r="71" spans="1:12" s="110" customFormat="1" ht="15" customHeight="1" x14ac:dyDescent="0.2">
      <c r="A71" s="120"/>
      <c r="B71" s="119"/>
      <c r="C71" s="258"/>
      <c r="D71" s="110" t="s">
        <v>203</v>
      </c>
      <c r="E71" s="113">
        <v>72.95966973642426</v>
      </c>
      <c r="F71" s="115">
        <v>4595</v>
      </c>
      <c r="G71" s="114">
        <v>4605</v>
      </c>
      <c r="H71" s="114">
        <v>4603</v>
      </c>
      <c r="I71" s="114">
        <v>4557</v>
      </c>
      <c r="J71" s="140">
        <v>4528</v>
      </c>
      <c r="K71" s="114">
        <v>67</v>
      </c>
      <c r="L71" s="116">
        <v>1.4796819787985867</v>
      </c>
    </row>
    <row r="72" spans="1:12" s="110" customFormat="1" ht="15" customHeight="1" x14ac:dyDescent="0.2">
      <c r="A72" s="120"/>
      <c r="B72" s="119"/>
      <c r="C72" s="258"/>
      <c r="D72" s="267" t="s">
        <v>198</v>
      </c>
      <c r="E72" s="113">
        <v>52.883569096844397</v>
      </c>
      <c r="F72" s="115">
        <v>2430</v>
      </c>
      <c r="G72" s="114">
        <v>2443</v>
      </c>
      <c r="H72" s="114">
        <v>2441</v>
      </c>
      <c r="I72" s="114">
        <v>2428</v>
      </c>
      <c r="J72" s="140">
        <v>2415</v>
      </c>
      <c r="K72" s="114">
        <v>15</v>
      </c>
      <c r="L72" s="116">
        <v>0.6211180124223602</v>
      </c>
    </row>
    <row r="73" spans="1:12" s="110" customFormat="1" ht="15" customHeight="1" x14ac:dyDescent="0.2">
      <c r="A73" s="120"/>
      <c r="B73" s="119"/>
      <c r="C73" s="258"/>
      <c r="D73" s="267" t="s">
        <v>199</v>
      </c>
      <c r="E73" s="113">
        <v>47.116430903155603</v>
      </c>
      <c r="F73" s="115">
        <v>2165</v>
      </c>
      <c r="G73" s="114">
        <v>2162</v>
      </c>
      <c r="H73" s="114">
        <v>2162</v>
      </c>
      <c r="I73" s="114">
        <v>2129</v>
      </c>
      <c r="J73" s="140">
        <v>2113</v>
      </c>
      <c r="K73" s="114">
        <v>52</v>
      </c>
      <c r="L73" s="116">
        <v>2.4609559867486985</v>
      </c>
    </row>
    <row r="74" spans="1:12" s="110" customFormat="1" ht="15" customHeight="1" x14ac:dyDescent="0.2">
      <c r="A74" s="120"/>
      <c r="B74" s="119"/>
      <c r="C74" s="258"/>
      <c r="D74" s="110" t="s">
        <v>204</v>
      </c>
      <c r="E74" s="113">
        <v>8.0501746586217848</v>
      </c>
      <c r="F74" s="115">
        <v>507</v>
      </c>
      <c r="G74" s="114">
        <v>492</v>
      </c>
      <c r="H74" s="114">
        <v>494</v>
      </c>
      <c r="I74" s="114">
        <v>504</v>
      </c>
      <c r="J74" s="140">
        <v>486</v>
      </c>
      <c r="K74" s="114">
        <v>21</v>
      </c>
      <c r="L74" s="116">
        <v>4.3209876543209873</v>
      </c>
    </row>
    <row r="75" spans="1:12" s="110" customFormat="1" ht="15" customHeight="1" x14ac:dyDescent="0.2">
      <c r="A75" s="120"/>
      <c r="B75" s="119"/>
      <c r="C75" s="258"/>
      <c r="D75" s="267" t="s">
        <v>198</v>
      </c>
      <c r="E75" s="113">
        <v>57.199211045364891</v>
      </c>
      <c r="F75" s="115">
        <v>290</v>
      </c>
      <c r="G75" s="114">
        <v>285</v>
      </c>
      <c r="H75" s="114">
        <v>286</v>
      </c>
      <c r="I75" s="114">
        <v>291</v>
      </c>
      <c r="J75" s="140">
        <v>284</v>
      </c>
      <c r="K75" s="114">
        <v>6</v>
      </c>
      <c r="L75" s="116">
        <v>2.112676056338028</v>
      </c>
    </row>
    <row r="76" spans="1:12" s="110" customFormat="1" ht="15" customHeight="1" x14ac:dyDescent="0.2">
      <c r="A76" s="120"/>
      <c r="B76" s="119"/>
      <c r="C76" s="258"/>
      <c r="D76" s="267" t="s">
        <v>199</v>
      </c>
      <c r="E76" s="113">
        <v>42.800788954635109</v>
      </c>
      <c r="F76" s="115">
        <v>217</v>
      </c>
      <c r="G76" s="114">
        <v>207</v>
      </c>
      <c r="H76" s="114">
        <v>208</v>
      </c>
      <c r="I76" s="114">
        <v>213</v>
      </c>
      <c r="J76" s="140">
        <v>202</v>
      </c>
      <c r="K76" s="114">
        <v>15</v>
      </c>
      <c r="L76" s="116">
        <v>7.4257425742574261</v>
      </c>
    </row>
    <row r="77" spans="1:12" s="110" customFormat="1" ht="15" customHeight="1" x14ac:dyDescent="0.2">
      <c r="A77" s="534"/>
      <c r="B77" s="119" t="s">
        <v>205</v>
      </c>
      <c r="C77" s="268"/>
      <c r="D77" s="182"/>
      <c r="E77" s="113">
        <v>9.0057343402375203</v>
      </c>
      <c r="F77" s="115">
        <v>5748</v>
      </c>
      <c r="G77" s="114">
        <v>5801</v>
      </c>
      <c r="H77" s="114">
        <v>5931</v>
      </c>
      <c r="I77" s="114">
        <v>5704</v>
      </c>
      <c r="J77" s="140">
        <v>5797</v>
      </c>
      <c r="K77" s="114">
        <v>-49</v>
      </c>
      <c r="L77" s="116">
        <v>-0.8452647921338623</v>
      </c>
    </row>
    <row r="78" spans="1:12" s="110" customFormat="1" ht="15" customHeight="1" x14ac:dyDescent="0.2">
      <c r="A78" s="120"/>
      <c r="B78" s="119"/>
      <c r="C78" s="268" t="s">
        <v>106</v>
      </c>
      <c r="D78" s="182"/>
      <c r="E78" s="113">
        <v>58.472512178148918</v>
      </c>
      <c r="F78" s="115">
        <v>3361</v>
      </c>
      <c r="G78" s="114">
        <v>3352</v>
      </c>
      <c r="H78" s="114">
        <v>3433</v>
      </c>
      <c r="I78" s="114">
        <v>3290</v>
      </c>
      <c r="J78" s="140">
        <v>3301</v>
      </c>
      <c r="K78" s="114">
        <v>60</v>
      </c>
      <c r="L78" s="116">
        <v>1.8176310209027566</v>
      </c>
    </row>
    <row r="79" spans="1:12" s="110" customFormat="1" ht="15" customHeight="1" x14ac:dyDescent="0.2">
      <c r="A79" s="123"/>
      <c r="B79" s="124"/>
      <c r="C79" s="260" t="s">
        <v>107</v>
      </c>
      <c r="D79" s="261"/>
      <c r="E79" s="125">
        <v>41.527487821851082</v>
      </c>
      <c r="F79" s="143">
        <v>2387</v>
      </c>
      <c r="G79" s="144">
        <v>2449</v>
      </c>
      <c r="H79" s="144">
        <v>2498</v>
      </c>
      <c r="I79" s="144">
        <v>2414</v>
      </c>
      <c r="J79" s="145">
        <v>2496</v>
      </c>
      <c r="K79" s="144">
        <v>-109</v>
      </c>
      <c r="L79" s="146">
        <v>-4.3669871794871797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63826</v>
      </c>
      <c r="E11" s="114">
        <v>64046</v>
      </c>
      <c r="F11" s="114">
        <v>64469</v>
      </c>
      <c r="G11" s="114">
        <v>63263</v>
      </c>
      <c r="H11" s="140">
        <v>62867</v>
      </c>
      <c r="I11" s="115">
        <v>959</v>
      </c>
      <c r="J11" s="116">
        <v>1.525442601046654</v>
      </c>
    </row>
    <row r="12" spans="1:15" s="110" customFormat="1" ht="24.95" customHeight="1" x14ac:dyDescent="0.2">
      <c r="A12" s="193" t="s">
        <v>132</v>
      </c>
      <c r="B12" s="194" t="s">
        <v>133</v>
      </c>
      <c r="C12" s="113">
        <v>0.55149938896374517</v>
      </c>
      <c r="D12" s="115">
        <v>352</v>
      </c>
      <c r="E12" s="114">
        <v>339</v>
      </c>
      <c r="F12" s="114">
        <v>345</v>
      </c>
      <c r="G12" s="114">
        <v>345</v>
      </c>
      <c r="H12" s="140">
        <v>348</v>
      </c>
      <c r="I12" s="115">
        <v>4</v>
      </c>
      <c r="J12" s="116">
        <v>1.1494252873563218</v>
      </c>
    </row>
    <row r="13" spans="1:15" s="110" customFormat="1" ht="24.95" customHeight="1" x14ac:dyDescent="0.2">
      <c r="A13" s="193" t="s">
        <v>134</v>
      </c>
      <c r="B13" s="199" t="s">
        <v>214</v>
      </c>
      <c r="C13" s="113">
        <v>2.1166922570739195</v>
      </c>
      <c r="D13" s="115">
        <v>1351</v>
      </c>
      <c r="E13" s="114">
        <v>1340</v>
      </c>
      <c r="F13" s="114">
        <v>1350</v>
      </c>
      <c r="G13" s="114">
        <v>1300</v>
      </c>
      <c r="H13" s="140">
        <v>1292</v>
      </c>
      <c r="I13" s="115">
        <v>59</v>
      </c>
      <c r="J13" s="116">
        <v>4.5665634674922604</v>
      </c>
    </row>
    <row r="14" spans="1:15" s="287" customFormat="1" ht="24" customHeight="1" x14ac:dyDescent="0.2">
      <c r="A14" s="193" t="s">
        <v>215</v>
      </c>
      <c r="B14" s="199" t="s">
        <v>137</v>
      </c>
      <c r="C14" s="113">
        <v>28.502491147808104</v>
      </c>
      <c r="D14" s="115">
        <v>18192</v>
      </c>
      <c r="E14" s="114">
        <v>18325</v>
      </c>
      <c r="F14" s="114">
        <v>18714</v>
      </c>
      <c r="G14" s="114">
        <v>18677</v>
      </c>
      <c r="H14" s="140">
        <v>18566</v>
      </c>
      <c r="I14" s="115">
        <v>-374</v>
      </c>
      <c r="J14" s="116">
        <v>-2.0144349886890014</v>
      </c>
      <c r="K14" s="110"/>
      <c r="L14" s="110"/>
      <c r="M14" s="110"/>
      <c r="N14" s="110"/>
      <c r="O14" s="110"/>
    </row>
    <row r="15" spans="1:15" s="110" customFormat="1" ht="24.75" customHeight="1" x14ac:dyDescent="0.2">
      <c r="A15" s="193" t="s">
        <v>216</v>
      </c>
      <c r="B15" s="199" t="s">
        <v>217</v>
      </c>
      <c r="C15" s="113">
        <v>7.1851596528060666</v>
      </c>
      <c r="D15" s="115">
        <v>4586</v>
      </c>
      <c r="E15" s="114">
        <v>4584</v>
      </c>
      <c r="F15" s="114">
        <v>4717</v>
      </c>
      <c r="G15" s="114">
        <v>4842</v>
      </c>
      <c r="H15" s="140">
        <v>4753</v>
      </c>
      <c r="I15" s="115">
        <v>-167</v>
      </c>
      <c r="J15" s="116">
        <v>-3.5135703766042501</v>
      </c>
    </row>
    <row r="16" spans="1:15" s="287" customFormat="1" ht="24.95" customHeight="1" x14ac:dyDescent="0.2">
      <c r="A16" s="193" t="s">
        <v>218</v>
      </c>
      <c r="B16" s="199" t="s">
        <v>141</v>
      </c>
      <c r="C16" s="113">
        <v>14.909284617553975</v>
      </c>
      <c r="D16" s="115">
        <v>9516</v>
      </c>
      <c r="E16" s="114">
        <v>9595</v>
      </c>
      <c r="F16" s="114">
        <v>9772</v>
      </c>
      <c r="G16" s="114">
        <v>9672</v>
      </c>
      <c r="H16" s="140">
        <v>9692</v>
      </c>
      <c r="I16" s="115">
        <v>-176</v>
      </c>
      <c r="J16" s="116">
        <v>-1.8159306644655386</v>
      </c>
      <c r="K16" s="110"/>
      <c r="L16" s="110"/>
      <c r="M16" s="110"/>
      <c r="N16" s="110"/>
      <c r="O16" s="110"/>
    </row>
    <row r="17" spans="1:15" s="110" customFormat="1" ht="24.95" customHeight="1" x14ac:dyDescent="0.2">
      <c r="A17" s="193" t="s">
        <v>219</v>
      </c>
      <c r="B17" s="199" t="s">
        <v>220</v>
      </c>
      <c r="C17" s="113">
        <v>6.4080468774480623</v>
      </c>
      <c r="D17" s="115">
        <v>4090</v>
      </c>
      <c r="E17" s="114">
        <v>4146</v>
      </c>
      <c r="F17" s="114">
        <v>4225</v>
      </c>
      <c r="G17" s="114">
        <v>4163</v>
      </c>
      <c r="H17" s="140">
        <v>4121</v>
      </c>
      <c r="I17" s="115">
        <v>-31</v>
      </c>
      <c r="J17" s="116">
        <v>-0.75224460082504252</v>
      </c>
    </row>
    <row r="18" spans="1:15" s="287" customFormat="1" ht="24.95" customHeight="1" x14ac:dyDescent="0.2">
      <c r="A18" s="201" t="s">
        <v>144</v>
      </c>
      <c r="B18" s="202" t="s">
        <v>145</v>
      </c>
      <c r="C18" s="113">
        <v>6.6994641682073137</v>
      </c>
      <c r="D18" s="115">
        <v>4276</v>
      </c>
      <c r="E18" s="114">
        <v>4150</v>
      </c>
      <c r="F18" s="114">
        <v>4291</v>
      </c>
      <c r="G18" s="114">
        <v>4149</v>
      </c>
      <c r="H18" s="140">
        <v>4066</v>
      </c>
      <c r="I18" s="115">
        <v>210</v>
      </c>
      <c r="J18" s="116">
        <v>5.164781111657649</v>
      </c>
      <c r="K18" s="110"/>
      <c r="L18" s="110"/>
      <c r="M18" s="110"/>
      <c r="N18" s="110"/>
      <c r="O18" s="110"/>
    </row>
    <row r="19" spans="1:15" s="110" customFormat="1" ht="24.95" customHeight="1" x14ac:dyDescent="0.2">
      <c r="A19" s="193" t="s">
        <v>146</v>
      </c>
      <c r="B19" s="199" t="s">
        <v>147</v>
      </c>
      <c r="C19" s="113">
        <v>13.489800394823426</v>
      </c>
      <c r="D19" s="115">
        <v>8610</v>
      </c>
      <c r="E19" s="114">
        <v>8640</v>
      </c>
      <c r="F19" s="114">
        <v>8653</v>
      </c>
      <c r="G19" s="114">
        <v>8441</v>
      </c>
      <c r="H19" s="140">
        <v>8451</v>
      </c>
      <c r="I19" s="115">
        <v>159</v>
      </c>
      <c r="J19" s="116">
        <v>1.8814341498047569</v>
      </c>
    </row>
    <row r="20" spans="1:15" s="287" customFormat="1" ht="24.95" customHeight="1" x14ac:dyDescent="0.2">
      <c r="A20" s="193" t="s">
        <v>148</v>
      </c>
      <c r="B20" s="199" t="s">
        <v>149</v>
      </c>
      <c r="C20" s="113">
        <v>4.5624040359728006</v>
      </c>
      <c r="D20" s="115">
        <v>2912</v>
      </c>
      <c r="E20" s="114">
        <v>3000</v>
      </c>
      <c r="F20" s="114">
        <v>3022</v>
      </c>
      <c r="G20" s="114">
        <v>2972</v>
      </c>
      <c r="H20" s="140">
        <v>2986</v>
      </c>
      <c r="I20" s="115">
        <v>-74</v>
      </c>
      <c r="J20" s="116">
        <v>-2.4782317481580711</v>
      </c>
      <c r="K20" s="110"/>
      <c r="L20" s="110"/>
      <c r="M20" s="110"/>
      <c r="N20" s="110"/>
      <c r="O20" s="110"/>
    </row>
    <row r="21" spans="1:15" s="110" customFormat="1" ht="24.95" customHeight="1" x14ac:dyDescent="0.2">
      <c r="A21" s="201" t="s">
        <v>150</v>
      </c>
      <c r="B21" s="202" t="s">
        <v>151</v>
      </c>
      <c r="C21" s="113">
        <v>1.7782721774825305</v>
      </c>
      <c r="D21" s="115">
        <v>1135</v>
      </c>
      <c r="E21" s="114">
        <v>1159</v>
      </c>
      <c r="F21" s="114">
        <v>1175</v>
      </c>
      <c r="G21" s="114">
        <v>1184</v>
      </c>
      <c r="H21" s="140">
        <v>1124</v>
      </c>
      <c r="I21" s="115">
        <v>11</v>
      </c>
      <c r="J21" s="116">
        <v>0.97864768683274017</v>
      </c>
    </row>
    <row r="22" spans="1:15" s="110" customFormat="1" ht="24.95" customHeight="1" x14ac:dyDescent="0.2">
      <c r="A22" s="201" t="s">
        <v>152</v>
      </c>
      <c r="B22" s="199" t="s">
        <v>153</v>
      </c>
      <c r="C22" s="113">
        <v>1.1515683263873657</v>
      </c>
      <c r="D22" s="115">
        <v>735</v>
      </c>
      <c r="E22" s="114">
        <v>729</v>
      </c>
      <c r="F22" s="114">
        <v>736</v>
      </c>
      <c r="G22" s="114">
        <v>757</v>
      </c>
      <c r="H22" s="140">
        <v>754</v>
      </c>
      <c r="I22" s="115">
        <v>-19</v>
      </c>
      <c r="J22" s="116">
        <v>-2.5198938992042441</v>
      </c>
    </row>
    <row r="23" spans="1:15" s="110" customFormat="1" ht="24.95" customHeight="1" x14ac:dyDescent="0.2">
      <c r="A23" s="193" t="s">
        <v>154</v>
      </c>
      <c r="B23" s="199" t="s">
        <v>155</v>
      </c>
      <c r="C23" s="113">
        <v>1.7970732930153857</v>
      </c>
      <c r="D23" s="115">
        <v>1147</v>
      </c>
      <c r="E23" s="114">
        <v>1165</v>
      </c>
      <c r="F23" s="114">
        <v>1206</v>
      </c>
      <c r="G23" s="114">
        <v>1144</v>
      </c>
      <c r="H23" s="140">
        <v>1162</v>
      </c>
      <c r="I23" s="115">
        <v>-15</v>
      </c>
      <c r="J23" s="116">
        <v>-1.2908777969018932</v>
      </c>
    </row>
    <row r="24" spans="1:15" s="110" customFormat="1" ht="24.95" customHeight="1" x14ac:dyDescent="0.2">
      <c r="A24" s="193" t="s">
        <v>156</v>
      </c>
      <c r="B24" s="199" t="s">
        <v>221</v>
      </c>
      <c r="C24" s="113">
        <v>4.1722808886660605</v>
      </c>
      <c r="D24" s="115">
        <v>2663</v>
      </c>
      <c r="E24" s="114">
        <v>2733</v>
      </c>
      <c r="F24" s="114">
        <v>2726</v>
      </c>
      <c r="G24" s="114">
        <v>2685</v>
      </c>
      <c r="H24" s="140">
        <v>2418</v>
      </c>
      <c r="I24" s="115">
        <v>245</v>
      </c>
      <c r="J24" s="116">
        <v>10.132340777502067</v>
      </c>
    </row>
    <row r="25" spans="1:15" s="110" customFormat="1" ht="24.95" customHeight="1" x14ac:dyDescent="0.2">
      <c r="A25" s="193" t="s">
        <v>222</v>
      </c>
      <c r="B25" s="204" t="s">
        <v>159</v>
      </c>
      <c r="C25" s="113">
        <v>5.1092031460533329</v>
      </c>
      <c r="D25" s="115">
        <v>3261</v>
      </c>
      <c r="E25" s="114">
        <v>3222</v>
      </c>
      <c r="F25" s="114">
        <v>3293</v>
      </c>
      <c r="G25" s="114">
        <v>3218</v>
      </c>
      <c r="H25" s="140">
        <v>3152</v>
      </c>
      <c r="I25" s="115">
        <v>109</v>
      </c>
      <c r="J25" s="116">
        <v>3.4581218274111674</v>
      </c>
    </row>
    <row r="26" spans="1:15" s="110" customFormat="1" ht="24.95" customHeight="1" x14ac:dyDescent="0.2">
      <c r="A26" s="201">
        <v>782.78300000000002</v>
      </c>
      <c r="B26" s="203" t="s">
        <v>160</v>
      </c>
      <c r="C26" s="113">
        <v>1.1547018456428415</v>
      </c>
      <c r="D26" s="115">
        <v>737</v>
      </c>
      <c r="E26" s="114">
        <v>728</v>
      </c>
      <c r="F26" s="114">
        <v>524</v>
      </c>
      <c r="G26" s="114">
        <v>505</v>
      </c>
      <c r="H26" s="140">
        <v>514</v>
      </c>
      <c r="I26" s="115">
        <v>223</v>
      </c>
      <c r="J26" s="116">
        <v>43.385214007782103</v>
      </c>
    </row>
    <row r="27" spans="1:15" s="110" customFormat="1" ht="24.95" customHeight="1" x14ac:dyDescent="0.2">
      <c r="A27" s="193" t="s">
        <v>161</v>
      </c>
      <c r="B27" s="199" t="s">
        <v>223</v>
      </c>
      <c r="C27" s="113">
        <v>4.371259361388776</v>
      </c>
      <c r="D27" s="115">
        <v>2790</v>
      </c>
      <c r="E27" s="114">
        <v>2810</v>
      </c>
      <c r="F27" s="114">
        <v>2797</v>
      </c>
      <c r="G27" s="114">
        <v>2764</v>
      </c>
      <c r="H27" s="140">
        <v>2763</v>
      </c>
      <c r="I27" s="115">
        <v>27</v>
      </c>
      <c r="J27" s="116">
        <v>0.9771986970684039</v>
      </c>
    </row>
    <row r="28" spans="1:15" s="110" customFormat="1" ht="24.95" customHeight="1" x14ac:dyDescent="0.2">
      <c r="A28" s="193" t="s">
        <v>163</v>
      </c>
      <c r="B28" s="199" t="s">
        <v>164</v>
      </c>
      <c r="C28" s="113">
        <v>3.2525929871839061</v>
      </c>
      <c r="D28" s="115">
        <v>2076</v>
      </c>
      <c r="E28" s="114">
        <v>2023</v>
      </c>
      <c r="F28" s="114">
        <v>2048</v>
      </c>
      <c r="G28" s="114">
        <v>1999</v>
      </c>
      <c r="H28" s="140">
        <v>2047</v>
      </c>
      <c r="I28" s="115">
        <v>29</v>
      </c>
      <c r="J28" s="116">
        <v>1.4167073766487543</v>
      </c>
    </row>
    <row r="29" spans="1:15" s="110" customFormat="1" ht="24.95" customHeight="1" x14ac:dyDescent="0.2">
      <c r="A29" s="193">
        <v>86</v>
      </c>
      <c r="B29" s="199" t="s">
        <v>165</v>
      </c>
      <c r="C29" s="113">
        <v>8.5889762792592368</v>
      </c>
      <c r="D29" s="115">
        <v>5482</v>
      </c>
      <c r="E29" s="114">
        <v>5503</v>
      </c>
      <c r="F29" s="114">
        <v>5482</v>
      </c>
      <c r="G29" s="114">
        <v>5407</v>
      </c>
      <c r="H29" s="140">
        <v>5297</v>
      </c>
      <c r="I29" s="115">
        <v>185</v>
      </c>
      <c r="J29" s="116">
        <v>3.4925429488389654</v>
      </c>
    </row>
    <row r="30" spans="1:15" s="110" customFormat="1" ht="24.95" customHeight="1" x14ac:dyDescent="0.2">
      <c r="A30" s="193">
        <v>87.88</v>
      </c>
      <c r="B30" s="204" t="s">
        <v>166</v>
      </c>
      <c r="C30" s="113">
        <v>9.2062795725879738</v>
      </c>
      <c r="D30" s="115">
        <v>5876</v>
      </c>
      <c r="E30" s="114">
        <v>5867</v>
      </c>
      <c r="F30" s="114">
        <v>5864</v>
      </c>
      <c r="G30" s="114">
        <v>5559</v>
      </c>
      <c r="H30" s="140">
        <v>5754</v>
      </c>
      <c r="I30" s="115">
        <v>122</v>
      </c>
      <c r="J30" s="116">
        <v>2.1202641640597846</v>
      </c>
    </row>
    <row r="31" spans="1:15" s="110" customFormat="1" ht="24.95" customHeight="1" x14ac:dyDescent="0.2">
      <c r="A31" s="193" t="s">
        <v>167</v>
      </c>
      <c r="B31" s="199" t="s">
        <v>168</v>
      </c>
      <c r="C31" s="113">
        <v>3.4954407294832825</v>
      </c>
      <c r="D31" s="115">
        <v>2231</v>
      </c>
      <c r="E31" s="114">
        <v>2313</v>
      </c>
      <c r="F31" s="114">
        <v>2243</v>
      </c>
      <c r="G31" s="114">
        <v>2157</v>
      </c>
      <c r="H31" s="140">
        <v>2173</v>
      </c>
      <c r="I31" s="115">
        <v>58</v>
      </c>
      <c r="J31" s="116">
        <v>2.66912103083295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0.55149938896374517</v>
      </c>
      <c r="D34" s="115">
        <v>352</v>
      </c>
      <c r="E34" s="114">
        <v>339</v>
      </c>
      <c r="F34" s="114">
        <v>345</v>
      </c>
      <c r="G34" s="114">
        <v>345</v>
      </c>
      <c r="H34" s="140">
        <v>348</v>
      </c>
      <c r="I34" s="115">
        <v>4</v>
      </c>
      <c r="J34" s="116">
        <v>1.1494252873563218</v>
      </c>
    </row>
    <row r="35" spans="1:10" s="110" customFormat="1" ht="24.95" customHeight="1" x14ac:dyDescent="0.2">
      <c r="A35" s="292" t="s">
        <v>171</v>
      </c>
      <c r="B35" s="293" t="s">
        <v>172</v>
      </c>
      <c r="C35" s="113">
        <v>37.318647573089336</v>
      </c>
      <c r="D35" s="115">
        <v>23819</v>
      </c>
      <c r="E35" s="114">
        <v>23815</v>
      </c>
      <c r="F35" s="114">
        <v>24355</v>
      </c>
      <c r="G35" s="114">
        <v>24126</v>
      </c>
      <c r="H35" s="140">
        <v>23924</v>
      </c>
      <c r="I35" s="115">
        <v>-105</v>
      </c>
      <c r="J35" s="116">
        <v>-0.43888981775622804</v>
      </c>
    </row>
    <row r="36" spans="1:10" s="110" customFormat="1" ht="24.95" customHeight="1" x14ac:dyDescent="0.2">
      <c r="A36" s="294" t="s">
        <v>173</v>
      </c>
      <c r="B36" s="295" t="s">
        <v>174</v>
      </c>
      <c r="C36" s="125">
        <v>62.129853037946916</v>
      </c>
      <c r="D36" s="143">
        <v>39655</v>
      </c>
      <c r="E36" s="144">
        <v>39892</v>
      </c>
      <c r="F36" s="144">
        <v>39769</v>
      </c>
      <c r="G36" s="144">
        <v>38792</v>
      </c>
      <c r="H36" s="145">
        <v>38595</v>
      </c>
      <c r="I36" s="143">
        <v>1060</v>
      </c>
      <c r="J36" s="146">
        <v>2.7464697499676123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2020-09-25T09:11:06Z</dcterms:created>
  <dcterms:modified xsi:type="dcterms:W3CDTF">2020-09-28T08:09:00Z</dcterms:modified>
</cp:coreProperties>
</file>