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K75" i="24" s="1"/>
  <c r="I75" i="24"/>
  <c r="G75" i="24"/>
  <c r="F75" i="24"/>
  <c r="E75" i="24"/>
  <c r="L74" i="24"/>
  <c r="H74" i="24" s="1"/>
  <c r="K74" i="24" s="1"/>
  <c r="I74" i="24"/>
  <c r="G74" i="24"/>
  <c r="F74" i="24"/>
  <c r="E74" i="24"/>
  <c r="L73" i="24"/>
  <c r="H73" i="24" s="1"/>
  <c r="J73" i="24" s="1"/>
  <c r="G73" i="24"/>
  <c r="F73" i="24"/>
  <c r="E73" i="24"/>
  <c r="L72" i="24"/>
  <c r="H72" i="24" s="1"/>
  <c r="G72" i="24"/>
  <c r="F72" i="24"/>
  <c r="E72" i="24"/>
  <c r="L71" i="24"/>
  <c r="H71" i="24" s="1"/>
  <c r="K71" i="24" s="1"/>
  <c r="I71" i="24"/>
  <c r="G71" i="24"/>
  <c r="F71" i="24"/>
  <c r="E71" i="24"/>
  <c r="L70" i="24"/>
  <c r="H70" i="24" s="1"/>
  <c r="K70" i="24" s="1"/>
  <c r="G70" i="24"/>
  <c r="F70" i="24"/>
  <c r="E70" i="24"/>
  <c r="L69" i="24"/>
  <c r="H69" i="24" s="1"/>
  <c r="J69" i="24"/>
  <c r="G69" i="24"/>
  <c r="F69" i="24"/>
  <c r="E69" i="24"/>
  <c r="L68" i="24"/>
  <c r="H68" i="24" s="1"/>
  <c r="I68" i="24" s="1"/>
  <c r="G68" i="24"/>
  <c r="F68" i="24"/>
  <c r="E68" i="24"/>
  <c r="L67" i="24"/>
  <c r="H67" i="24" s="1"/>
  <c r="K67" i="24" s="1"/>
  <c r="I67" i="24"/>
  <c r="G67" i="24"/>
  <c r="F67" i="24"/>
  <c r="E67" i="24"/>
  <c r="L66" i="24"/>
  <c r="H66" i="24" s="1"/>
  <c r="K66" i="24" s="1"/>
  <c r="G66" i="24"/>
  <c r="F66" i="24"/>
  <c r="E66" i="24"/>
  <c r="L65" i="24"/>
  <c r="H65" i="24" s="1"/>
  <c r="J65" i="24" s="1"/>
  <c r="G65" i="24"/>
  <c r="F65" i="24"/>
  <c r="E65" i="24"/>
  <c r="L64" i="24"/>
  <c r="H64" i="24" s="1"/>
  <c r="I64" i="24"/>
  <c r="G64" i="24"/>
  <c r="F64" i="24"/>
  <c r="E64" i="24"/>
  <c r="L63" i="24"/>
  <c r="H63" i="24" s="1"/>
  <c r="K63" i="24" s="1"/>
  <c r="I63" i="24"/>
  <c r="G63" i="24"/>
  <c r="F63" i="24"/>
  <c r="E63" i="24"/>
  <c r="L62" i="24"/>
  <c r="H62" i="24" s="1"/>
  <c r="K62" i="24" s="1"/>
  <c r="G62" i="24"/>
  <c r="F62" i="24"/>
  <c r="E62" i="24"/>
  <c r="L61" i="24"/>
  <c r="H61" i="24" s="1"/>
  <c r="J61" i="24"/>
  <c r="G61" i="24"/>
  <c r="F61" i="24"/>
  <c r="E61" i="24"/>
  <c r="L60" i="24"/>
  <c r="H60" i="24" s="1"/>
  <c r="I60" i="24" s="1"/>
  <c r="G60" i="24"/>
  <c r="F60" i="24"/>
  <c r="E60" i="24"/>
  <c r="L59" i="24"/>
  <c r="H59" i="24" s="1"/>
  <c r="K59" i="24" s="1"/>
  <c r="I59" i="24"/>
  <c r="G59" i="24"/>
  <c r="F59" i="24"/>
  <c r="E59" i="24"/>
  <c r="L58" i="24"/>
  <c r="H58" i="24" s="1"/>
  <c r="K58" i="24" s="1"/>
  <c r="G58" i="24"/>
  <c r="F58" i="24"/>
  <c r="E58" i="24"/>
  <c r="L57" i="24"/>
  <c r="H57" i="24" s="1"/>
  <c r="J57" i="24"/>
  <c r="G57" i="24"/>
  <c r="F57" i="24"/>
  <c r="E57" i="24"/>
  <c r="L56" i="24"/>
  <c r="H56" i="24" s="1"/>
  <c r="I56" i="24"/>
  <c r="G56" i="24"/>
  <c r="F56" i="24"/>
  <c r="E56" i="24"/>
  <c r="L55" i="24"/>
  <c r="H55" i="24" s="1"/>
  <c r="K55" i="24" s="1"/>
  <c r="I55" i="24"/>
  <c r="G55" i="24"/>
  <c r="F55" i="24"/>
  <c r="E55" i="24"/>
  <c r="L54" i="24"/>
  <c r="H54" i="24" s="1"/>
  <c r="K54" i="24" s="1"/>
  <c r="G54" i="24"/>
  <c r="F54" i="24"/>
  <c r="E54" i="24"/>
  <c r="L53" i="24"/>
  <c r="H53" i="24" s="1"/>
  <c r="J53" i="24"/>
  <c r="G53" i="24"/>
  <c r="F53" i="24"/>
  <c r="E53" i="24"/>
  <c r="L52" i="24"/>
  <c r="H52" i="24" s="1"/>
  <c r="I52" i="24"/>
  <c r="G52" i="24"/>
  <c r="F52" i="24"/>
  <c r="E52" i="24"/>
  <c r="L51" i="24"/>
  <c r="H51" i="24" s="1"/>
  <c r="K51" i="24" s="1"/>
  <c r="I51" i="24"/>
  <c r="G51" i="24"/>
  <c r="F51" i="24"/>
  <c r="E51" i="24"/>
  <c r="L44" i="24"/>
  <c r="K44" i="24"/>
  <c r="I44" i="24"/>
  <c r="G44" i="24"/>
  <c r="F44" i="24"/>
  <c r="D44" i="24"/>
  <c r="C44" i="24"/>
  <c r="M44" i="24" s="1"/>
  <c r="B44" i="24"/>
  <c r="J44" i="24" s="1"/>
  <c r="C43" i="24"/>
  <c r="B43" i="24"/>
  <c r="L42" i="24"/>
  <c r="K42" i="24"/>
  <c r="I42" i="24"/>
  <c r="G42" i="24"/>
  <c r="F42" i="24"/>
  <c r="D42" i="24"/>
  <c r="C42" i="24"/>
  <c r="M42" i="24" s="1"/>
  <c r="B42" i="24"/>
  <c r="J42" i="24" s="1"/>
  <c r="K41" i="24"/>
  <c r="C41" i="24"/>
  <c r="B41" i="24"/>
  <c r="L40" i="24"/>
  <c r="K40" i="24"/>
  <c r="I40" i="24"/>
  <c r="G40" i="24"/>
  <c r="F40" i="24"/>
  <c r="D40" i="24"/>
  <c r="C40" i="24"/>
  <c r="M40" i="24" s="1"/>
  <c r="B40" i="24"/>
  <c r="J40" i="24" s="1"/>
  <c r="M36" i="24"/>
  <c r="L36" i="24"/>
  <c r="K36" i="24"/>
  <c r="J36" i="24"/>
  <c r="I36" i="24"/>
  <c r="H36" i="24"/>
  <c r="G36" i="24"/>
  <c r="F36" i="24"/>
  <c r="E36" i="24"/>
  <c r="D36" i="24"/>
  <c r="C27" i="24"/>
  <c r="G26" i="24"/>
  <c r="K57" i="15"/>
  <c r="L57" i="15" s="1"/>
  <c r="C38" i="24"/>
  <c r="C37" i="24"/>
  <c r="C35" i="24"/>
  <c r="I35" i="24" s="1"/>
  <c r="C34" i="24"/>
  <c r="C33" i="24"/>
  <c r="I33" i="24" s="1"/>
  <c r="C32" i="24"/>
  <c r="C31" i="24"/>
  <c r="C30" i="24"/>
  <c r="L30" i="24" s="1"/>
  <c r="C29" i="24"/>
  <c r="C28" i="24"/>
  <c r="I28" i="24" s="1"/>
  <c r="C26" i="24"/>
  <c r="L26" i="24" s="1"/>
  <c r="C25" i="24"/>
  <c r="C24" i="24"/>
  <c r="C23" i="24"/>
  <c r="C22" i="24"/>
  <c r="M22" i="24" s="1"/>
  <c r="C21" i="24"/>
  <c r="C20" i="24"/>
  <c r="I20" i="24" s="1"/>
  <c r="C19" i="24"/>
  <c r="C18" i="24"/>
  <c r="E18" i="24" s="1"/>
  <c r="C17" i="24"/>
  <c r="I17" i="24" s="1"/>
  <c r="C16" i="24"/>
  <c r="C15" i="24"/>
  <c r="C9" i="24"/>
  <c r="C8" i="24"/>
  <c r="G8" i="24" s="1"/>
  <c r="C7" i="24"/>
  <c r="B38" i="24"/>
  <c r="B37" i="24"/>
  <c r="B35" i="24"/>
  <c r="B34" i="24"/>
  <c r="B33" i="24"/>
  <c r="B32" i="24"/>
  <c r="B31" i="24"/>
  <c r="K31" i="24" s="1"/>
  <c r="B30" i="24"/>
  <c r="B29" i="24"/>
  <c r="B28" i="24"/>
  <c r="B27" i="24"/>
  <c r="B26" i="24"/>
  <c r="B25" i="24"/>
  <c r="B24" i="24"/>
  <c r="B23" i="24"/>
  <c r="B22" i="24"/>
  <c r="B21" i="24"/>
  <c r="B20" i="24"/>
  <c r="B19" i="24"/>
  <c r="H19" i="24" s="1"/>
  <c r="B18" i="24"/>
  <c r="B17" i="24"/>
  <c r="K17" i="24" s="1"/>
  <c r="B16" i="24"/>
  <c r="B15" i="24"/>
  <c r="B14" i="24"/>
  <c r="D14" i="24" s="1"/>
  <c r="B9" i="24"/>
  <c r="B8" i="24"/>
  <c r="B7" i="24"/>
  <c r="G28" i="24" l="1"/>
  <c r="E28" i="24"/>
  <c r="M28" i="24"/>
  <c r="E30" i="24"/>
  <c r="E8" i="24"/>
  <c r="M8" i="24"/>
  <c r="B39" i="24"/>
  <c r="B45" i="24"/>
  <c r="G23" i="24"/>
  <c r="M23" i="24"/>
  <c r="E23" i="24"/>
  <c r="L23" i="24"/>
  <c r="I23" i="24"/>
  <c r="K20" i="24"/>
  <c r="J20" i="24"/>
  <c r="H20" i="24"/>
  <c r="F20" i="24"/>
  <c r="D20" i="24"/>
  <c r="G29" i="24"/>
  <c r="M29" i="24"/>
  <c r="E29" i="24"/>
  <c r="L29" i="24"/>
  <c r="I29" i="24"/>
  <c r="K22" i="24"/>
  <c r="J22" i="24"/>
  <c r="H22" i="24"/>
  <c r="F22" i="24"/>
  <c r="D22" i="24"/>
  <c r="K24" i="24"/>
  <c r="J24" i="24"/>
  <c r="H24" i="24"/>
  <c r="F24" i="24"/>
  <c r="D24" i="24"/>
  <c r="I32" i="24"/>
  <c r="M32" i="24"/>
  <c r="L32" i="24"/>
  <c r="E32" i="24"/>
  <c r="G32" i="24"/>
  <c r="F21" i="24"/>
  <c r="D21" i="24"/>
  <c r="J21" i="24"/>
  <c r="K21" i="24"/>
  <c r="H21" i="24"/>
  <c r="F25" i="24"/>
  <c r="D25" i="24"/>
  <c r="J25" i="24"/>
  <c r="K25" i="24"/>
  <c r="H25" i="24"/>
  <c r="I16" i="24"/>
  <c r="M16" i="24"/>
  <c r="L16" i="24"/>
  <c r="E16" i="24"/>
  <c r="G16" i="24"/>
  <c r="M38" i="24"/>
  <c r="E38" i="24"/>
  <c r="L38" i="24"/>
  <c r="I38" i="24"/>
  <c r="G38" i="24"/>
  <c r="K16" i="24"/>
  <c r="J16" i="24"/>
  <c r="H16" i="24"/>
  <c r="F16" i="24"/>
  <c r="D16" i="24"/>
  <c r="F35" i="24"/>
  <c r="D35" i="24"/>
  <c r="J35" i="24"/>
  <c r="K35" i="24"/>
  <c r="H35" i="24"/>
  <c r="I24" i="24"/>
  <c r="G24" i="24"/>
  <c r="E24" i="24"/>
  <c r="M24" i="24"/>
  <c r="L24" i="24"/>
  <c r="G21" i="24"/>
  <c r="M21" i="24"/>
  <c r="E21" i="24"/>
  <c r="L21" i="24"/>
  <c r="I21" i="24"/>
  <c r="F27" i="24"/>
  <c r="D27" i="24"/>
  <c r="J27" i="24"/>
  <c r="K27" i="24"/>
  <c r="H27" i="24"/>
  <c r="H37" i="24"/>
  <c r="F37" i="24"/>
  <c r="D37" i="24"/>
  <c r="K37" i="24"/>
  <c r="J37" i="24"/>
  <c r="D7" i="24"/>
  <c r="J7" i="24"/>
  <c r="K7" i="24"/>
  <c r="H7" i="24"/>
  <c r="K28" i="24"/>
  <c r="J28" i="24"/>
  <c r="H28" i="24"/>
  <c r="F28" i="24"/>
  <c r="D28" i="24"/>
  <c r="F7" i="24"/>
  <c r="F23" i="24"/>
  <c r="D23" i="24"/>
  <c r="J23" i="24"/>
  <c r="K23" i="24"/>
  <c r="H23" i="24"/>
  <c r="K34" i="24"/>
  <c r="J34" i="24"/>
  <c r="H34" i="24"/>
  <c r="F34" i="24"/>
  <c r="D34" i="24"/>
  <c r="D38" i="24"/>
  <c r="K38" i="24"/>
  <c r="J38" i="24"/>
  <c r="H38" i="24"/>
  <c r="G19" i="24"/>
  <c r="M19" i="24"/>
  <c r="E19" i="24"/>
  <c r="L19" i="24"/>
  <c r="G25" i="24"/>
  <c r="M25" i="24"/>
  <c r="E25" i="24"/>
  <c r="L25" i="24"/>
  <c r="I25" i="24"/>
  <c r="G31" i="24"/>
  <c r="M31" i="24"/>
  <c r="E31" i="24"/>
  <c r="L31" i="24"/>
  <c r="I31" i="24"/>
  <c r="I34" i="24"/>
  <c r="M34" i="24"/>
  <c r="L34" i="24"/>
  <c r="G34" i="24"/>
  <c r="K52" i="24"/>
  <c r="J52" i="24"/>
  <c r="K57" i="24"/>
  <c r="I57" i="24"/>
  <c r="F15" i="24"/>
  <c r="D15" i="24"/>
  <c r="J15" i="24"/>
  <c r="H15" i="24"/>
  <c r="K26" i="24"/>
  <c r="J26" i="24"/>
  <c r="H26" i="24"/>
  <c r="F26" i="24"/>
  <c r="D26" i="24"/>
  <c r="I22" i="24"/>
  <c r="L22" i="24"/>
  <c r="G22" i="24"/>
  <c r="E22" i="24"/>
  <c r="K64" i="24"/>
  <c r="J64" i="24"/>
  <c r="K69" i="24"/>
  <c r="I69" i="24"/>
  <c r="K72" i="24"/>
  <c r="J72" i="24"/>
  <c r="K32" i="24"/>
  <c r="J32" i="24"/>
  <c r="H32" i="24"/>
  <c r="F32" i="24"/>
  <c r="G35" i="24"/>
  <c r="M35" i="24"/>
  <c r="E35" i="24"/>
  <c r="L35" i="24"/>
  <c r="G27" i="24"/>
  <c r="M27" i="24"/>
  <c r="E27" i="24"/>
  <c r="L27" i="24"/>
  <c r="I27" i="24"/>
  <c r="G17" i="24"/>
  <c r="M17" i="24"/>
  <c r="E17" i="24"/>
  <c r="L17" i="24"/>
  <c r="I26" i="24"/>
  <c r="E26" i="24"/>
  <c r="M26" i="24"/>
  <c r="C39" i="24"/>
  <c r="C45" i="24"/>
  <c r="K56" i="24"/>
  <c r="J56" i="24"/>
  <c r="K61" i="24"/>
  <c r="I61" i="24"/>
  <c r="F31" i="24"/>
  <c r="D31" i="24"/>
  <c r="J31" i="24"/>
  <c r="H31" i="24"/>
  <c r="K18" i="24"/>
  <c r="J18" i="24"/>
  <c r="H18" i="24"/>
  <c r="F18" i="24"/>
  <c r="D18" i="24"/>
  <c r="F29" i="24"/>
  <c r="D29" i="24"/>
  <c r="J29" i="24"/>
  <c r="K29" i="24"/>
  <c r="H29" i="24"/>
  <c r="G7" i="24"/>
  <c r="M7" i="24"/>
  <c r="E7" i="24"/>
  <c r="L7" i="24"/>
  <c r="I7" i="24"/>
  <c r="D32" i="24"/>
  <c r="I8" i="24"/>
  <c r="L8" i="24"/>
  <c r="G9" i="24"/>
  <c r="M9" i="24"/>
  <c r="E9" i="24"/>
  <c r="L9" i="24"/>
  <c r="I9" i="24"/>
  <c r="C14" i="24"/>
  <c r="C6" i="24"/>
  <c r="B6" i="24"/>
  <c r="H43" i="24"/>
  <c r="F43" i="24"/>
  <c r="D43" i="24"/>
  <c r="J43" i="24"/>
  <c r="K68" i="24"/>
  <c r="J68" i="24"/>
  <c r="K73" i="24"/>
  <c r="I73" i="24"/>
  <c r="K14" i="24"/>
  <c r="J14" i="24"/>
  <c r="H14" i="24"/>
  <c r="F14" i="24"/>
  <c r="K8" i="24"/>
  <c r="J8" i="24"/>
  <c r="H8" i="24"/>
  <c r="F8" i="24"/>
  <c r="D8" i="24"/>
  <c r="F9" i="24"/>
  <c r="D9" i="24"/>
  <c r="J9" i="24"/>
  <c r="K9" i="24"/>
  <c r="H9" i="24"/>
  <c r="F19" i="24"/>
  <c r="D19" i="24"/>
  <c r="J19" i="24"/>
  <c r="K19" i="24"/>
  <c r="K30" i="24"/>
  <c r="J30" i="24"/>
  <c r="H30" i="24"/>
  <c r="F30" i="24"/>
  <c r="F33" i="24"/>
  <c r="D33" i="24"/>
  <c r="J33" i="24"/>
  <c r="H33" i="24"/>
  <c r="G33" i="24"/>
  <c r="M33" i="24"/>
  <c r="E33" i="24"/>
  <c r="L33" i="24"/>
  <c r="I37" i="24"/>
  <c r="G37" i="24"/>
  <c r="L37" i="24"/>
  <c r="E37" i="24"/>
  <c r="M37" i="24"/>
  <c r="I19" i="24"/>
  <c r="K33" i="24"/>
  <c r="F38" i="24"/>
  <c r="I43" i="24"/>
  <c r="G43" i="24"/>
  <c r="M43" i="24"/>
  <c r="E43" i="24"/>
  <c r="L43" i="24"/>
  <c r="K53" i="24"/>
  <c r="I53" i="24"/>
  <c r="I77" i="24"/>
  <c r="F17" i="24"/>
  <c r="D17" i="24"/>
  <c r="J17" i="24"/>
  <c r="H17" i="24"/>
  <c r="G15" i="24"/>
  <c r="M15" i="24"/>
  <c r="E15" i="24"/>
  <c r="L15" i="24"/>
  <c r="I15" i="24"/>
  <c r="I18" i="24"/>
  <c r="M18" i="24"/>
  <c r="L18" i="24"/>
  <c r="G18" i="24"/>
  <c r="I30" i="24"/>
  <c r="M30" i="24"/>
  <c r="G30" i="24"/>
  <c r="K15" i="24"/>
  <c r="D30" i="24"/>
  <c r="E34" i="24"/>
  <c r="K43" i="24"/>
  <c r="K60" i="24"/>
  <c r="J60" i="24"/>
  <c r="K65" i="24"/>
  <c r="I65" i="24"/>
  <c r="I72" i="24"/>
  <c r="L28" i="24"/>
  <c r="E20" i="24"/>
  <c r="H41" i="24"/>
  <c r="F41" i="24"/>
  <c r="D41" i="24"/>
  <c r="J51" i="24"/>
  <c r="J55" i="24"/>
  <c r="J59" i="24"/>
  <c r="J63" i="24"/>
  <c r="J67" i="24"/>
  <c r="J71" i="24"/>
  <c r="J75" i="24"/>
  <c r="J77" i="24" s="1"/>
  <c r="G20" i="24"/>
  <c r="I41" i="24"/>
  <c r="G41" i="24"/>
  <c r="M41" i="24"/>
  <c r="E41" i="24"/>
  <c r="L41" i="24"/>
  <c r="I54" i="24"/>
  <c r="I58" i="24"/>
  <c r="I62" i="24"/>
  <c r="I66" i="24"/>
  <c r="I70" i="24"/>
  <c r="K77" i="24"/>
  <c r="L20" i="24"/>
  <c r="J41" i="24"/>
  <c r="J54" i="24"/>
  <c r="J58" i="24"/>
  <c r="J62" i="24"/>
  <c r="J66" i="24"/>
  <c r="J70" i="24"/>
  <c r="J74" i="24"/>
  <c r="M20" i="24"/>
  <c r="H40" i="24"/>
  <c r="H42" i="24"/>
  <c r="H44" i="24"/>
  <c r="E40" i="24"/>
  <c r="E42" i="24"/>
  <c r="E44" i="24"/>
  <c r="J79" i="24" l="1"/>
  <c r="J78" i="24"/>
  <c r="K6" i="24"/>
  <c r="H6" i="24"/>
  <c r="F6" i="24"/>
  <c r="J6" i="24"/>
  <c r="D6" i="24"/>
  <c r="I39" i="24"/>
  <c r="G39" i="24"/>
  <c r="L39" i="24"/>
  <c r="E39" i="24"/>
  <c r="M39" i="24"/>
  <c r="K79" i="24"/>
  <c r="K78" i="24"/>
  <c r="I6" i="24"/>
  <c r="G6" i="24"/>
  <c r="E6" i="24"/>
  <c r="M6" i="24"/>
  <c r="L6" i="24"/>
  <c r="H45" i="24"/>
  <c r="F45" i="24"/>
  <c r="D45" i="24"/>
  <c r="K45" i="24"/>
  <c r="J45" i="24"/>
  <c r="I78" i="24"/>
  <c r="I79" i="24"/>
  <c r="I14" i="24"/>
  <c r="M14" i="24"/>
  <c r="G14" i="24"/>
  <c r="L14" i="24"/>
  <c r="E14" i="24"/>
  <c r="I45" i="24"/>
  <c r="G45" i="24"/>
  <c r="M45" i="24"/>
  <c r="E45" i="24"/>
  <c r="L45" i="24"/>
  <c r="H39" i="24"/>
  <c r="F39" i="24"/>
  <c r="D39" i="24"/>
  <c r="K39" i="24"/>
  <c r="J39" i="24"/>
  <c r="I83" i="24" l="1"/>
  <c r="I82" i="24"/>
  <c r="I81" i="24"/>
</calcChain>
</file>

<file path=xl/sharedStrings.xml><?xml version="1.0" encoding="utf-8"?>
<sst xmlns="http://schemas.openxmlformats.org/spreadsheetml/2006/main" count="1687" uniqueCount="521">
  <si>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</si>
  <si>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</si>
  <si>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</si>
  <si>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</si>
  <si>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</si>
  <si>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</si>
  <si>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</si>
  <si>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</si>
  <si>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</si>
  <si>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</si>
  <si>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</si>
  <si>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</si>
  <si>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</si>
  <si>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Rhein-Hunsrück-Kreis (07140)</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</si>
  <si>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</si>
  <si>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</si>
  <si>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</si>
  <si>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</si>
  <si>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</si>
  <si>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</si>
  <si>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</si>
  <si>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</si>
  <si>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</si>
  <si>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</si>
  <si>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</si>
  <si>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</si>
  <si>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</si>
  <si>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</si>
  <si>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</si>
  <si>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</si>
  <si>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</si>
  <si>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</si>
  <si>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</si>
  <si>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</si>
  <si>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</si>
  <si>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</si>
  <si>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</si>
  <si>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</si>
  <si>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</si>
  <si>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</si>
  <si>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</si>
  <si>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</si>
  <si>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</si>
  <si>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</si>
  <si>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</si>
  <si>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</si>
  <si>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</si>
  <si>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</si>
  <si>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</si>
  <si>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</si>
  <si>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</si>
  <si>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</si>
  <si>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</si>
  <si>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</si>
  <si>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</si>
  <si>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</si>
  <si>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</si>
  <si>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</si>
  <si>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</si>
  <si>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</si>
  <si>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</si>
  <si>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</si>
  <si>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</si>
  <si>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</si>
  <si>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</si>
  <si>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</si>
  <si>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</si>
  <si>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</si>
  <si>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</si>
  <si>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</si>
  <si>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</si>
  <si>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</si>
  <si>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</si>
  <si>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</si>
  <si>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</si>
  <si>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</si>
  <si>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</si>
  <si>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</si>
  <si>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</si>
  <si>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</si>
  <si>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</si>
  <si>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</si>
  <si>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</si>
  <si>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</si>
  <si>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</si>
  <si>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</si>
  <si>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</si>
  <si>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</si>
  <si>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</si>
  <si>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</si>
  <si>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</si>
  <si>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</si>
  <si>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Rhein-Hunsrück-Kreis (07140);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</si>
  <si>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</si>
  <si>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</si>
  <si>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</si>
  <si>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</si>
  <si>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</si>
  <si>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</si>
  <si>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</si>
  <si>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</si>
  <si>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</si>
  <si>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</si>
  <si>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</si>
  <si>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</si>
  <si>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</si>
  <si>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</si>
  <si>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</si>
  <si>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</si>
  <si>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</si>
  <si>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</si>
  <si>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</si>
  <si>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</si>
  <si>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</si>
  <si>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</si>
  <si>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</si>
  <si>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</si>
  <si>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</si>
  <si>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</si>
  <si>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</si>
  <si>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</si>
  <si>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</si>
  <si>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</si>
  <si>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</si>
  <si>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</si>
  <si>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</si>
  <si>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</si>
  <si>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</si>
  <si>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</si>
  <si>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</si>
  <si>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</si>
  <si>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</si>
  <si>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</si>
  <si>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</si>
  <si>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</si>
  <si>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</si>
  <si>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</si>
  <si>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</si>
  <si>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</si>
  <si>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</si>
  <si>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</si>
  <si>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</si>
  <si>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</si>
  <si>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</si>
  <si>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</si>
  <si>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</si>
  <si>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</si>
  <si>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</si>
  <si>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</si>
  <si>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</si>
  <si>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</si>
  <si>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</si>
  <si>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</si>
  <si>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</si>
  <si>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</si>
  <si>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</si>
  <si>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</si>
  <si>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</si>
  <si>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</si>
  <si>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</si>
  <si>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</si>
  <si>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</si>
  <si>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</si>
  <si>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</si>
  <si>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</si>
  <si>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</si>
  <si>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</si>
  <si>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</si>
  <si>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</si>
  <si>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</si>
  <si>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</si>
  <si>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</si>
  <si>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</si>
  <si>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</si>
  <si>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</si>
  <si>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</si>
  <si>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</si>
  <si>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</si>
  <si>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</si>
  <si>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</si>
  <si>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</si>
  <si>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</si>
  <si>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</si>
  <si>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Rhein-Hunsrück-Kreis (07140)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</si>
  <si>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</si>
  <si>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</si>
  <si>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</si>
  <si>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</si>
  <si>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</si>
  <si>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</si>
  <si>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</si>
  <si>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</si>
  <si>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</si>
  <si>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</si>
  <si>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</si>
  <si>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</si>
  <si>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</si>
  <si>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</si>
  <si>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</si>
  <si>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</si>
  <si>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</si>
  <si>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</si>
  <si>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</si>
  <si>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</si>
  <si>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</si>
  <si>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</si>
  <si>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</si>
  <si>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</si>
  <si>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</si>
  <si>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</si>
  <si>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</si>
  <si>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</si>
  <si>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</si>
  <si>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</si>
  <si>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</si>
  <si>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</si>
  <si>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</si>
  <si>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</si>
  <si>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</si>
  <si>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</si>
  <si>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</si>
  <si>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</si>
  <si>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</si>
  <si>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</si>
  <si>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</si>
  <si>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</si>
  <si>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</si>
  <si>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</si>
  <si>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</si>
  <si>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</si>
  <si>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</si>
  <si>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</si>
  <si>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</si>
  <si>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</si>
  <si>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</si>
  <si>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</si>
  <si>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</si>
  <si>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</si>
  <si>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</si>
  <si>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</si>
  <si>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</si>
  <si>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</si>
  <si>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</si>
  <si>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</si>
  <si>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</si>
  <si>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</si>
  <si>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</si>
  <si>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</si>
  <si>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</si>
  <si>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</si>
  <si>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</si>
  <si>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</si>
  <si>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</si>
  <si>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</si>
  <si>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</si>
  <si>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</si>
  <si>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</si>
  <si>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</si>
  <si>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</si>
  <si>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</si>
  <si>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</si>
  <si>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</si>
  <si>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</si>
  <si>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</si>
  <si>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</si>
  <si>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</si>
  <si>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</si>
  <si>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</si>
  <si>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</si>
  <si>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</si>
  <si>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</si>
  <si>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</si>
  <si>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</si>
  <si>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</si>
  <si>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</si>
  <si>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</si>
  <si>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</si>
  <si>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</si>
  <si>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</si>
  <si>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</si>
  <si>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</si>
  <si>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</si>
  <si>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</si>
  <si>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</si>
  <si>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</si>
  <si>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</si>
  <si>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</si>
  <si>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</si>
  <si>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</si>
  <si>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</si>
  <si>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</si>
  <si>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</si>
  <si>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</si>
  <si>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</si>
  <si>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</si>
  <si>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</si>
  <si>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</si>
  <si>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</si>
  <si>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</si>
  <si>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</si>
  <si>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</si>
  <si>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</si>
  <si>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</si>
  <si>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</si>
  <si>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</si>
  <si>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</si>
  <si>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</si>
  <si>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</si>
  <si>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</si>
  <si>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</si>
  <si>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</si>
  <si>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</si>
  <si>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</si>
  <si>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</si>
  <si>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</si>
  <si>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</si>
  <si>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</si>
  <si>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</si>
  <si>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</si>
  <si>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</si>
  <si>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</si>
  <si>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</si>
  <si>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</si>
  <si>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</si>
  <si>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</si>
  <si>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</si>
  <si>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</si>
  <si>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</si>
  <si>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</si>
  <si>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</si>
  <si>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</si>
  <si>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</si>
  <si>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</si>
  <si>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</si>
  <si>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</si>
  <si>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</si>
  <si>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</si>
  <si>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</si>
  <si>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</si>
  <si>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</si>
  <si>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</si>
  <si>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</si>
  <si>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</si>
  <si>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</si>
  <si>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</si>
  <si>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</si>
  <si>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</si>
  <si>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</si>
  <si>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</si>
  <si>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</si>
  <si>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</si>
  <si>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</si>
  <si>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</si>
  <si>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</si>
  <si>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</si>
  <si>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</si>
  <si>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</si>
  <si>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</si>
  <si>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</si>
  <si>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</si>
  <si>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</si>
  <si>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</si>
  <si>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</si>
  <si>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</si>
  <si>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</si>
  <si>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</si>
  <si>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</si>
  <si>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</si>
  <si>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</si>
  <si>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</si>
  <si>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</si>
  <si>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</si>
  <si>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</si>
  <si>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Rhein-Hunsrück-Kreis (07140);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</si>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</sst>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{F005A415-5381-4150-B740-F46CEFE5285E}</c15:txfldGUID>
                      <c15:f>Daten_Diagramme!$D$6</c15:f>
                      <c15:dlblFieldTableCache>
                        <c:ptCount val="1"/>
                        <c:pt idx="0">
                          <c:v>-0.7</c:v>
                        </c:pt>
                      </c15:dlblFieldTableCache>
                    </c15:dlblFTEntry>
                  </c15:dlblFieldTable>
                  <c15:showDataLabelsRange val="0"/>
                </c:ext>
                <c:ext xmlns:c16="http://schemas.microsoft.com/office/drawing/2014/chart" uri="{C3380CC4-5D6E-409C-BE32-E72D297353CC}">
                  <c16:uniqueId val="{00000000-B9C6-4F8D-B307-632245297230}"/>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{C81376A9-79CF-4B09-AC0B-53B9EB8DF673}</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B9C6-4F8D-B307-632245297230}"/>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{613AEE8E-7141-4603-BC8E-A8BC636EA8BD}</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B9C6-4F8D-B307-63224529723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{9A13DBA2-C25C-40F5-983D-6B0BC1E0ACA4}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9C6-4F8D-B307-63224529723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-0.7223569475259275</c:v>
                </c:pt>
                <c:pt idx="1">
                  <c:v>0.73912918896366064</c:v>
                </c:pt>
                <c:pt idx="2">
                  <c:v>1.1186464311118853</c:v>
                </c:pt>
                <c:pt idx="3">
                  <c:v>1.0875687030768</c:v>
                </c:pt>
              </c:numCache>
            </c:numRef>
          </c:val>
          <c:extLst>
            <c:ext xmlns:c16="http://schemas.microsoft.com/office/drawing/2014/chart" uri="{C3380CC4-5D6E-409C-BE32-E72D297353CC}">
              <c16:uniqueId val="{00000004-B9C6-4F8D-B307-63224529723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{D6D4483C-E8F6-46C2-885C-910BA6453B13}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9C6-4F8D-B307-63224529723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{7C780B90-4DA3-47FC-8DB7-EF5341D7F5C9}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9C6-4F8D-B307-63224529723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{F7F8D3C6-5339-4F68-9180-ECFC65948AB1}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9C6-4F8D-B307-63224529723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{E12EF680-AB50-4B04-9822-324368DE6700}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9C6-4F8D-B307-63224529723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9C6-4F8D-B307-63224529723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9C6-4F8D-B307-63224529723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{92045733-12BD-4EEB-8B1E-3B8603EF0CA4}</c15:txfldGUID>
                      <c15:f>Daten_Diagramme!$E$6</c15:f>
                      <c15:dlblFieldTableCache>
                        <c:ptCount val="1"/>
                        <c:pt idx="0">
                          <c:v>-5.7</c:v>
                        </c:pt>
                      </c15:dlblFieldTableCache>
                    </c15:dlblFTEntry>
                  </c15:dlblFieldTable>
                  <c15:showDataLabelsRange val="0"/>
                </c:ext>
                <c:ext xmlns:c16="http://schemas.microsoft.com/office/drawing/2014/chart" uri="{C3380CC4-5D6E-409C-BE32-E72D297353CC}">
                  <c16:uniqueId val="{00000000-CC29-4129-91B8-81A016EB4C81}"/>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{2F8401F8-D943-4252-9D16-1A09E792D86C}</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CC29-4129-91B8-81A016EB4C8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{028641C3-AD82-49BB-A1E3-EBD4262C36AD}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CC29-4129-91B8-81A016EB4C8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{1E53608B-9E93-4CC5-B85A-8F5492083972}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CC29-4129-91B8-81A016EB4C8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-5.7398194214114611</c:v>
                </c:pt>
                <c:pt idx="1">
                  <c:v>-3.2711552602853353</c:v>
                </c:pt>
                <c:pt idx="2">
                  <c:v>-2.7637010795899166</c:v>
                </c:pt>
                <c:pt idx="3">
                  <c:v>-2.8655893304673015</c:v>
                </c:pt>
              </c:numCache>
            </c:numRef>
          </c:val>
          <c:extLst>
            <c:ext xmlns:c16="http://schemas.microsoft.com/office/drawing/2014/chart" uri="{C3380CC4-5D6E-409C-BE32-E72D297353CC}">
              <c16:uniqueId val="{00000004-CC29-4129-91B8-81A016EB4C8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{8FB84C9A-104C-4687-B62B-B406C519151C}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CC29-4129-91B8-81A016EB4C8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{7F36E1A6-0242-49C3-8850-5E3E7BBB1932}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CC29-4129-91B8-81A016EB4C8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{4B0013B7-D896-44F5-BE0C-439875C18CE3}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CC29-4129-91B8-81A016EB4C8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{40F2CE0C-A911-4D45-A53C-C659940E615C}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CC29-4129-91B8-81A016EB4C8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CC29-4129-91B8-81A016EB4C8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C29-4129-91B8-81A016EB4C8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{01FC4086-9B2D-4A1F-8433-9D926C890A9A}</c15:txfldGUID>
                      <c15:f>Daten_Diagramme!$D$14</c15:f>
                      <c15:dlblFieldTableCache>
                        <c:ptCount val="1"/>
                        <c:pt idx="0">
                          <c:v>-0.7</c:v>
                        </c:pt>
                      </c15:dlblFieldTableCache>
                    </c15:dlblFTEntry>
                  </c15:dlblFieldTable>
                  <c15:showDataLabelsRange val="0"/>
                </c:ext>
                <c:ext xmlns:c16="http://schemas.microsoft.com/office/drawing/2014/chart" uri="{C3380CC4-5D6E-409C-BE32-E72D297353CC}">
                  <c16:uniqueId val="{00000000-955F-4B39-BE14-85545D6E3A2D}"/>
                </c:ext>
              </c:extLst>
            </c:dLbl>
            <c:dLbl>
              <c:idx val="1"/>
              <c:tx>
                <c:strRef>
                  <c:f>Daten_Diagramme!$D$15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{5F584161-CE6B-4771-995D-5963C7B5B4BB}</c15:txfldGUID>
                      <c15:f>Daten_Diagramme!$D$15</c15:f>
                      <c15:dlblFieldTableCache>
                        <c:ptCount val="1"/>
                        <c:pt idx="0">
                          <c:v>3.3</c:v>
                        </c:pt>
                      </c15:dlblFieldTableCache>
                    </c15:dlblFTEntry>
                  </c15:dlblFieldTable>
                  <c15:showDataLabelsRange val="0"/>
                </c:ext>
                <c:ext xmlns:c16="http://schemas.microsoft.com/office/drawing/2014/chart" uri="{C3380CC4-5D6E-409C-BE32-E72D297353CC}">
                  <c16:uniqueId val="{00000001-955F-4B39-BE14-85545D6E3A2D}"/>
                </c:ext>
              </c:extLst>
            </c:dLbl>
            <c:dLbl>
              <c:idx val="2"/>
              <c:tx>
                <c:strRef>
                  <c:f>Daten_Diagramme!$D$16</c:f>
                  <c:strCache>
                    <c:ptCount val="1"/>
                    <c:pt idx="0">
                      <c:v>23.1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{A1B60862-D11D-49FC-AC1D-571E0A5835FE}</c15:txfldGUID>
                      <c15:f>Daten_Diagramme!$D$16</c15:f>
                      <c15:dlblFieldTableCache>
                        <c:ptCount val="1"/>
                        <c:pt idx="0">
                          <c:v>23.1</c:v>
                        </c:pt>
                      </c15:dlblFieldTableCache>
                    </c15:dlblFTEntry>
                  </c15:dlblFieldTable>
                  <c15:showDataLabelsRange val="0"/>
                </c:ext>
                <c:ext xmlns:c16="http://schemas.microsoft.com/office/drawing/2014/chart" uri="{C3380CC4-5D6E-409C-BE32-E72D297353CC}">
                  <c16:uniqueId val="{00000002-955F-4B39-BE14-85545D6E3A2D}"/>
                </c:ext>
              </c:extLst>
            </c:dLbl>
            <c:dLbl>
              <c:idx val="3"/>
              <c:tx>
                <c:strRef>
                  <c:f>Daten_Diagramme!$D$17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{3D66CF5D-45CA-4A8E-9DC1-64A2B5B73388}</c15:txfldGUID>
                      <c15:f>Daten_Diagramme!$D$17</c15:f>
                      <c15:dlblFieldTableCache>
                        <c:ptCount val="1"/>
                        <c:pt idx="0">
                          <c:v>-1.6</c:v>
                        </c:pt>
                      </c15:dlblFieldTableCache>
                    </c15:dlblFTEntry>
                  </c15:dlblFieldTable>
                  <c15:showDataLabelsRange val="0"/>
                </c:ext>
                <c:ext xmlns:c16="http://schemas.microsoft.com/office/drawing/2014/chart" uri="{C3380CC4-5D6E-409C-BE32-E72D297353CC}">
                  <c16:uniqueId val="{00000003-955F-4B39-BE14-85545D6E3A2D}"/>
                </c:ext>
              </c:extLst>
            </c:dLbl>
            <c:dLbl>
              <c:idx val="4"/>
              <c:tx>
                <c:strRef>
                  <c:f>Daten_Diagramme!$D$18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{59E6D05B-214B-4844-BC0C-5477A29F8486}</c15:txfldGUID>
                      <c15:f>Daten_Diagramme!$D$18</c15:f>
                      <c15:dlblFieldTableCache>
                        <c:ptCount val="1"/>
                        <c:pt idx="0">
                          <c:v>-2.0</c:v>
                        </c:pt>
                      </c15:dlblFieldTableCache>
                    </c15:dlblFTEntry>
                  </c15:dlblFieldTable>
                  <c15:showDataLabelsRange val="0"/>
                </c:ext>
                <c:ext xmlns:c16="http://schemas.microsoft.com/office/drawing/2014/chart" uri="{C3380CC4-5D6E-409C-BE32-E72D297353CC}">
                  <c16:uniqueId val="{00000004-955F-4B39-BE14-85545D6E3A2D}"/>
                </c:ext>
              </c:extLst>
            </c:dLbl>
            <c:dLbl>
              <c:idx val="5"/>
              <c:tx>
                <c:strRef>
                  <c:f>Daten_Diagramme!$D$19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{2DD8472D-DE49-45A5-9BC1-4FBEE3B42024}</c15:txfldGUID>
                      <c15:f>Daten_Diagramme!$D$19</c15:f>
                      <c15:dlblFieldTableCache>
                        <c:ptCount val="1"/>
                        <c:pt idx="0">
                          <c:v>-2.5</c:v>
                        </c:pt>
                      </c15:dlblFieldTableCache>
                    </c15:dlblFTEntry>
                  </c15:dlblFieldTable>
                  <c15:showDataLabelsRange val="0"/>
                </c:ext>
                <c:ext xmlns:c16="http://schemas.microsoft.com/office/drawing/2014/chart" uri="{C3380CC4-5D6E-409C-BE32-E72D297353CC}">
                  <c16:uniqueId val="{00000005-955F-4B39-BE14-85545D6E3A2D}"/>
                </c:ext>
              </c:extLst>
            </c:dLbl>
            <c:dLbl>
              <c:idx val="6"/>
              <c:tx>
                <c:strRef>
                  <c:f>Daten_Diagramme!$D$20</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{C4F3DC8B-E505-4D9C-9682-A923B4D0A26A}</c15:txfldGUID>
                      <c15:f>Daten_Diagramme!$D$20</c15:f>
                      <c15:dlblFieldTableCache>
                        <c:ptCount val="1"/>
                        <c:pt idx="0">
                          <c:v>0.6</c:v>
                        </c:pt>
                      </c15:dlblFieldTableCache>
                    </c15:dlblFTEntry>
                  </c15:dlblFieldTable>
                  <c15:showDataLabelsRange val="0"/>
                </c:ext>
                <c:ext xmlns:c16="http://schemas.microsoft.com/office/drawing/2014/chart" uri="{C3380CC4-5D6E-409C-BE32-E72D297353CC}">
                  <c16:uniqueId val="{00000006-955F-4B39-BE14-85545D6E3A2D}"/>
                </c:ext>
              </c:extLst>
            </c:dLbl>
            <c:dLbl>
              <c:idx val="7"/>
              <c:tx>
                <c:strRef>
                  <c:f>Daten_Diagramme!$D$21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{BE9D7322-07B5-42DF-8C84-210AE0C431D7}</c15:txfldGUID>
                      <c15:f>Daten_Diagramme!$D$21</c15:f>
                      <c15:dlblFieldTableCache>
                        <c:ptCount val="1"/>
                        <c:pt idx="0">
                          <c:v>3.0</c:v>
                        </c:pt>
                      </c15:dlblFieldTableCache>
                    </c15:dlblFTEntry>
                  </c15:dlblFieldTable>
                  <c15:showDataLabelsRange val="0"/>
                </c:ext>
                <c:ext xmlns:c16="http://schemas.microsoft.com/office/drawing/2014/chart" uri="{C3380CC4-5D6E-409C-BE32-E72D297353CC}">
                  <c16:uniqueId val="{00000007-955F-4B39-BE14-85545D6E3A2D}"/>
                </c:ext>
              </c:extLst>
            </c:dLbl>
            <c:dLbl>
              <c:idx val="8"/>
              <c:tx>
                <c:strRef>
                  <c:f>Daten_Diagramme!$D$22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{1E8806D9-BB42-41EE-8EDF-D23FE9046D57}</c15:txfldGUID>
                      <c15:f>Daten_Diagramme!$D$22</c15:f>
                      <c15:dlblFieldTableCache>
                        <c:ptCount val="1"/>
                        <c:pt idx="0">
                          <c:v>-0.1</c:v>
                        </c:pt>
                      </c15:dlblFieldTableCache>
                    </c15:dlblFTEntry>
                  </c15:dlblFieldTable>
                  <c15:showDataLabelsRange val="0"/>
                </c:ext>
                <c:ext xmlns:c16="http://schemas.microsoft.com/office/drawing/2014/chart" uri="{C3380CC4-5D6E-409C-BE32-E72D297353CC}">
                  <c16:uniqueId val="{00000008-955F-4B39-BE14-85545D6E3A2D}"/>
                </c:ext>
              </c:extLst>
            </c:dLbl>
            <c:dLbl>
              <c:idx val="9"/>
              <c:tx>
                <c:strRef>
                  <c:f>Daten_Diagramme!$D$23</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{C37858C0-B0F2-4EE5-B460-A9D2527C2648}</c15:txfldGUID>
                      <c15:f>Daten_Diagramme!$D$23</c15:f>
                      <c15:dlblFieldTableCache>
                        <c:ptCount val="1"/>
                        <c:pt idx="0">
                          <c:v>-0.9</c:v>
                        </c:pt>
                      </c15:dlblFieldTableCache>
                    </c15:dlblFTEntry>
                  </c15:dlblFieldTable>
                  <c15:showDataLabelsRange val="0"/>
                </c:ext>
                <c:ext xmlns:c16="http://schemas.microsoft.com/office/drawing/2014/chart" uri="{C3380CC4-5D6E-409C-BE32-E72D297353CC}">
                  <c16:uniqueId val="{00000009-955F-4B39-BE14-85545D6E3A2D}"/>
                </c:ext>
              </c:extLst>
            </c:dLbl>
            <c:dLbl>
              <c:idx val="10"/>
              <c:tx>
                <c:strRef>
                  <c:f>Daten_Diagramme!$D$24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{DF83586C-CB01-49C5-9AD3-0E12DE1FDFAD}</c15:txfldGUID>
                      <c15:f>Daten_Diagramme!$D$24</c15:f>
                      <c15:dlblFieldTableCache>
                        <c:ptCount val="1"/>
                        <c:pt idx="0">
                          <c:v>-1.6</c:v>
                        </c:pt>
                      </c15:dlblFieldTableCache>
                    </c15:dlblFTEntry>
                  </c15:dlblFieldTable>
                  <c15:showDataLabelsRange val="0"/>
                </c:ext>
                <c:ext xmlns:c16="http://schemas.microsoft.com/office/drawing/2014/chart" uri="{C3380CC4-5D6E-409C-BE32-E72D297353CC}">
                  <c16:uniqueId val="{0000000A-955F-4B39-BE14-85545D6E3A2D}"/>
                </c:ext>
              </c:extLst>
            </c:dLbl>
            <c:dLbl>
              <c:idx val="11"/>
              <c:tx>
                <c:strRef>
                  <c:f>Daten_Diagramme!$D$25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{5B9EE555-7AD7-42BD-B3E1-7AF0A4795C44}</c15:txfldGUID>
                      <c15:f>Daten_Diagramme!$D$25</c15:f>
                      <c15:dlblFieldTableCache>
                        <c:ptCount val="1"/>
                        <c:pt idx="0">
                          <c:v>2.2</c:v>
                        </c:pt>
                      </c15:dlblFieldTableCache>
                    </c15:dlblFTEntry>
                  </c15:dlblFieldTable>
                  <c15:showDataLabelsRange val="0"/>
                </c:ext>
                <c:ext xmlns:c16="http://schemas.microsoft.com/office/drawing/2014/chart" uri="{C3380CC4-5D6E-409C-BE32-E72D297353CC}">
                  <c16:uniqueId val="{0000000B-955F-4B39-BE14-85545D6E3A2D}"/>
                </c:ext>
              </c:extLst>
            </c:dLbl>
            <c:dLbl>
              <c:idx val="12"/>
              <c:tx>
                <c:strRef>
                  <c:f>Daten_Diagramme!$D$26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{C9EFF99A-662F-4FF8-8066-CBAA73629425}</c15:txfldGUID>
                      <c15:f>Daten_Diagramme!$D$26</c15:f>
                      <c15:dlblFieldTableCache>
                        <c:ptCount val="1"/>
                        <c:pt idx="0">
                          <c:v>2.4</c:v>
                        </c:pt>
                      </c15:dlblFieldTableCache>
                    </c15:dlblFTEntry>
                  </c15:dlblFieldTable>
                  <c15:showDataLabelsRange val="0"/>
                </c:ext>
                <c:ext xmlns:c16="http://schemas.microsoft.com/office/drawing/2014/chart" uri="{C3380CC4-5D6E-409C-BE32-E72D297353CC}">
                  <c16:uniqueId val="{0000000C-955F-4B39-BE14-85545D6E3A2D}"/>
                </c:ext>
              </c:extLst>
            </c:dLbl>
            <c:dLbl>
              <c:idx val="13"/>
              <c:tx>
                <c:strRef>
                  <c:f>Daten_Diagramme!$D$27</c:f>
                  <c:strCache>
                    <c:ptCount val="1"/>
                    <c:pt idx="0">
                      <c:v>-14.2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{F4CEBA38-E10E-4D8E-B4E4-B600D4E1FFE8}</c15:txfldGUID>
                      <c15:f>Daten_Diagramme!$D$27</c15:f>
                      <c15:dlblFieldTableCache>
                        <c:ptCount val="1"/>
                        <c:pt idx="0">
                          <c:v>-14.2</c:v>
                        </c:pt>
                      </c15:dlblFieldTableCache>
                    </c15:dlblFTEntry>
                  </c15:dlblFieldTable>
                  <c15:showDataLabelsRange val="0"/>
                </c:ext>
                <c:ext xmlns:c16="http://schemas.microsoft.com/office/drawing/2014/chart" uri="{C3380CC4-5D6E-409C-BE32-E72D297353CC}">
                  <c16:uniqueId val="{0000000D-955F-4B39-BE14-85545D6E3A2D}"/>
                </c:ext>
              </c:extLst>
            </c:dLbl>
            <c:dLbl>
              <c:idx val="14"/>
              <c:tx>
                <c:strRef>
                  <c:f>Daten_Diagramme!$D$28</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{74193AD4-6802-428A-AED7-D0D7FF55A7EC}</c15:txfldGUID>
                      <c15:f>Daten_Diagramme!$D$28</c15:f>
                      <c15:dlblFieldTableCache>
                        <c:ptCount val="1"/>
                        <c:pt idx="0">
                          <c:v>6.5</c:v>
                        </c:pt>
                      </c15:dlblFieldTableCache>
                    </c15:dlblFTEntry>
                  </c15:dlblFieldTable>
                  <c15:showDataLabelsRange val="0"/>
                </c:ext>
                <c:ext xmlns:c16="http://schemas.microsoft.com/office/drawing/2014/chart" uri="{C3380CC4-5D6E-409C-BE32-E72D297353CC}">
                  <c16:uniqueId val="{0000000E-955F-4B39-BE14-85545D6E3A2D}"/>
                </c:ext>
              </c:extLst>
            </c:dLbl>
            <c:dLbl>
              <c:idx val="15"/>
              <c:tx>
                <c:strRef>
                  <c:f>Daten_Diagramme!$D$29</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{32F2648F-B217-47E4-81F1-5B6B9568BAE4}</c15:txfldGUID>
                      <c15:f>Daten_Diagramme!$D$29</c15:f>
                      <c15:dlblFieldTableCache>
                        <c:ptCount val="1"/>
                        <c:pt idx="0">
                          <c:v>-4.8</c:v>
                        </c:pt>
                      </c15:dlblFieldTableCache>
                    </c15:dlblFTEntry>
                  </c15:dlblFieldTable>
                  <c15:showDataLabelsRange val="0"/>
                </c:ext>
                <c:ext xmlns:c16="http://schemas.microsoft.com/office/drawing/2014/chart" uri="{C3380CC4-5D6E-409C-BE32-E72D297353CC}">
                  <c16:uniqueId val="{0000000F-955F-4B39-BE14-85545D6E3A2D}"/>
                </c:ext>
              </c:extLst>
            </c:dLbl>
            <c:dLbl>
              <c:idx val="16"/>
              <c:tx>
                <c:strRef>
                  <c:f>Daten_Diagramme!$D$30</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{5572DE9F-FB49-46C4-84A5-A4A55D1DEE47}</c15:txfldGUID>
                      <c15:f>Daten_Diagramme!$D$30</c15:f>
                      <c15:dlblFieldTableCache>
                        <c:ptCount val="1"/>
                        <c:pt idx="0">
                          <c:v>-6.7</c:v>
                        </c:pt>
                      </c15:dlblFieldTableCache>
                    </c15:dlblFTEntry>
                  </c15:dlblFieldTable>
                  <c15:showDataLabelsRange val="0"/>
                </c:ext>
                <c:ext xmlns:c16="http://schemas.microsoft.com/office/drawing/2014/chart" uri="{C3380CC4-5D6E-409C-BE32-E72D297353CC}">
                  <c16:uniqueId val="{00000010-955F-4B39-BE14-85545D6E3A2D}"/>
                </c:ext>
              </c:extLst>
            </c:dLbl>
            <c:dLbl>
              <c:idx val="17"/>
              <c:tx>
                <c:strRef>
                  <c:f>Daten_Diagramme!$D$31</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{7788AF71-75D8-4F98-984B-D4D2BE8FFDF9}</c15:txfldGUID>
                      <c15:f>Daten_Diagramme!$D$31</c15:f>
                      <c15:dlblFieldTableCache>
                        <c:ptCount val="1"/>
                        <c:pt idx="0">
                          <c:v>7.0</c:v>
                        </c:pt>
                      </c15:dlblFieldTableCache>
                    </c15:dlblFTEntry>
                  </c15:dlblFieldTable>
                  <c15:showDataLabelsRange val="0"/>
                </c:ext>
                <c:ext xmlns:c16="http://schemas.microsoft.com/office/drawing/2014/chart" uri="{C3380CC4-5D6E-409C-BE32-E72D297353CC}">
                  <c16:uniqueId val="{00000011-955F-4B39-BE14-85545D6E3A2D}"/>
                </c:ext>
              </c:extLst>
            </c:dLbl>
            <c:dLbl>
              <c:idx val="18"/>
              <c:tx>
                <c:strRef>
                  <c:f>Daten_Diagramme!$D$32</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{5C6385B3-1CC7-4251-AFA8-B6ADCDB3C6EF}</c15:txfldGUID>
                      <c15:f>Daten_Diagramme!$D$32</c15:f>
                      <c15:dlblFieldTableCache>
                        <c:ptCount val="1"/>
                        <c:pt idx="0">
                          <c:v>-3.6</c:v>
                        </c:pt>
                      </c15:dlblFieldTableCache>
                    </c15:dlblFTEntry>
                  </c15:dlblFieldTable>
                  <c15:showDataLabelsRange val="0"/>
                </c:ext>
                <c:ext xmlns:c16="http://schemas.microsoft.com/office/drawing/2014/chart" uri="{C3380CC4-5D6E-409C-BE32-E72D297353CC}">
                  <c16:uniqueId val="{00000012-955F-4B39-BE14-85545D6E3A2D}"/>
                </c:ext>
              </c:extLst>
            </c:dLbl>
            <c:dLbl>
              <c:idx val="19"/>
              <c:tx>
                <c:strRef>
                  <c:f>Daten_Diagramme!$D$33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{6A5C510D-5FA7-44F2-85B2-1F5E737D4F23}</c15:txfldGUID>
                      <c15:f>Daten_Diagramme!$D$33</c15:f>
                      <c15:dlblFieldTableCache>
                        <c:ptCount val="1"/>
                        <c:pt idx="0">
                          <c:v>1.7</c:v>
                        </c:pt>
                      </c15:dlblFieldTableCache>
                    </c15:dlblFTEntry>
                  </c15:dlblFieldTable>
                  <c15:showDataLabelsRange val="0"/>
                </c:ext>
                <c:ext xmlns:c16="http://schemas.microsoft.com/office/drawing/2014/chart" uri="{C3380CC4-5D6E-409C-BE32-E72D297353CC}">
                  <c16:uniqueId val="{00000013-955F-4B39-BE14-85545D6E3A2D}"/>
                </c:ext>
              </c:extLst>
            </c:dLbl>
            <c:dLbl>
              <c:idx val="20"/>
              <c:tx>
                <c:strRef>
                  <c:f>Daten_Diagramme!$D$34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{473F41FA-44E4-4D07-9F63-71A576DAB808}</c15:txfldGUID>
                      <c15:f>Daten_Diagramme!$D$34</c15:f>
                      <c15:dlblFieldTableCache>
                        <c:ptCount val="1"/>
                        <c:pt idx="0">
                          <c:v>2.7</c:v>
                        </c:pt>
                      </c15:dlblFieldTableCache>
                    </c15:dlblFTEntry>
                  </c15:dlblFieldTable>
                  <c15:showDataLabelsRange val="0"/>
                </c:ext>
                <c:ext xmlns:c16="http://schemas.microsoft.com/office/drawing/2014/chart" uri="{C3380CC4-5D6E-409C-BE32-E72D297353CC}">
                  <c16:uniqueId val="{00000014-955F-4B39-BE14-85545D6E3A2D}"/>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{F5933C0C-B198-4B4D-B965-0E49DBFD5EF2}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955F-4B39-BE14-85545D6E3A2D}"/>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{21DFDE02-D4DD-43B8-968C-9887C64755C7}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55F-4B39-BE14-85545D6E3A2D}"/>
                </c:ext>
              </c:extLst>
            </c:dLbl>
            <c:dLbl>
              <c:idx val="23"/>
              <c:tx>
                <c:strRef>
                  <c:f>Daten_Diagramme!$D$37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{E55A3628-67AD-4FB9-B06D-4B072C910FE1}</c15:txfldGUID>
                      <c15:f>Daten_Diagramme!$D$37</c15:f>
                      <c15:dlblFieldTableCache>
                        <c:ptCount val="1"/>
                        <c:pt idx="0">
                          <c:v>3.3</c:v>
                        </c:pt>
                      </c15:dlblFieldTableCache>
                    </c15:dlblFTEntry>
                  </c15:dlblFieldTable>
                  <c15:showDataLabelsRange val="0"/>
                </c:ext>
                <c:ext xmlns:c16="http://schemas.microsoft.com/office/drawing/2014/chart" uri="{C3380CC4-5D6E-409C-BE32-E72D297353CC}">
                  <c16:uniqueId val="{00000017-955F-4B39-BE14-85545D6E3A2D}"/>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{A21B1560-7F4F-4F35-A5FE-1B372DAB5346}</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955F-4B39-BE14-85545D6E3A2D}"/>
                </c:ext>
              </c:extLst>
            </c:dLbl>
            <c:dLbl>
              <c:idx val="25"/>
              <c:tx>
                <c:strRef>
                  <c:f>Daten_Diagramme!$D$39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{9776F991-79CD-4A15-B7DE-522926F33B98}</c15:txfldGUID>
                      <c15:f>Daten_Diagramme!$D$39</c15:f>
                      <c15:dlblFieldTableCache>
                        <c:ptCount val="1"/>
                        <c:pt idx="0">
                          <c:v>-1.3</c:v>
                        </c:pt>
                      </c15:dlblFieldTableCache>
                    </c15:dlblFTEntry>
                  </c15:dlblFieldTable>
                  <c15:showDataLabelsRange val="0"/>
                </c:ext>
                <c:ext xmlns:c16="http://schemas.microsoft.com/office/drawing/2014/chart" uri="{C3380CC4-5D6E-409C-BE32-E72D297353CC}">
                  <c16:uniqueId val="{00000019-955F-4B39-BE14-85545D6E3A2D}"/>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{1457F080-C4EC-4A9C-9BB7-C5B5F83F269F}</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55F-4B39-BE14-85545D6E3A2D}"/>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{5F5AAE61-779D-418A-AEE0-9F85C0868956}</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55F-4B39-BE14-85545D6E3A2D}"/>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{AA544E68-35A9-425F-8B44-9704AE9C8AD4}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55F-4B39-BE14-85545D6E3A2D}"/>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{44A6FBD9-DAE0-4EB7-82A2-BEC3EE123774}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55F-4B39-BE14-85545D6E3A2D}"/>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{8125E6E6-AB1A-4894-BBE0-0E77EDCB3F0E}</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55F-4B39-BE14-85545D6E3A2D}"/>
                </c:ext>
              </c:extLst>
            </c:dLbl>
            <c:dLbl>
              <c:idx val="31"/>
              <c:tx>
                <c:strRef>
                  <c:f>Daten_Diagramme!$D$45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{39F0224D-5A59-4104-AD97-E88AB99E2BD1}</c15:txfldGUID>
                      <c15:f>Daten_Diagramme!$D$45</c15:f>
                      <c15:dlblFieldTableCache>
                        <c:ptCount val="1"/>
                        <c:pt idx="0">
                          <c:v>-1.3</c:v>
                        </c:pt>
                      </c15:dlblFieldTableCache>
                    </c15:dlblFTEntry>
                  </c15:dlblFieldTable>
                  <c15:showDataLabelsRange val="0"/>
                </c:ext>
                <c:ext xmlns:c16="http://schemas.microsoft.com/office/drawing/2014/chart" uri="{C3380CC4-5D6E-409C-BE32-E72D297353CC}">
                  <c16:uniqueId val="{0000001F-955F-4B39-BE14-85545D6E3A2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-0.7223569475259275</c:v>
                </c:pt>
                <c:pt idx="1">
                  <c:v>3.2846715328467155</c:v>
                </c:pt>
                <c:pt idx="2">
                  <c:v>23.097826086956523</c:v>
                </c:pt>
                <c:pt idx="3">
                  <c:v>-1.6066212268743914</c:v>
                </c:pt>
                <c:pt idx="4">
                  <c:v>-2.0209580838323356</c:v>
                </c:pt>
                <c:pt idx="5">
                  <c:v>-2.5129701686121919</c:v>
                </c:pt>
                <c:pt idx="6">
                  <c:v>0.6146059291395517</c:v>
                </c:pt>
                <c:pt idx="7">
                  <c:v>3.0462475768485184</c:v>
                </c:pt>
                <c:pt idx="8">
                  <c:v>-6.0277275467148887E-2</c:v>
                </c:pt>
                <c:pt idx="9">
                  <c:v>-0.94375235938089841</c:v>
                </c:pt>
                <c:pt idx="10">
                  <c:v>-1.6029593094944512</c:v>
                </c:pt>
                <c:pt idx="11">
                  <c:v>2.2099447513812156</c:v>
                </c:pt>
                <c:pt idx="12">
                  <c:v>2.4361948955916475</c:v>
                </c:pt>
                <c:pt idx="13">
                  <c:v>-14.151873767258383</c:v>
                </c:pt>
                <c:pt idx="14">
                  <c:v>6.4918851435705367</c:v>
                </c:pt>
                <c:pt idx="15">
                  <c:v>-4.8245614035087723</c:v>
                </c:pt>
                <c:pt idx="16">
                  <c:v>-6.6788099574984825</c:v>
                </c:pt>
                <c:pt idx="17">
                  <c:v>7.0135746606334841</c:v>
                </c:pt>
                <c:pt idx="18">
                  <c:v>-3.5913806863527533</c:v>
                </c:pt>
                <c:pt idx="19">
                  <c:v>1.7263427109974425</c:v>
                </c:pt>
                <c:pt idx="20">
                  <c:v>2.7463651050080777</c:v>
                </c:pt>
                <c:pt idx="21">
                  <c:v>0</c:v>
                </c:pt>
                <c:pt idx="23">
                  <c:v>3.2846715328467155</c:v>
                </c:pt>
                <c:pt idx="24">
                  <c:v>0.21054109060284931</c:v>
                </c:pt>
                <c:pt idx="25">
                  <c:v>-1.3160608936012212</c:v>
                </c:pt>
              </c:numCache>
            </c:numRef>
          </c:val>
          <c:extLst>
            <c:ext xmlns:c16="http://schemas.microsoft.com/office/drawing/2014/chart" uri="{C3380CC4-5D6E-409C-BE32-E72D297353CC}">
              <c16:uniqueId val="{00000020-955F-4B39-BE14-85545D6E3A2D}"/>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{27015861-A19D-4A6A-A582-EBA5B8B83ED0}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55F-4B39-BE14-85545D6E3A2D}"/>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{963CE691-D786-4009-A633-0C2C4F9CB5D8}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55F-4B39-BE14-85545D6E3A2D}"/>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{B9C3B87A-6220-497F-9847-D930C04CB61D}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55F-4B39-BE14-85545D6E3A2D}"/>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{DB625DEF-28B0-4DDC-B30E-2009AFC0B475}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55F-4B39-BE14-85545D6E3A2D}"/>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{AAFEF536-D0E9-452F-B128-5B320096D2C9}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55F-4B39-BE14-85545D6E3A2D}"/>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{5E3A5A6C-9FAF-4211-9985-F6A5A7ED3D4A}</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55F-4B39-BE14-85545D6E3A2D}"/>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{DD99E57E-3C76-4CEC-9666-458490B62966}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55F-4B39-BE14-85545D6E3A2D}"/>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{C49A5628-F069-40DF-995E-B6308702B8E6}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55F-4B39-BE14-85545D6E3A2D}"/>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{672F6AD7-441D-4368-8116-7CDD7BD2F6E9}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55F-4B39-BE14-85545D6E3A2D}"/>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{46F2E57A-985F-42D9-ABD9-BF688682F817}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55F-4B39-BE14-85545D6E3A2D}"/>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{D861B28D-6F01-4A6F-9F7E-FA75E8FC2DA3}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55F-4B39-BE14-85545D6E3A2D}"/>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{25ABDC1A-B1F7-4DF9-89E6-C46488C06DF6}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55F-4B39-BE14-85545D6E3A2D}"/>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{56C6C020-867E-4674-8FC0-8300951567A1}</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55F-4B39-BE14-85545D6E3A2D}"/>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{8508D284-A8DD-4089-8EED-A121055354B8}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55F-4B39-BE14-85545D6E3A2D}"/>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{E864C23A-E8D8-409F-AAC3-6DA7837E7BF6}</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55F-4B39-BE14-85545D6E3A2D}"/>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{CFB6959D-167F-4E87-926D-9D5795507E8A}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55F-4B39-BE14-85545D6E3A2D}"/>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{9AB42B18-B671-4F00-A569-193626B6F224}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55F-4B39-BE14-85545D6E3A2D}"/>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{6D682302-8A54-4F07-8D9A-EB78E26A118F}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55F-4B39-BE14-85545D6E3A2D}"/>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{8A679765-FD19-451C-B3C7-7DBE93C16CE8}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55F-4B39-BE14-85545D6E3A2D}"/>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{6AC65960-31E9-4EA4-9E8A-3967E650634E}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55F-4B39-BE14-85545D6E3A2D}"/>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{06DA48FF-202E-4406-BBF1-26D5BA18213A}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55F-4B39-BE14-85545D6E3A2D}"/>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{CBAA89CB-663F-4225-9510-5EBD61B2EB97}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55F-4B39-BE14-85545D6E3A2D}"/>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{9F1D1C21-9642-4C67-A261-5FAF469DA0EF}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55F-4B39-BE14-85545D6E3A2D}"/>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{17CB3C16-78ED-43CF-BE60-A244907A2D69}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55F-4B39-BE14-85545D6E3A2D}"/>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{341E216B-EE8E-4E7E-AC7E-D0ACBD24D071}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55F-4B39-BE14-85545D6E3A2D}"/>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{2865738A-F301-4C67-B935-1FBF8FE438FD}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55F-4B39-BE14-85545D6E3A2D}"/>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{DB38F82A-C94E-4D0C-AA32-50CFD89C35BB}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55F-4B39-BE14-85545D6E3A2D}"/>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{E16D774F-3A98-4BEE-981F-B8FCD8ADC785}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55F-4B39-BE14-85545D6E3A2D}"/>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{45F43406-E188-4BDE-BA19-B75B9BB9F192}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55F-4B39-BE14-85545D6E3A2D}"/>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{2601B1A9-7E05-49D1-8030-1688BC8C9787}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55F-4B39-BE14-85545D6E3A2D}"/>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{6DC39A02-EEA5-4AA8-926E-0B16B89D1FC2}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55F-4B39-BE14-85545D6E3A2D}"/>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{853432F1-3CD0-47CC-BBF5-05E5C4E33D05}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55F-4B39-BE14-85545D6E3A2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55F-4B39-BE14-85545D6E3A2D}"/>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55F-4B39-BE14-85545D6E3A2D}"/>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{C9089311-F2AC-41FE-B201-48B8D095A93E}</c15:txfldGUID>
                      <c15:f>Daten_Diagramme!$E$14</c15:f>
                      <c15:dlblFieldTableCache>
                        <c:ptCount val="1"/>
                        <c:pt idx="0">
                          <c:v>-5.7</c:v>
                        </c:pt>
                      </c15:dlblFieldTableCache>
                    </c15:dlblFTEntry>
                  </c15:dlblFieldTable>
                  <c15:showDataLabelsRange val="0"/>
                </c:ext>
                <c:ext xmlns:c16="http://schemas.microsoft.com/office/drawing/2014/chart" uri="{C3380CC4-5D6E-409C-BE32-E72D297353CC}">
                  <c16:uniqueId val="{00000000-BE33-4E4C-B728-B548D115C825}"/>
                </c:ext>
              </c:extLst>
            </c:dLbl>
            <c:dLbl>
              <c:idx val="1"/>
              <c:tx>
                <c:strRef>
                  <c:f>Daten_Diagramme!$E$15</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{0E68F749-A392-48E7-8C79-613C06BFBC40}</c15:txfldGUID>
                      <c15:f>Daten_Diagramme!$E$15</c15:f>
                      <c15:dlblFieldTableCache>
                        <c:ptCount val="1"/>
                        <c:pt idx="0">
                          <c:v>5.2</c:v>
                        </c:pt>
                      </c15:dlblFieldTableCache>
                    </c15:dlblFTEntry>
                  </c15:dlblFieldTable>
                  <c15:showDataLabelsRange val="0"/>
                </c:ext>
                <c:ext xmlns:c16="http://schemas.microsoft.com/office/drawing/2014/chart" uri="{C3380CC4-5D6E-409C-BE32-E72D297353CC}">
                  <c16:uniqueId val="{00000001-BE33-4E4C-B728-B548D115C825}"/>
                </c:ext>
              </c:extLst>
            </c:dLbl>
            <c:dLbl>
              <c:idx val="2"/>
              <c:tx>
                <c:strRef>
                  <c:f>Daten_Diagramme!$E$16</c:f>
                  <c:strCache>
                    <c:ptCount val="1"/>
                    <c:pt idx="0">
                      <c:v>18.2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{D4AB0752-8E27-4C45-A51B-95DB9341E49B}</c15:txfldGUID>
                      <c15:f>Daten_Diagramme!$E$16</c15:f>
                      <c15:dlblFieldTableCache>
                        <c:ptCount val="1"/>
                        <c:pt idx="0">
                          <c:v>18.2</c:v>
                        </c:pt>
                      </c15:dlblFieldTableCache>
                    </c15:dlblFTEntry>
                  </c15:dlblFieldTable>
                  <c15:showDataLabelsRange val="0"/>
                </c:ext>
                <c:ext xmlns:c16="http://schemas.microsoft.com/office/drawing/2014/chart" uri="{C3380CC4-5D6E-409C-BE32-E72D297353CC}">
                  <c16:uniqueId val="{00000002-BE33-4E4C-B728-B548D115C825}"/>
                </c:ext>
              </c:extLst>
            </c:dLbl>
            <c:dLbl>
              <c:idx val="3"/>
              <c:tx>
                <c:strRef>
                  <c:f>Daten_Diagramme!$E$17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{C080C0BE-8335-4E73-8B86-66BD879FC2A2}</c15:txfldGUID>
                      <c15:f>Daten_Diagramme!$E$17</c15:f>
                      <c15:dlblFieldTableCache>
                        <c:ptCount val="1"/>
                        <c:pt idx="0">
                          <c:v>-3.8</c:v>
                        </c:pt>
                      </c15:dlblFieldTableCache>
                    </c15:dlblFTEntry>
                  </c15:dlblFieldTable>
                  <c15:showDataLabelsRange val="0"/>
                </c:ext>
                <c:ext xmlns:c16="http://schemas.microsoft.com/office/drawing/2014/chart" uri="{C3380CC4-5D6E-409C-BE32-E72D297353CC}">
                  <c16:uniqueId val="{00000003-BE33-4E4C-B728-B548D115C825}"/>
                </c:ext>
              </c:extLst>
            </c:dLbl>
            <c:dLbl>
              <c:idx val="4"/>
              <c:tx>
                <c:strRef>
                  <c:f>Daten_Diagramme!$E$18</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{AB89FE5C-5D94-4A58-A920-29E63812E60C}</c15:txfldGUID>
                      <c15:f>Daten_Diagramme!$E$18</c15:f>
                      <c15:dlblFieldTableCache>
                        <c:ptCount val="1"/>
                        <c:pt idx="0">
                          <c:v>-5.5</c:v>
                        </c:pt>
                      </c15:dlblFieldTableCache>
                    </c15:dlblFTEntry>
                  </c15:dlblFieldTable>
                  <c15:showDataLabelsRange val="0"/>
                </c:ext>
                <c:ext xmlns:c16="http://schemas.microsoft.com/office/drawing/2014/chart" uri="{C3380CC4-5D6E-409C-BE32-E72D297353CC}">
                  <c16:uniqueId val="{00000004-BE33-4E4C-B728-B548D115C825}"/>
                </c:ext>
              </c:extLst>
            </c:dLbl>
            <c:dLbl>
              <c:idx val="5"/>
              <c:tx>
                <c:strRef>
                  <c:f>Daten_Diagramme!$E$19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{8026343C-5FEA-482B-8DA3-7629F223539C}</c15:txfldGUID>
                      <c15:f>Daten_Diagramme!$E$19</c15:f>
                      <c15:dlblFieldTableCache>
                        <c:ptCount val="1"/>
                        <c:pt idx="0">
                          <c:v>-1.1</c:v>
                        </c:pt>
                      </c15:dlblFieldTableCache>
                    </c15:dlblFTEntry>
                  </c15:dlblFieldTable>
                  <c15:showDataLabelsRange val="0"/>
                </c:ext>
                <c:ext xmlns:c16="http://schemas.microsoft.com/office/drawing/2014/chart" uri="{C3380CC4-5D6E-409C-BE32-E72D297353CC}">
                  <c16:uniqueId val="{00000005-BE33-4E4C-B728-B548D115C825}"/>
                </c:ext>
              </c:extLst>
            </c:dLbl>
            <c:dLbl>
              <c:idx val="6"/>
              <c:tx>
                <c:strRef>
                  <c:f>Daten_Diagramme!$E$20</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{E908F547-7465-4AF2-9974-FCAD5A6410F8}</c15:txfldGUID>
                      <c15:f>Daten_Diagramme!$E$20</c15:f>
                      <c15:dlblFieldTableCache>
                        <c:ptCount val="1"/>
                        <c:pt idx="0">
                          <c:v>-4.9</c:v>
                        </c:pt>
                      </c15:dlblFieldTableCache>
                    </c15:dlblFTEntry>
                  </c15:dlblFieldTable>
                  <c15:showDataLabelsRange val="0"/>
                </c:ext>
                <c:ext xmlns:c16="http://schemas.microsoft.com/office/drawing/2014/chart" uri="{C3380CC4-5D6E-409C-BE32-E72D297353CC}">
                  <c16:uniqueId val="{00000006-BE33-4E4C-B728-B548D115C825}"/>
                </c:ext>
              </c:extLst>
            </c:dLbl>
            <c:dLbl>
              <c:idx val="7"/>
              <c:tx>
                <c:strRef>
                  <c:f>Daten_Diagramme!$E$21</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{D5B840BD-4E60-433B-AC5A-098880EBA497}</c15:txfldGUID>
                      <c15:f>Daten_Diagramme!$E$21</c15:f>
                      <c15:dlblFieldTableCache>
                        <c:ptCount val="1"/>
                        <c:pt idx="0">
                          <c:v>4.2</c:v>
                        </c:pt>
                      </c15:dlblFieldTableCache>
                    </c15:dlblFTEntry>
                  </c15:dlblFieldTable>
                  <c15:showDataLabelsRange val="0"/>
                </c:ext>
                <c:ext xmlns:c16="http://schemas.microsoft.com/office/drawing/2014/chart" uri="{C3380CC4-5D6E-409C-BE32-E72D297353CC}">
                  <c16:uniqueId val="{00000007-BE33-4E4C-B728-B548D115C825}"/>
                </c:ext>
              </c:extLst>
            </c:dLbl>
            <c:dLbl>
              <c:idx val="8"/>
              <c:tx>
                <c:strRef>
                  <c:f>Daten_Diagramme!$E$22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{05B9974F-6BC1-4E20-9D34-5C3FC1E0D2AE}</c15:txfldGUID>
                      <c15:f>Daten_Diagramme!$E$22</c15:f>
                      <c15:dlblFieldTableCache>
                        <c:ptCount val="1"/>
                        <c:pt idx="0">
                          <c:v>0.3</c:v>
                        </c:pt>
                      </c15:dlblFieldTableCache>
                    </c15:dlblFTEntry>
                  </c15:dlblFieldTable>
                  <c15:showDataLabelsRange val="0"/>
                </c:ext>
                <c:ext xmlns:c16="http://schemas.microsoft.com/office/drawing/2014/chart" uri="{C3380CC4-5D6E-409C-BE32-E72D297353CC}">
                  <c16:uniqueId val="{00000008-BE33-4E4C-B728-B548D115C825}"/>
                </c:ext>
              </c:extLst>
            </c:dLbl>
            <c:dLbl>
              <c:idx val="9"/>
              <c:tx>
                <c:strRef>
                  <c:f>Daten_Diagramme!$E$23</c:f>
                  <c:strCache>
                    <c:ptCount val="1"/>
                    <c:pt idx="0">
                      <c:v>-19.7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{C34F5355-C673-4688-8BE0-B8176FB28D44}</c15:txfldGUID>
                      <c15:f>Daten_Diagramme!$E$23</c15:f>
                      <c15:dlblFieldTableCache>
                        <c:ptCount val="1"/>
                        <c:pt idx="0">
                          <c:v>-19.7</c:v>
                        </c:pt>
                      </c15:dlblFieldTableCache>
                    </c15:dlblFTEntry>
                  </c15:dlblFieldTable>
                  <c15:showDataLabelsRange val="0"/>
                </c:ext>
                <c:ext xmlns:c16="http://schemas.microsoft.com/office/drawing/2014/chart" uri="{C3380CC4-5D6E-409C-BE32-E72D297353CC}">
                  <c16:uniqueId val="{00000009-BE33-4E4C-B728-B548D115C825}"/>
                </c:ext>
              </c:extLst>
            </c:dLbl>
            <c:dLbl>
              <c:idx val="10"/>
              <c:tx>
                <c:strRef>
                  <c:f>Daten_Diagramme!$E$24</c:f>
                  <c:strCache>
                    <c:ptCount val="1"/>
                    <c:pt idx="0">
                      <c:v>-20.4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{C20E2CEB-80AA-452A-AF26-2C2AE9D6A512}</c15:txfldGUID>
                      <c15:f>Daten_Diagramme!$E$24</c15:f>
                      <c15:dlblFieldTableCache>
                        <c:ptCount val="1"/>
                        <c:pt idx="0">
                          <c:v>-20.4</c:v>
                        </c:pt>
                      </c15:dlblFieldTableCache>
                    </c15:dlblFTEntry>
                  </c15:dlblFieldTable>
                  <c15:showDataLabelsRange val="0"/>
                </c:ext>
                <c:ext xmlns:c16="http://schemas.microsoft.com/office/drawing/2014/chart" uri="{C3380CC4-5D6E-409C-BE32-E72D297353CC}">
                  <c16:uniqueId val="{0000000A-BE33-4E4C-B728-B548D115C825}"/>
                </c:ext>
              </c:extLst>
            </c:dLbl>
            <c:dLbl>
              <c:idx val="11"/>
              <c:tx>
                <c:strRef>
                  <c:f>Daten_Diagramme!$E$25</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{9B15CC4D-F8ED-4E5B-AAF0-DD90D73B6CB4}</c15:txfldGUID>
                      <c15:f>Daten_Diagramme!$E$25</c15:f>
                      <c15:dlblFieldTableCache>
                        <c:ptCount val="1"/>
                        <c:pt idx="0">
                          <c:v>-10.7</c:v>
                        </c:pt>
                      </c15:dlblFieldTableCache>
                    </c15:dlblFTEntry>
                  </c15:dlblFieldTable>
                  <c15:showDataLabelsRange val="0"/>
                </c:ext>
                <c:ext xmlns:c16="http://schemas.microsoft.com/office/drawing/2014/chart" uri="{C3380CC4-5D6E-409C-BE32-E72D297353CC}">
                  <c16:uniqueId val="{0000000B-BE33-4E4C-B728-B548D115C825}"/>
                </c:ext>
              </c:extLst>
            </c:dLbl>
            <c:dLbl>
              <c:idx val="12"/>
              <c:tx>
                <c:strRef>
                  <c:f>Daten_Diagramme!$E$26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{6FB76B1E-08D9-4F3E-92C8-85C17B5972AB}</c15:txfldGUID>
                      <c15:f>Daten_Diagramme!$E$26</c15:f>
                      <c15:dlblFieldTableCache>
                        <c:ptCount val="1"/>
                        <c:pt idx="0">
                          <c:v>1.7</c:v>
                        </c:pt>
                      </c15:dlblFieldTableCache>
                    </c15:dlblFTEntry>
                  </c15:dlblFieldTable>
                  <c15:showDataLabelsRange val="0"/>
                </c:ext>
                <c:ext xmlns:c16="http://schemas.microsoft.com/office/drawing/2014/chart" uri="{C3380CC4-5D6E-409C-BE32-E72D297353CC}">
                  <c16:uniqueId val="{0000000C-BE33-4E4C-B728-B548D115C825}"/>
                </c:ext>
              </c:extLst>
            </c:dLbl>
            <c:dLbl>
              <c:idx val="13"/>
              <c:tx>
                <c:strRef>
                  <c:f>Daten_Diagramme!$E$27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{ACC83345-D35B-44A0-A78C-D5E6A8236A08}</c15:txfldGUID>
                      <c15:f>Daten_Diagramme!$E$27</c15:f>
                      <c15:dlblFieldTableCache>
                        <c:ptCount val="1"/>
                        <c:pt idx="0">
                          <c:v>-3.7</c:v>
                        </c:pt>
                      </c15:dlblFieldTableCache>
                    </c15:dlblFTEntry>
                  </c15:dlblFieldTable>
                  <c15:showDataLabelsRange val="0"/>
                </c:ext>
                <c:ext xmlns:c16="http://schemas.microsoft.com/office/drawing/2014/chart" uri="{C3380CC4-5D6E-409C-BE32-E72D297353CC}">
                  <c16:uniqueId val="{0000000D-BE33-4E4C-B728-B548D115C825}"/>
                </c:ext>
              </c:extLst>
            </c:dLbl>
            <c:dLbl>
              <c:idx val="14"/>
              <c:tx>
                <c:strRef>
                  <c:f>Daten_Diagramme!$E$28</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{6304F68F-5D6B-4B03-B6A0-14B46D64E988}</c15:txfldGUID>
                      <c15:f>Daten_Diagramme!$E$28</c15:f>
                      <c15:dlblFieldTableCache>
                        <c:ptCount val="1"/>
                        <c:pt idx="0">
                          <c:v>-11.3</c:v>
                        </c:pt>
                      </c15:dlblFieldTableCache>
                    </c15:dlblFTEntry>
                  </c15:dlblFieldTable>
                  <c15:showDataLabelsRange val="0"/>
                </c:ext>
                <c:ext xmlns:c16="http://schemas.microsoft.com/office/drawing/2014/chart" uri="{C3380CC4-5D6E-409C-BE32-E72D297353CC}">
                  <c16:uniqueId val="{0000000E-BE33-4E4C-B728-B548D115C825}"/>
                </c:ext>
              </c:extLst>
            </c:dLbl>
            <c:dLbl>
              <c:idx val="15"/>
              <c:tx>
                <c:strRef>
                  <c:f>Daten_Diagramme!$E$29</c:f>
                  <c:strCache>
                    <c:ptCount val="1"/>
                    <c:pt idx="0">
                      <c:v>-34.5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{B031258B-C193-47EA-A85B-F37414025154}</c15:txfldGUID>
                      <c15:f>Daten_Diagramme!$E$29</c15:f>
                      <c15:dlblFieldTableCache>
                        <c:ptCount val="1"/>
                        <c:pt idx="0">
                          <c:v>-34.5</c:v>
                        </c:pt>
                      </c15:dlblFieldTableCache>
                    </c15:dlblFTEntry>
                  </c15:dlblFieldTable>
                  <c15:showDataLabelsRange val="0"/>
                </c:ext>
                <c:ext xmlns:c16="http://schemas.microsoft.com/office/drawing/2014/chart" uri="{C3380CC4-5D6E-409C-BE32-E72D297353CC}">
                  <c16:uniqueId val="{0000000F-BE33-4E4C-B728-B548D115C825}"/>
                </c:ext>
              </c:extLst>
            </c:dLbl>
            <c:dLbl>
              <c:idx val="16"/>
              <c:tx>
                <c:strRef>
                  <c:f>Daten_Diagramme!$E$30</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{97BE88B5-F481-423E-8D5B-9855D04D91C4}</c15:txfldGUID>
                      <c15:f>Daten_Diagramme!$E$30</c15:f>
                      <c15:dlblFieldTableCache>
                        <c:ptCount val="1"/>
                        <c:pt idx="0">
                          <c:v>7.9</c:v>
                        </c:pt>
                      </c15:dlblFieldTableCache>
                    </c15:dlblFTEntry>
                  </c15:dlblFieldTable>
                  <c15:showDataLabelsRange val="0"/>
                </c:ext>
                <c:ext xmlns:c16="http://schemas.microsoft.com/office/drawing/2014/chart" uri="{C3380CC4-5D6E-409C-BE32-E72D297353CC}">
                  <c16:uniqueId val="{00000010-BE33-4E4C-B728-B548D115C825}"/>
                </c:ext>
              </c:extLst>
            </c:dLbl>
            <c:dLbl>
              <c:idx val="17"/>
              <c:tx>
                <c:strRef>
                  <c:f>Daten_Diagramme!$E$31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{58F90A95-E98F-4C12-9F67-5D1FDC74A094}</c15:txfldGUID>
                      <c15:f>Daten_Diagramme!$E$31</c15:f>
                      <c15:dlblFieldTableCache>
                        <c:ptCount val="1"/>
                        <c:pt idx="0">
                          <c:v>2.3</c:v>
                        </c:pt>
                      </c15:dlblFieldTableCache>
                    </c15:dlblFTEntry>
                  </c15:dlblFieldTable>
                  <c15:showDataLabelsRange val="0"/>
                </c:ext>
                <c:ext xmlns:c16="http://schemas.microsoft.com/office/drawing/2014/chart" uri="{C3380CC4-5D6E-409C-BE32-E72D297353CC}">
                  <c16:uniqueId val="{00000011-BE33-4E4C-B728-B548D115C825}"/>
                </c:ext>
              </c:extLst>
            </c:dLbl>
            <c:dLbl>
              <c:idx val="18"/>
              <c:tx>
                <c:strRef>
                  <c:f>Daten_Diagramme!$E$32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{006EFBC0-36AB-48D7-91ED-FA1063CE412B}</c15:txfldGUID>
                      <c15:f>Daten_Diagramme!$E$32</c15:f>
                      <c15:dlblFieldTableCache>
                        <c:ptCount val="1"/>
                        <c:pt idx="0">
                          <c:v>2.9</c:v>
                        </c:pt>
                      </c15:dlblFieldTableCache>
                    </c15:dlblFTEntry>
                  </c15:dlblFieldTable>
                  <c15:showDataLabelsRange val="0"/>
                </c:ext>
                <c:ext xmlns:c16="http://schemas.microsoft.com/office/drawing/2014/chart" uri="{C3380CC4-5D6E-409C-BE32-E72D297353CC}">
                  <c16:uniqueId val="{00000012-BE33-4E4C-B728-B548D115C825}"/>
                </c:ext>
              </c:extLst>
            </c:dLbl>
            <c:dLbl>
              <c:idx val="19"/>
              <c:tx>
                <c:strRef>
                  <c:f>Daten_Diagramme!$E$33</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{E541FA1F-7B6B-40AD-BD33-C130B3A5FC84}</c15:txfldGUID>
                      <c15:f>Daten_Diagramme!$E$33</c15:f>
                      <c15:dlblFieldTableCache>
                        <c:ptCount val="1"/>
                        <c:pt idx="0">
                          <c:v>-7.3</c:v>
                        </c:pt>
                      </c15:dlblFieldTableCache>
                    </c15:dlblFTEntry>
                  </c15:dlblFieldTable>
                  <c15:showDataLabelsRange val="0"/>
                </c:ext>
                <c:ext xmlns:c16="http://schemas.microsoft.com/office/drawing/2014/chart" uri="{C3380CC4-5D6E-409C-BE32-E72D297353CC}">
                  <c16:uniqueId val="{00000013-BE33-4E4C-B728-B548D115C825}"/>
                </c:ext>
              </c:extLst>
            </c:dLbl>
            <c:dLbl>
              <c:idx val="20"/>
              <c:tx>
                <c:strRef>
                  <c:f>Daten_Diagramme!$E$34</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{3712EE08-4FD5-4702-8DE4-48ECC4D8024F}</c15:txfldGUID>
                      <c15:f>Daten_Diagramme!$E$34</c15:f>
                      <c15:dlblFieldTableCache>
                        <c:ptCount val="1"/>
                        <c:pt idx="0">
                          <c:v>-5.0</c:v>
                        </c:pt>
                      </c15:dlblFieldTableCache>
                    </c15:dlblFTEntry>
                  </c15:dlblFieldTable>
                  <c15:showDataLabelsRange val="0"/>
                </c:ext>
                <c:ext xmlns:c16="http://schemas.microsoft.com/office/drawing/2014/chart" uri="{C3380CC4-5D6E-409C-BE32-E72D297353CC}">
                  <c16:uniqueId val="{00000014-BE33-4E4C-B728-B548D115C825}"/>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{BB11AD8B-AF23-468D-AD26-9ED47701E14E}</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BE33-4E4C-B728-B548D115C82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{6E6A65F9-3948-492E-BA38-5DA6A20A8951}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E33-4E4C-B728-B548D115C825}"/>
                </c:ext>
              </c:extLst>
            </c:dLbl>
            <c:dLbl>
              <c:idx val="23"/>
              <c:tx>
                <c:strRef>
                  <c:f>Daten_Diagramme!$E$37</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{51CA522F-F154-4EBF-9457-C435E8020650}</c15:txfldGUID>
                      <c15:f>Daten_Diagramme!$E$37</c15:f>
                      <c15:dlblFieldTableCache>
                        <c:ptCount val="1"/>
                        <c:pt idx="0">
                          <c:v>5.2</c:v>
                        </c:pt>
                      </c15:dlblFieldTableCache>
                    </c15:dlblFTEntry>
                  </c15:dlblFieldTable>
                  <c15:showDataLabelsRange val="0"/>
                </c:ext>
                <c:ext xmlns:c16="http://schemas.microsoft.com/office/drawing/2014/chart" uri="{C3380CC4-5D6E-409C-BE32-E72D297353CC}">
                  <c16:uniqueId val="{00000017-BE33-4E4C-B728-B548D115C825}"/>
                </c:ext>
              </c:extLst>
            </c:dLbl>
            <c:dLbl>
              <c:idx val="24"/>
              <c:tx>
                <c:strRef>
                  <c:f>Daten_Diagramme!$E$38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{4818863E-DAC6-4456-9D26-81395871CF5C}</c15:txfldGUID>
                      <c15:f>Daten_Diagramme!$E$38</c15:f>
                      <c15:dlblFieldTableCache>
                        <c:ptCount val="1"/>
                        <c:pt idx="0">
                          <c:v>0.2</c:v>
                        </c:pt>
                      </c15:dlblFieldTableCache>
                    </c15:dlblFTEntry>
                  </c15:dlblFieldTable>
                  <c15:showDataLabelsRange val="0"/>
                </c:ext>
                <c:ext xmlns:c16="http://schemas.microsoft.com/office/drawing/2014/chart" uri="{C3380CC4-5D6E-409C-BE32-E72D297353CC}">
                  <c16:uniqueId val="{00000018-BE33-4E4C-B728-B548D115C825}"/>
                </c:ext>
              </c:extLst>
            </c:dLbl>
            <c:dLbl>
              <c:idx val="25"/>
              <c:tx>
                <c:strRef>
                  <c:f>Daten_Diagramme!$E$39</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{87CB5A13-ECD3-490F-A290-0D3A6D9B03CB}</c15:txfldGUID>
                      <c15:f>Daten_Diagramme!$E$39</c15:f>
                      <c15:dlblFieldTableCache>
                        <c:ptCount val="1"/>
                        <c:pt idx="0">
                          <c:v>-7.1</c:v>
                        </c:pt>
                      </c15:dlblFieldTableCache>
                    </c15:dlblFTEntry>
                  </c15:dlblFieldTable>
                  <c15:showDataLabelsRange val="0"/>
                </c:ext>
                <c:ext xmlns:c16="http://schemas.microsoft.com/office/drawing/2014/chart" uri="{C3380CC4-5D6E-409C-BE32-E72D297353CC}">
                  <c16:uniqueId val="{00000019-BE33-4E4C-B728-B548D115C82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{35296365-862F-43C3-85D2-C7103BE81B5F}</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E33-4E4C-B728-B548D115C82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{A96BF9A5-543D-4AAB-91C0-A976602B1BB9}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E33-4E4C-B728-B548D115C82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{4B02175A-96BC-4B20-AF99-4E48BEE8DDAC}</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E33-4E4C-B728-B548D115C82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{497981F4-F37C-4485-A1D4-889F3183F59E}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E33-4E4C-B728-B548D115C82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{7EDEEF38-AB0F-4250-87D2-F60002CE914F}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E33-4E4C-B728-B548D115C825}"/>
                </c:ext>
              </c:extLst>
            </c:dLbl>
            <c:dLbl>
              <c:idx val="31"/>
              <c:tx>
                <c:strRef>
                  <c:f>Daten_Diagramme!$E$45</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{CB6B8312-3E03-4DBE-AA96-1253C658E3EB}</c15:txfldGUID>
                      <c15:f>Daten_Diagramme!$E$45</c15:f>
                      <c15:dlblFieldTableCache>
                        <c:ptCount val="1"/>
                        <c:pt idx="0">
                          <c:v>-7.1</c:v>
                        </c:pt>
                      </c15:dlblFieldTableCache>
                    </c15:dlblFTEntry>
                  </c15:dlblFieldTable>
                  <c15:showDataLabelsRange val="0"/>
                </c:ext>
                <c:ext xmlns:c16="http://schemas.microsoft.com/office/drawing/2014/chart" uri="{C3380CC4-5D6E-409C-BE32-E72D297353CC}">
                  <c16:uniqueId val="{0000001F-BE33-4E4C-B728-B548D115C82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-5.7398194214114611</c:v>
                </c:pt>
                <c:pt idx="1">
                  <c:v>5.208333333333333</c:v>
                </c:pt>
                <c:pt idx="2">
                  <c:v>18.181818181818183</c:v>
                </c:pt>
                <c:pt idx="3">
                  <c:v>-3.7854889589905363</c:v>
                </c:pt>
                <c:pt idx="4">
                  <c:v>-5.5421686746987948</c:v>
                </c:pt>
                <c:pt idx="5">
                  <c:v>-1.1396011396011396</c:v>
                </c:pt>
                <c:pt idx="6">
                  <c:v>-4.8648648648648649</c:v>
                </c:pt>
                <c:pt idx="7">
                  <c:v>4.1543026706231458</c:v>
                </c:pt>
                <c:pt idx="8">
                  <c:v>0.27367268746579093</c:v>
                </c:pt>
                <c:pt idx="9">
                  <c:v>-19.715224534501644</c:v>
                </c:pt>
                <c:pt idx="10">
                  <c:v>-20.386266094420602</c:v>
                </c:pt>
                <c:pt idx="11">
                  <c:v>-10.743801652892563</c:v>
                </c:pt>
                <c:pt idx="12">
                  <c:v>1.7241379310344827</c:v>
                </c:pt>
                <c:pt idx="13">
                  <c:v>-3.6764705882352939</c:v>
                </c:pt>
                <c:pt idx="14">
                  <c:v>-11.251758087201125</c:v>
                </c:pt>
                <c:pt idx="15">
                  <c:v>-34.482758620689658</c:v>
                </c:pt>
                <c:pt idx="16">
                  <c:v>7.8534031413612562</c:v>
                </c:pt>
                <c:pt idx="17">
                  <c:v>2.3121387283236996</c:v>
                </c:pt>
                <c:pt idx="18">
                  <c:v>2.8957528957528957</c:v>
                </c:pt>
                <c:pt idx="19">
                  <c:v>-7.2614107883817427</c:v>
                </c:pt>
                <c:pt idx="20">
                  <c:v>-5</c:v>
                </c:pt>
                <c:pt idx="21">
                  <c:v>0</c:v>
                </c:pt>
                <c:pt idx="23">
                  <c:v>5.208333333333333</c:v>
                </c:pt>
                <c:pt idx="24">
                  <c:v>0.23654642223536368</c:v>
                </c:pt>
                <c:pt idx="25">
                  <c:v>-7.1014492753623184</c:v>
                </c:pt>
              </c:numCache>
            </c:numRef>
          </c:val>
          <c:extLst>
            <c:ext xmlns:c16="http://schemas.microsoft.com/office/drawing/2014/chart" uri="{C3380CC4-5D6E-409C-BE32-E72D297353CC}">
              <c16:uniqueId val="{00000020-BE33-4E4C-B728-B548D115C82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{57082204-7260-4E92-9E5D-6B3D25834C42}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E33-4E4C-B728-B548D115C82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{ABFF288C-76DD-441D-9A8E-66520B3E18B9}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E33-4E4C-B728-B548D115C82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{B61ADA53-90E3-42B0-B03D-C35369B52199}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E33-4E4C-B728-B548D115C82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{91C944F5-313D-43EB-90B6-E0ABC0BC8F54}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E33-4E4C-B728-B548D115C82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{392DE758-9E01-4038-BCCE-4C1C8AD039CE}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E33-4E4C-B728-B548D115C82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{9B4AE020-7823-44EF-9A45-E323B26A9597}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E33-4E4C-B728-B548D115C82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{800078CA-9BDB-4EB7-A609-BD17C750A845}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E33-4E4C-B728-B548D115C82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{410FD8AE-9B8B-4C33-AE7B-940D4E43882F}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E33-4E4C-B728-B548D115C82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{D78B4166-6967-407F-901E-E673224F8CF6}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E33-4E4C-B728-B548D115C82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{2648FBD8-DB2E-4506-8903-27C325041903}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E33-4E4C-B728-B548D115C82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{C069958C-6288-4B4C-9938-25A7D02EE5C1}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E33-4E4C-B728-B548D115C82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{E8E55192-B456-4E91-AC20-ED09DFF8D5B8}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E33-4E4C-B728-B548D115C82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{9A7B5AB2-372B-4104-81FC-EE71D12D6024}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E33-4E4C-B728-B548D115C82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{357B1DE4-2DBD-48CF-B0AB-427D3CBB221F}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E33-4E4C-B728-B548D115C82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{3398BE98-8F93-401A-AB6C-01166559FD3B}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E33-4E4C-B728-B548D115C82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{2B307FCE-B898-45C9-89C5-07FF1A9DA237}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E33-4E4C-B728-B548D115C82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{151D2365-C96F-47BB-86A3-C692B8270279}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E33-4E4C-B728-B548D115C82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{E1B66C40-8D06-489B-A715-227719CE8AF1}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E33-4E4C-B728-B548D115C82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{9F880FDE-49D9-44E1-8947-6FF7F4F0428D}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E33-4E4C-B728-B548D115C82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{3DC74A6D-BC8F-469A-AAA5-1EF623FE96AD}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E33-4E4C-B728-B548D115C82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{31BBDEA5-A454-4A4E-B13D-831C50766931}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E33-4E4C-B728-B548D115C82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{F2131659-0344-4EF1-960A-B45F79C2467C}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E33-4E4C-B728-B548D115C82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{AAA8BB44-39EB-4DFB-82F2-EB87C2DE95FA}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E33-4E4C-B728-B548D115C82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{EB3CD0D7-4EBD-4460-9D54-D3A992AB91FB}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E33-4E4C-B728-B548D115C82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{2988F8B7-52E1-4253-A1DA-0218967F66A3}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E33-4E4C-B728-B548D115C82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{ECDCD9C5-CBBA-4374-8BB9-3CE8CBD5B7EB}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E33-4E4C-B728-B548D115C82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{FEF89F3C-8E92-4E63-ACAD-29FC736A0FB1}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E33-4E4C-B728-B548D115C82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{6D0EACB4-3FFA-461B-A3A4-39CFD0C772F2}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E33-4E4C-B728-B548D115C82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{2618D2C9-5F98-498F-9B82-60AA3F1B5634}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E33-4E4C-B728-B548D115C82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{F70675C8-4732-45BA-BA0A-0539987C0006}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E33-4E4C-B728-B548D115C82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{EF216CCF-B977-4545-B551-E2E9E28E0C39}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E33-4E4C-B728-B548D115C82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{93561994-BC54-4598-A6BD-06E92DA7ECEB}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E33-4E4C-B728-B548D115C82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E33-4E4C-B728-B548D115C82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E33-4E4C-B728-B548D115C82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{B9B206C7-EDB3-4ABE-A292-B2F9E880CB9A}</c15:txfldGUID>
                      <c15:f>Diagramm!$I$46</c15:f>
                      <c15:dlblFieldTableCache>
                        <c:ptCount val="1"/>
                      </c15:dlblFieldTableCache>
                    </c15:dlblFTEntry>
                  </c15:dlblFieldTable>
                  <c15:showDataLabelsRange val="0"/>
                </c:ext>
                <c:ext xmlns:c16="http://schemas.microsoft.com/office/drawing/2014/chart" uri="{C3380CC4-5D6E-409C-BE32-E72D297353CC}">
                  <c16:uniqueId val="{00000000-54AC-44BA-A474-0C8715D8FF6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{73B19770-7EF9-467E-A689-7F7229174C77}</c15:txfldGUID>
                      <c15:f>Diagramm!$I$47</c15:f>
                      <c15:dlblFieldTableCache>
                        <c:ptCount val="1"/>
                      </c15:dlblFieldTableCache>
                    </c15:dlblFTEntry>
                  </c15:dlblFieldTable>
                  <c15:showDataLabelsRange val="0"/>
                </c:ext>
                <c:ext xmlns:c16="http://schemas.microsoft.com/office/drawing/2014/chart" uri="{C3380CC4-5D6E-409C-BE32-E72D297353CC}">
                  <c16:uniqueId val="{00000001-54AC-44BA-A474-0C8715D8FF6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{6509B82C-933A-4BB9-92EF-3F5D4127B022}</c15:txfldGUID>
                      <c15:f>Diagramm!$I$48</c15:f>
                      <c15:dlblFieldTableCache>
                        <c:ptCount val="1"/>
                      </c15:dlblFieldTableCache>
                    </c15:dlblFTEntry>
                  </c15:dlblFieldTable>
                  <c15:showDataLabelsRange val="0"/>
                </c:ext>
                <c:ext xmlns:c16="http://schemas.microsoft.com/office/drawing/2014/chart" uri="{C3380CC4-5D6E-409C-BE32-E72D297353CC}">
                  <c16:uniqueId val="{00000002-54AC-44BA-A474-0C8715D8FF6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{055AD7A9-D3FA-45BF-B396-14252F53FE48}</c15:txfldGUID>
                      <c15:f>Diagramm!$I$49</c15:f>
                      <c15:dlblFieldTableCache>
                        <c:ptCount val="1"/>
                      </c15:dlblFieldTableCache>
                    </c15:dlblFTEntry>
                  </c15:dlblFieldTable>
                  <c15:showDataLabelsRange val="0"/>
                </c:ext>
                <c:ext xmlns:c16="http://schemas.microsoft.com/office/drawing/2014/chart" uri="{C3380CC4-5D6E-409C-BE32-E72D297353CC}">
                  <c16:uniqueId val="{00000003-54AC-44BA-A474-0C8715D8FF6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{9A31E759-7155-484B-A49C-5FA27400DF73}</c15:txfldGUID>
                      <c15:f>Diagramm!$I$50</c15:f>
                      <c15:dlblFieldTableCache>
                        <c:ptCount val="1"/>
                      </c15:dlblFieldTableCache>
                    </c15:dlblFTEntry>
                  </c15:dlblFieldTable>
                  <c15:showDataLabelsRange val="0"/>
                </c:ext>
                <c:ext xmlns:c16="http://schemas.microsoft.com/office/drawing/2014/chart" uri="{C3380CC4-5D6E-409C-BE32-E72D297353CC}">
                  <c16:uniqueId val="{00000004-54AC-44BA-A474-0C8715D8FF6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{9A507F55-E914-42F3-8A0E-DB704816DA10}</c15:txfldGUID>
                      <c15:f>Diagramm!$I$51</c15:f>
                      <c15:dlblFieldTableCache>
                        <c:ptCount val="1"/>
                      </c15:dlblFieldTableCache>
                    </c15:dlblFTEntry>
                  </c15:dlblFieldTable>
                  <c15:showDataLabelsRange val="0"/>
                </c:ext>
                <c:ext xmlns:c16="http://schemas.microsoft.com/office/drawing/2014/chart" uri="{C3380CC4-5D6E-409C-BE32-E72D297353CC}">
                  <c16:uniqueId val="{00000005-54AC-44BA-A474-0C8715D8FF6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{6B6B04A2-A54C-4785-8A36-A85F96D52507}</c15:txfldGUID>
                      <c15:f>Diagramm!$I$52</c15:f>
                      <c15:dlblFieldTableCache>
                        <c:ptCount val="1"/>
                      </c15:dlblFieldTableCache>
                    </c15:dlblFTEntry>
                  </c15:dlblFieldTable>
                  <c15:showDataLabelsRange val="0"/>
                </c:ext>
                <c:ext xmlns:c16="http://schemas.microsoft.com/office/drawing/2014/chart" uri="{C3380CC4-5D6E-409C-BE32-E72D297353CC}">
                  <c16:uniqueId val="{00000006-54AC-44BA-A474-0C8715D8FF6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{F6D1CEFD-3FB2-4F8A-9ADB-4A88C5B237FE}</c15:txfldGUID>
                      <c15:f>Diagramm!$I$53</c15:f>
                      <c15:dlblFieldTableCache>
                        <c:ptCount val="1"/>
                      </c15:dlblFieldTableCache>
                    </c15:dlblFTEntry>
                  </c15:dlblFieldTable>
                  <c15:showDataLabelsRange val="0"/>
                </c:ext>
                <c:ext xmlns:c16="http://schemas.microsoft.com/office/drawing/2014/chart" uri="{C3380CC4-5D6E-409C-BE32-E72D297353CC}">
                  <c16:uniqueId val="{00000007-54AC-44BA-A474-0C8715D8FF6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{06837638-FDE5-46B6-98DA-01D993191036}</c15:txfldGUID>
                      <c15:f>Diagramm!$I$54</c15:f>
                      <c15:dlblFieldTableCache>
                        <c:ptCount val="1"/>
                      </c15:dlblFieldTableCache>
                    </c15:dlblFTEntry>
                  </c15:dlblFieldTable>
                  <c15:showDataLabelsRange val="0"/>
                </c:ext>
                <c:ext xmlns:c16="http://schemas.microsoft.com/office/drawing/2014/chart" uri="{C3380CC4-5D6E-409C-BE32-E72D297353CC}">
                  <c16:uniqueId val="{00000008-54AC-44BA-A474-0C8715D8FF6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{FA3E70C2-2025-44FE-B9F5-F573A514233F}</c15:txfldGUID>
                      <c15:f>Diagramm!$I$55</c15:f>
                      <c15:dlblFieldTableCache>
                        <c:ptCount val="1"/>
                      </c15:dlblFieldTableCache>
                    </c15:dlblFTEntry>
                  </c15:dlblFieldTable>
                  <c15:showDataLabelsRange val="0"/>
                </c:ext>
                <c:ext xmlns:c16="http://schemas.microsoft.com/office/drawing/2014/chart" uri="{C3380CC4-5D6E-409C-BE32-E72D297353CC}">
                  <c16:uniqueId val="{00000009-54AC-44BA-A474-0C8715D8FF6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{4CCEF7FC-424D-4E02-B89C-E627812B7231}</c15:txfldGUID>
                      <c15:f>Diagramm!$I$56</c15:f>
                      <c15:dlblFieldTableCache>
                        <c:ptCount val="1"/>
                      </c15:dlblFieldTableCache>
                    </c15:dlblFTEntry>
                  </c15:dlblFieldTable>
                  <c15:showDataLabelsRange val="0"/>
                </c:ext>
                <c:ext xmlns:c16="http://schemas.microsoft.com/office/drawing/2014/chart" uri="{C3380CC4-5D6E-409C-BE32-E72D297353CC}">
                  <c16:uniqueId val="{0000000A-54AC-44BA-A474-0C8715D8FF6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{3CCB42D6-FE8C-43C5-A5E0-83976F978F71}</c15:txfldGUID>
                      <c15:f>Diagramm!$I$57</c15:f>
                      <c15:dlblFieldTableCache>
                        <c:ptCount val="1"/>
                      </c15:dlblFieldTableCache>
                    </c15:dlblFTEntry>
                  </c15:dlblFieldTable>
                  <c15:showDataLabelsRange val="0"/>
                </c:ext>
                <c:ext xmlns:c16="http://schemas.microsoft.com/office/drawing/2014/chart" uri="{C3380CC4-5D6E-409C-BE32-E72D297353CC}">
                  <c16:uniqueId val="{0000000B-54AC-44BA-A474-0C8715D8FF6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{A9DBD945-08A0-4F57-B0D7-4FCDAAEA7ADA}</c15:txfldGUID>
                      <c15:f>Diagramm!$I$58</c15:f>
                      <c15:dlblFieldTableCache>
                        <c:ptCount val="1"/>
                      </c15:dlblFieldTableCache>
                    </c15:dlblFTEntry>
                  </c15:dlblFieldTable>
                  <c15:showDataLabelsRange val="0"/>
                </c:ext>
                <c:ext xmlns:c16="http://schemas.microsoft.com/office/drawing/2014/chart" uri="{C3380CC4-5D6E-409C-BE32-E72D297353CC}">
                  <c16:uniqueId val="{0000000C-54AC-44BA-A474-0C8715D8FF6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{4C0DB0A3-5A05-42BE-8BD9-98A841C5E571}</c15:txfldGUID>
                      <c15:f>Diagramm!$I$59</c15:f>
                      <c15:dlblFieldTableCache>
                        <c:ptCount val="1"/>
                      </c15:dlblFieldTableCache>
                    </c15:dlblFTEntry>
                  </c15:dlblFieldTable>
                  <c15:showDataLabelsRange val="0"/>
                </c:ext>
                <c:ext xmlns:c16="http://schemas.microsoft.com/office/drawing/2014/chart" uri="{C3380CC4-5D6E-409C-BE32-E72D297353CC}">
                  <c16:uniqueId val="{0000000D-54AC-44BA-A474-0C8715D8FF6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{450EE23A-F775-46A4-9334-0061F16B39B4}</c15:txfldGUID>
                      <c15:f>Diagramm!$I$60</c15:f>
                      <c15:dlblFieldTableCache>
                        <c:ptCount val="1"/>
                      </c15:dlblFieldTableCache>
                    </c15:dlblFTEntry>
                  </c15:dlblFieldTable>
                  <c15:showDataLabelsRange val="0"/>
                </c:ext>
                <c:ext xmlns:c16="http://schemas.microsoft.com/office/drawing/2014/chart" uri="{C3380CC4-5D6E-409C-BE32-E72D297353CC}">
                  <c16:uniqueId val="{0000000E-54AC-44BA-A474-0C8715D8FF6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{36AD8A86-9FC6-4CDF-8EA9-2D109D8A3546}</c15:txfldGUID>
                      <c15:f>Diagramm!$I$61</c15:f>
                      <c15:dlblFieldTableCache>
                        <c:ptCount val="1"/>
                      </c15:dlblFieldTableCache>
                    </c15:dlblFTEntry>
                  </c15:dlblFieldTable>
                  <c15:showDataLabelsRange val="0"/>
                </c:ext>
                <c:ext xmlns:c16="http://schemas.microsoft.com/office/drawing/2014/chart" uri="{C3380CC4-5D6E-409C-BE32-E72D297353CC}">
                  <c16:uniqueId val="{0000000F-54AC-44BA-A474-0C8715D8FF6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{82081D50-8A83-4B2E-BD7D-7B58296381F9}</c15:txfldGUID>
                      <c15:f>Diagramm!$I$62</c15:f>
                      <c15:dlblFieldTableCache>
                        <c:ptCount val="1"/>
                      </c15:dlblFieldTableCache>
                    </c15:dlblFTEntry>
                  </c15:dlblFieldTable>
                  <c15:showDataLabelsRange val="0"/>
                </c:ext>
                <c:ext xmlns:c16="http://schemas.microsoft.com/office/drawing/2014/chart" uri="{C3380CC4-5D6E-409C-BE32-E72D297353CC}">
                  <c16:uniqueId val="{00000010-54AC-44BA-A474-0C8715D8FF6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{CB2CBBDE-E3D3-45C6-B36C-0A4159EBBA39}</c15:txfldGUID>
                      <c15:f>Diagramm!$I$63</c15:f>
                      <c15:dlblFieldTableCache>
                        <c:ptCount val="1"/>
                      </c15:dlblFieldTableCache>
                    </c15:dlblFTEntry>
                  </c15:dlblFieldTable>
                  <c15:showDataLabelsRange val="0"/>
                </c:ext>
                <c:ext xmlns:c16="http://schemas.microsoft.com/office/drawing/2014/chart" uri="{C3380CC4-5D6E-409C-BE32-E72D297353CC}">
                  <c16:uniqueId val="{00000011-54AC-44BA-A474-0C8715D8FF6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{511E567E-FEF9-4B2F-8D66-E749CF0421C9}</c15:txfldGUID>
                      <c15:f>Diagramm!$I$64</c15:f>
                      <c15:dlblFieldTableCache>
                        <c:ptCount val="1"/>
                      </c15:dlblFieldTableCache>
                    </c15:dlblFTEntry>
                  </c15:dlblFieldTable>
                  <c15:showDataLabelsRange val="0"/>
                </c:ext>
                <c:ext xmlns:c16="http://schemas.microsoft.com/office/drawing/2014/chart" uri="{C3380CC4-5D6E-409C-BE32-E72D297353CC}">
                  <c16:uniqueId val="{00000012-54AC-44BA-A474-0C8715D8FF6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{674DF150-4707-428F-82DF-10C6FD713732}</c15:txfldGUID>
                      <c15:f>Diagramm!$I$65</c15:f>
                      <c15:dlblFieldTableCache>
                        <c:ptCount val="1"/>
                      </c15:dlblFieldTableCache>
                    </c15:dlblFTEntry>
                  </c15:dlblFieldTable>
                  <c15:showDataLabelsRange val="0"/>
                </c:ext>
                <c:ext xmlns:c16="http://schemas.microsoft.com/office/drawing/2014/chart" uri="{C3380CC4-5D6E-409C-BE32-E72D297353CC}">
                  <c16:uniqueId val="{00000013-54AC-44BA-A474-0C8715D8FF6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{C3D47617-73A8-41DF-8CC8-3910DDF175CC}</c15:txfldGUID>
                      <c15:f>Diagramm!$I$66</c15:f>
                      <c15:dlblFieldTableCache>
                        <c:ptCount val="1"/>
                      </c15:dlblFieldTableCache>
                    </c15:dlblFTEntry>
                  </c15:dlblFieldTable>
                  <c15:showDataLabelsRange val="0"/>
                </c:ext>
                <c:ext xmlns:c16="http://schemas.microsoft.com/office/drawing/2014/chart" uri="{C3380CC4-5D6E-409C-BE32-E72D297353CC}">
                  <c16:uniqueId val="{00000014-54AC-44BA-A474-0C8715D8FF6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{B2B59533-7CBF-44A3-BE26-7E7F46B4D659}</c15:txfldGUID>
                      <c15:f>Diagramm!$I$67</c15:f>
                      <c15:dlblFieldTableCache>
                        <c:ptCount val="1"/>
                      </c15:dlblFieldTableCache>
                    </c15:dlblFTEntry>
                  </c15:dlblFieldTable>
                  <c15:showDataLabelsRange val="0"/>
                </c:ext>
                <c:ext xmlns:c16="http://schemas.microsoft.com/office/drawing/2014/chart" uri="{C3380CC4-5D6E-409C-BE32-E72D297353CC}">
                  <c16:uniqueId val="{00000015-54AC-44BA-A474-0C8715D8FF6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4AC-44BA-A474-0C8715D8FF6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{7956321A-07DF-4347-846D-FEF01725FA8A}</c15:txfldGUID>
                      <c15:f>Diagramm!$K$46</c15:f>
                      <c15:dlblFieldTableCache>
                        <c:ptCount val="1"/>
                      </c15:dlblFieldTableCache>
                    </c15:dlblFTEntry>
                  </c15:dlblFieldTable>
                  <c15:showDataLabelsRange val="0"/>
                </c:ext>
                <c:ext xmlns:c16="http://schemas.microsoft.com/office/drawing/2014/chart" uri="{C3380CC4-5D6E-409C-BE32-E72D297353CC}">
                  <c16:uniqueId val="{00000017-54AC-44BA-A474-0C8715D8FF6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{601561EB-C2ED-42DF-88FA-E37EA75C5962}</c15:txfldGUID>
                      <c15:f>Diagramm!$K$47</c15:f>
                      <c15:dlblFieldTableCache>
                        <c:ptCount val="1"/>
                      </c15:dlblFieldTableCache>
                    </c15:dlblFTEntry>
                  </c15:dlblFieldTable>
                  <c15:showDataLabelsRange val="0"/>
                </c:ext>
                <c:ext xmlns:c16="http://schemas.microsoft.com/office/drawing/2014/chart" uri="{C3380CC4-5D6E-409C-BE32-E72D297353CC}">
                  <c16:uniqueId val="{00000018-54AC-44BA-A474-0C8715D8FF6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{E61E6A36-1B6C-4981-AA3F-01E1AB08FD5A}</c15:txfldGUID>
                      <c15:f>Diagramm!$K$48</c15:f>
                      <c15:dlblFieldTableCache>
                        <c:ptCount val="1"/>
                      </c15:dlblFieldTableCache>
                    </c15:dlblFTEntry>
                  </c15:dlblFieldTable>
                  <c15:showDataLabelsRange val="0"/>
                </c:ext>
                <c:ext xmlns:c16="http://schemas.microsoft.com/office/drawing/2014/chart" uri="{C3380CC4-5D6E-409C-BE32-E72D297353CC}">
                  <c16:uniqueId val="{00000019-54AC-44BA-A474-0C8715D8FF6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{ECEBB15C-4D48-4155-A622-35ACC907A77D}</c15:txfldGUID>
                      <c15:f>Diagramm!$K$49</c15:f>
                      <c15:dlblFieldTableCache>
                        <c:ptCount val="1"/>
                      </c15:dlblFieldTableCache>
                    </c15:dlblFTEntry>
                  </c15:dlblFieldTable>
                  <c15:showDataLabelsRange val="0"/>
                </c:ext>
                <c:ext xmlns:c16="http://schemas.microsoft.com/office/drawing/2014/chart" uri="{C3380CC4-5D6E-409C-BE32-E72D297353CC}">
                  <c16:uniqueId val="{0000001A-54AC-44BA-A474-0C8715D8FF6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{07F5BD83-17EF-4ECE-8674-046017517ED0}</c15:txfldGUID>
                      <c15:f>Diagramm!$K$50</c15:f>
                      <c15:dlblFieldTableCache>
                        <c:ptCount val="1"/>
                      </c15:dlblFieldTableCache>
                    </c15:dlblFTEntry>
                  </c15:dlblFieldTable>
                  <c15:showDataLabelsRange val="0"/>
                </c:ext>
                <c:ext xmlns:c16="http://schemas.microsoft.com/office/drawing/2014/chart" uri="{C3380CC4-5D6E-409C-BE32-E72D297353CC}">
                  <c16:uniqueId val="{0000001B-54AC-44BA-A474-0C8715D8FF6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{38D8CAF4-C21E-476B-9CF9-2FD544E1770B}</c15:txfldGUID>
                      <c15:f>Diagramm!$K$51</c15:f>
                      <c15:dlblFieldTableCache>
                        <c:ptCount val="1"/>
                      </c15:dlblFieldTableCache>
                    </c15:dlblFTEntry>
                  </c15:dlblFieldTable>
                  <c15:showDataLabelsRange val="0"/>
                </c:ext>
                <c:ext xmlns:c16="http://schemas.microsoft.com/office/drawing/2014/chart" uri="{C3380CC4-5D6E-409C-BE32-E72D297353CC}">
                  <c16:uniqueId val="{0000001C-54AC-44BA-A474-0C8715D8FF6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{F289E117-0A7E-40B9-BFA7-1C062EE0EDA5}</c15:txfldGUID>
                      <c15:f>Diagramm!$K$52</c15:f>
                      <c15:dlblFieldTableCache>
                        <c:ptCount val="1"/>
                      </c15:dlblFieldTableCache>
                    </c15:dlblFTEntry>
                  </c15:dlblFieldTable>
                  <c15:showDataLabelsRange val="0"/>
                </c:ext>
                <c:ext xmlns:c16="http://schemas.microsoft.com/office/drawing/2014/chart" uri="{C3380CC4-5D6E-409C-BE32-E72D297353CC}">
                  <c16:uniqueId val="{0000001D-54AC-44BA-A474-0C8715D8FF6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{96808B02-1918-489C-BCF9-48A35AB90E43}</c15:txfldGUID>
                      <c15:f>Diagramm!$K$53</c15:f>
                      <c15:dlblFieldTableCache>
                        <c:ptCount val="1"/>
                      </c15:dlblFieldTableCache>
                    </c15:dlblFTEntry>
                  </c15:dlblFieldTable>
                  <c15:showDataLabelsRange val="0"/>
                </c:ext>
                <c:ext xmlns:c16="http://schemas.microsoft.com/office/drawing/2014/chart" uri="{C3380CC4-5D6E-409C-BE32-E72D297353CC}">
                  <c16:uniqueId val="{0000001E-54AC-44BA-A474-0C8715D8FF6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{15497997-460A-4E0F-9127-C027B4A9E8A2}</c15:txfldGUID>
                      <c15:f>Diagramm!$K$54</c15:f>
                      <c15:dlblFieldTableCache>
                        <c:ptCount val="1"/>
                      </c15:dlblFieldTableCache>
                    </c15:dlblFTEntry>
                  </c15:dlblFieldTable>
                  <c15:showDataLabelsRange val="0"/>
                </c:ext>
                <c:ext xmlns:c16="http://schemas.microsoft.com/office/drawing/2014/chart" uri="{C3380CC4-5D6E-409C-BE32-E72D297353CC}">
                  <c16:uniqueId val="{0000001F-54AC-44BA-A474-0C8715D8FF6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{2CB7436D-D1FF-4519-ABC5-BC5FD5D0BCD1}</c15:txfldGUID>
                      <c15:f>Diagramm!$K$55</c15:f>
                      <c15:dlblFieldTableCache>
                        <c:ptCount val="1"/>
                      </c15:dlblFieldTableCache>
                    </c15:dlblFTEntry>
                  </c15:dlblFieldTable>
                  <c15:showDataLabelsRange val="0"/>
                </c:ext>
                <c:ext xmlns:c16="http://schemas.microsoft.com/office/drawing/2014/chart" uri="{C3380CC4-5D6E-409C-BE32-E72D297353CC}">
                  <c16:uniqueId val="{00000020-54AC-44BA-A474-0C8715D8FF6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{37C602B1-BE7F-4CF7-8404-D8D052B4EA5B}</c15:txfldGUID>
                      <c15:f>Diagramm!$K$56</c15:f>
                      <c15:dlblFieldTableCache>
                        <c:ptCount val="1"/>
                      </c15:dlblFieldTableCache>
                    </c15:dlblFTEntry>
                  </c15:dlblFieldTable>
                  <c15:showDataLabelsRange val="0"/>
                </c:ext>
                <c:ext xmlns:c16="http://schemas.microsoft.com/office/drawing/2014/chart" uri="{C3380CC4-5D6E-409C-BE32-E72D297353CC}">
                  <c16:uniqueId val="{00000021-54AC-44BA-A474-0C8715D8FF6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{1D84E092-4F65-4C3A-9294-9799D56812DF}</c15:txfldGUID>
                      <c15:f>Diagramm!$K$57</c15:f>
                      <c15:dlblFieldTableCache>
                        <c:ptCount val="1"/>
                      </c15:dlblFieldTableCache>
                    </c15:dlblFTEntry>
                  </c15:dlblFieldTable>
                  <c15:showDataLabelsRange val="0"/>
                </c:ext>
                <c:ext xmlns:c16="http://schemas.microsoft.com/office/drawing/2014/chart" uri="{C3380CC4-5D6E-409C-BE32-E72D297353CC}">
                  <c16:uniqueId val="{00000022-54AC-44BA-A474-0C8715D8FF6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{FEDFBAB6-9132-43C0-88DA-76CF956650BC}</c15:txfldGUID>
                      <c15:f>Diagramm!$K$58</c15:f>
                      <c15:dlblFieldTableCache>
                        <c:ptCount val="1"/>
                      </c15:dlblFieldTableCache>
                    </c15:dlblFTEntry>
                  </c15:dlblFieldTable>
                  <c15:showDataLabelsRange val="0"/>
                </c:ext>
                <c:ext xmlns:c16="http://schemas.microsoft.com/office/drawing/2014/chart" uri="{C3380CC4-5D6E-409C-BE32-E72D297353CC}">
                  <c16:uniqueId val="{00000023-54AC-44BA-A474-0C8715D8FF6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{173C808A-2D16-4EAF-9554-4DDA7EEC1C05}</c15:txfldGUID>
                      <c15:f>Diagramm!$K$59</c15:f>
                      <c15:dlblFieldTableCache>
                        <c:ptCount val="1"/>
                      </c15:dlblFieldTableCache>
                    </c15:dlblFTEntry>
                  </c15:dlblFieldTable>
                  <c15:showDataLabelsRange val="0"/>
                </c:ext>
                <c:ext xmlns:c16="http://schemas.microsoft.com/office/drawing/2014/chart" uri="{C3380CC4-5D6E-409C-BE32-E72D297353CC}">
                  <c16:uniqueId val="{00000024-54AC-44BA-A474-0C8715D8FF6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{E2DBD577-A888-46E9-B6DD-597CB687908E}</c15:txfldGUID>
                      <c15:f>Diagramm!$K$60</c15:f>
                      <c15:dlblFieldTableCache>
                        <c:ptCount val="1"/>
                      </c15:dlblFieldTableCache>
                    </c15:dlblFTEntry>
                  </c15:dlblFieldTable>
                  <c15:showDataLabelsRange val="0"/>
                </c:ext>
                <c:ext xmlns:c16="http://schemas.microsoft.com/office/drawing/2014/chart" uri="{C3380CC4-5D6E-409C-BE32-E72D297353CC}">
                  <c16:uniqueId val="{00000025-54AC-44BA-A474-0C8715D8FF6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{D233A2D9-AE55-4E29-8BAB-72204EE564EA}</c15:txfldGUID>
                      <c15:f>Diagramm!$K$61</c15:f>
                      <c15:dlblFieldTableCache>
                        <c:ptCount val="1"/>
                      </c15:dlblFieldTableCache>
                    </c15:dlblFTEntry>
                  </c15:dlblFieldTable>
                  <c15:showDataLabelsRange val="0"/>
                </c:ext>
                <c:ext xmlns:c16="http://schemas.microsoft.com/office/drawing/2014/chart" uri="{C3380CC4-5D6E-409C-BE32-E72D297353CC}">
                  <c16:uniqueId val="{00000026-54AC-44BA-A474-0C8715D8FF6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{D797EC42-3522-4794-8AB4-CCEF06D94310}</c15:txfldGUID>
                      <c15:f>Diagramm!$K$62</c15:f>
                      <c15:dlblFieldTableCache>
                        <c:ptCount val="1"/>
                      </c15:dlblFieldTableCache>
                    </c15:dlblFTEntry>
                  </c15:dlblFieldTable>
                  <c15:showDataLabelsRange val="0"/>
                </c:ext>
                <c:ext xmlns:c16="http://schemas.microsoft.com/office/drawing/2014/chart" uri="{C3380CC4-5D6E-409C-BE32-E72D297353CC}">
                  <c16:uniqueId val="{00000027-54AC-44BA-A474-0C8715D8FF6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{E03EA529-3BAE-4C5A-B824-CC09893A8FEC}</c15:txfldGUID>
                      <c15:f>Diagramm!$K$63</c15:f>
                      <c15:dlblFieldTableCache>
                        <c:ptCount val="1"/>
                      </c15:dlblFieldTableCache>
                    </c15:dlblFTEntry>
                  </c15:dlblFieldTable>
                  <c15:showDataLabelsRange val="0"/>
                </c:ext>
                <c:ext xmlns:c16="http://schemas.microsoft.com/office/drawing/2014/chart" uri="{C3380CC4-5D6E-409C-BE32-E72D297353CC}">
                  <c16:uniqueId val="{00000028-54AC-44BA-A474-0C8715D8FF6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{C6809298-B04B-4D3C-8549-750D98F60479}</c15:txfldGUID>
                      <c15:f>Diagramm!$K$64</c15:f>
                      <c15:dlblFieldTableCache>
                        <c:ptCount val="1"/>
                      </c15:dlblFieldTableCache>
                    </c15:dlblFTEntry>
                  </c15:dlblFieldTable>
                  <c15:showDataLabelsRange val="0"/>
                </c:ext>
                <c:ext xmlns:c16="http://schemas.microsoft.com/office/drawing/2014/chart" uri="{C3380CC4-5D6E-409C-BE32-E72D297353CC}">
                  <c16:uniqueId val="{00000029-54AC-44BA-A474-0C8715D8FF6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{3FB8F8B9-DF3D-4FF3-8514-492C9EC35B9D}</c15:txfldGUID>
                      <c15:f>Diagramm!$K$65</c15:f>
                      <c15:dlblFieldTableCache>
                        <c:ptCount val="1"/>
                      </c15:dlblFieldTableCache>
                    </c15:dlblFTEntry>
                  </c15:dlblFieldTable>
                  <c15:showDataLabelsRange val="0"/>
                </c:ext>
                <c:ext xmlns:c16="http://schemas.microsoft.com/office/drawing/2014/chart" uri="{C3380CC4-5D6E-409C-BE32-E72D297353CC}">
                  <c16:uniqueId val="{0000002A-54AC-44BA-A474-0C8715D8FF6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{DB305595-7A08-4CB6-BBAB-8886027166F3}</c15:txfldGUID>
                      <c15:f>Diagramm!$K$66</c15:f>
                      <c15:dlblFieldTableCache>
                        <c:ptCount val="1"/>
                      </c15:dlblFieldTableCache>
                    </c15:dlblFTEntry>
                  </c15:dlblFieldTable>
                  <c15:showDataLabelsRange val="0"/>
                </c:ext>
                <c:ext xmlns:c16="http://schemas.microsoft.com/office/drawing/2014/chart" uri="{C3380CC4-5D6E-409C-BE32-E72D297353CC}">
                  <c16:uniqueId val="{0000002B-54AC-44BA-A474-0C8715D8FF6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{8FC98326-8EC3-4B5B-862C-8F021B724DB2}</c15:txfldGUID>
                      <c15:f>Diagramm!$K$67</c15:f>
                      <c15:dlblFieldTableCache>
                        <c:ptCount val="1"/>
                      </c15:dlblFieldTableCache>
                    </c15:dlblFTEntry>
                  </c15:dlblFieldTable>
                  <c15:showDataLabelsRange val="0"/>
                </c:ext>
                <c:ext xmlns:c16="http://schemas.microsoft.com/office/drawing/2014/chart" uri="{C3380CC4-5D6E-409C-BE32-E72D297353CC}">
                  <c16:uniqueId val="{0000002C-54AC-44BA-A474-0C8715D8FF6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4AC-44BA-A474-0C8715D8FF6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{6A88F615-88BB-4C31-8ACF-89C0EE01DC54}</c15:txfldGUID>
                      <c15:f>Diagramm!$J$46</c15:f>
                      <c15:dlblFieldTableCache>
                        <c:ptCount val="1"/>
                      </c15:dlblFieldTableCache>
                    </c15:dlblFTEntry>
                  </c15:dlblFieldTable>
                  <c15:showDataLabelsRange val="0"/>
                </c:ext>
                <c:ext xmlns:c16="http://schemas.microsoft.com/office/drawing/2014/chart" uri="{C3380CC4-5D6E-409C-BE32-E72D297353CC}">
                  <c16:uniqueId val="{0000002E-54AC-44BA-A474-0C8715D8FF6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{A745087B-2CEF-454F-846C-96FAED448A08}</c15:txfldGUID>
                      <c15:f>Diagramm!$J$47</c15:f>
                      <c15:dlblFieldTableCache>
                        <c:ptCount val="1"/>
                      </c15:dlblFieldTableCache>
                    </c15:dlblFTEntry>
                  </c15:dlblFieldTable>
                  <c15:showDataLabelsRange val="0"/>
                </c:ext>
                <c:ext xmlns:c16="http://schemas.microsoft.com/office/drawing/2014/chart" uri="{C3380CC4-5D6E-409C-BE32-E72D297353CC}">
                  <c16:uniqueId val="{0000002F-54AC-44BA-A474-0C8715D8FF6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{DA19790D-3A6E-45EC-9618-24D5A6AF2FEA}</c15:txfldGUID>
                      <c15:f>Diagramm!$J$48</c15:f>
                      <c15:dlblFieldTableCache>
                        <c:ptCount val="1"/>
                      </c15:dlblFieldTableCache>
                    </c15:dlblFTEntry>
                  </c15:dlblFieldTable>
                  <c15:showDataLabelsRange val="0"/>
                </c:ext>
                <c:ext xmlns:c16="http://schemas.microsoft.com/office/drawing/2014/chart" uri="{C3380CC4-5D6E-409C-BE32-E72D297353CC}">
                  <c16:uniqueId val="{00000030-54AC-44BA-A474-0C8715D8FF6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{99C0D6A0-0B9B-4E30-AD7F-21503172B948}</c15:txfldGUID>
                      <c15:f>Diagramm!$J$49</c15:f>
                      <c15:dlblFieldTableCache>
                        <c:ptCount val="1"/>
                      </c15:dlblFieldTableCache>
                    </c15:dlblFTEntry>
                  </c15:dlblFieldTable>
                  <c15:showDataLabelsRange val="0"/>
                </c:ext>
                <c:ext xmlns:c16="http://schemas.microsoft.com/office/drawing/2014/chart" uri="{C3380CC4-5D6E-409C-BE32-E72D297353CC}">
                  <c16:uniqueId val="{00000031-54AC-44BA-A474-0C8715D8FF6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{D4B30E2E-725A-4077-A8A1-136DB9E84F9E}</c15:txfldGUID>
                      <c15:f>Diagramm!$J$50</c15:f>
                      <c15:dlblFieldTableCache>
                        <c:ptCount val="1"/>
                      </c15:dlblFieldTableCache>
                    </c15:dlblFTEntry>
                  </c15:dlblFieldTable>
                  <c15:showDataLabelsRange val="0"/>
                </c:ext>
                <c:ext xmlns:c16="http://schemas.microsoft.com/office/drawing/2014/chart" uri="{C3380CC4-5D6E-409C-BE32-E72D297353CC}">
                  <c16:uniqueId val="{00000032-54AC-44BA-A474-0C8715D8FF6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{80B32E39-722C-4547-8924-335F6743517E}</c15:txfldGUID>
                      <c15:f>Diagramm!$J$51</c15:f>
                      <c15:dlblFieldTableCache>
                        <c:ptCount val="1"/>
                      </c15:dlblFieldTableCache>
                    </c15:dlblFTEntry>
                  </c15:dlblFieldTable>
                  <c15:showDataLabelsRange val="0"/>
                </c:ext>
                <c:ext xmlns:c16="http://schemas.microsoft.com/office/drawing/2014/chart" uri="{C3380CC4-5D6E-409C-BE32-E72D297353CC}">
                  <c16:uniqueId val="{00000033-54AC-44BA-A474-0C8715D8FF6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{00015395-3F19-4E79-AC36-A3BE44284956}</c15:txfldGUID>
                      <c15:f>Diagramm!$J$52</c15:f>
                      <c15:dlblFieldTableCache>
                        <c:ptCount val="1"/>
                      </c15:dlblFieldTableCache>
                    </c15:dlblFTEntry>
                  </c15:dlblFieldTable>
                  <c15:showDataLabelsRange val="0"/>
                </c:ext>
                <c:ext xmlns:c16="http://schemas.microsoft.com/office/drawing/2014/chart" uri="{C3380CC4-5D6E-409C-BE32-E72D297353CC}">
                  <c16:uniqueId val="{00000034-54AC-44BA-A474-0C8715D8FF6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{DDB256DD-5052-4259-85E6-47B6DC622E4E}</c15:txfldGUID>
                      <c15:f>Diagramm!$J$53</c15:f>
                      <c15:dlblFieldTableCache>
                        <c:ptCount val="1"/>
                      </c15:dlblFieldTableCache>
                    </c15:dlblFTEntry>
                  </c15:dlblFieldTable>
                  <c15:showDataLabelsRange val="0"/>
                </c:ext>
                <c:ext xmlns:c16="http://schemas.microsoft.com/office/drawing/2014/chart" uri="{C3380CC4-5D6E-409C-BE32-E72D297353CC}">
                  <c16:uniqueId val="{00000035-54AC-44BA-A474-0C8715D8FF6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{44143E1A-CF0F-423B-80E2-97A9B34948A1}</c15:txfldGUID>
                      <c15:f>Diagramm!$J$54</c15:f>
                      <c15:dlblFieldTableCache>
                        <c:ptCount val="1"/>
                      </c15:dlblFieldTableCache>
                    </c15:dlblFTEntry>
                  </c15:dlblFieldTable>
                  <c15:showDataLabelsRange val="0"/>
                </c:ext>
                <c:ext xmlns:c16="http://schemas.microsoft.com/office/drawing/2014/chart" uri="{C3380CC4-5D6E-409C-BE32-E72D297353CC}">
                  <c16:uniqueId val="{00000036-54AC-44BA-A474-0C8715D8FF6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{B4FB4A31-D02E-4CBF-8D0C-43DA61C96943}</c15:txfldGUID>
                      <c15:f>Diagramm!$J$55</c15:f>
                      <c15:dlblFieldTableCache>
                        <c:ptCount val="1"/>
                      </c15:dlblFieldTableCache>
                    </c15:dlblFTEntry>
                  </c15:dlblFieldTable>
                  <c15:showDataLabelsRange val="0"/>
                </c:ext>
                <c:ext xmlns:c16="http://schemas.microsoft.com/office/drawing/2014/chart" uri="{C3380CC4-5D6E-409C-BE32-E72D297353CC}">
                  <c16:uniqueId val="{00000037-54AC-44BA-A474-0C8715D8FF6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{CB8E3D4E-7C67-4ABD-954C-D7204905FB44}</c15:txfldGUID>
                      <c15:f>Diagramm!$J$56</c15:f>
                      <c15:dlblFieldTableCache>
                        <c:ptCount val="1"/>
                      </c15:dlblFieldTableCache>
                    </c15:dlblFTEntry>
                  </c15:dlblFieldTable>
                  <c15:showDataLabelsRange val="0"/>
                </c:ext>
                <c:ext xmlns:c16="http://schemas.microsoft.com/office/drawing/2014/chart" uri="{C3380CC4-5D6E-409C-BE32-E72D297353CC}">
                  <c16:uniqueId val="{00000038-54AC-44BA-A474-0C8715D8FF6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{E1A0812B-FDE5-46DD-81AD-A30FCDBD8C71}</c15:txfldGUID>
                      <c15:f>Diagramm!$J$57</c15:f>
                      <c15:dlblFieldTableCache>
                        <c:ptCount val="1"/>
                      </c15:dlblFieldTableCache>
                    </c15:dlblFTEntry>
                  </c15:dlblFieldTable>
                  <c15:showDataLabelsRange val="0"/>
                </c:ext>
                <c:ext xmlns:c16="http://schemas.microsoft.com/office/drawing/2014/chart" uri="{C3380CC4-5D6E-409C-BE32-E72D297353CC}">
                  <c16:uniqueId val="{00000039-54AC-44BA-A474-0C8715D8FF6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{8F2F9693-38FD-42F6-82C4-439EB84019AB}</c15:txfldGUID>
                      <c15:f>Diagramm!$J$58</c15:f>
                      <c15:dlblFieldTableCache>
                        <c:ptCount val="1"/>
                      </c15:dlblFieldTableCache>
                    </c15:dlblFTEntry>
                  </c15:dlblFieldTable>
                  <c15:showDataLabelsRange val="0"/>
                </c:ext>
                <c:ext xmlns:c16="http://schemas.microsoft.com/office/drawing/2014/chart" uri="{C3380CC4-5D6E-409C-BE32-E72D297353CC}">
                  <c16:uniqueId val="{0000003A-54AC-44BA-A474-0C8715D8FF6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{7F5FC5A4-3E0B-48D3-9B9E-178A4448E85B}</c15:txfldGUID>
                      <c15:f>Diagramm!$J$59</c15:f>
                      <c15:dlblFieldTableCache>
                        <c:ptCount val="1"/>
                      </c15:dlblFieldTableCache>
                    </c15:dlblFTEntry>
                  </c15:dlblFieldTable>
                  <c15:showDataLabelsRange val="0"/>
                </c:ext>
                <c:ext xmlns:c16="http://schemas.microsoft.com/office/drawing/2014/chart" uri="{C3380CC4-5D6E-409C-BE32-E72D297353CC}">
                  <c16:uniqueId val="{0000003B-54AC-44BA-A474-0C8715D8FF6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{07CDA8B1-A137-4DA3-A092-C645461168B4}</c15:txfldGUID>
                      <c15:f>Diagramm!$J$60</c15:f>
                      <c15:dlblFieldTableCache>
                        <c:ptCount val="1"/>
                      </c15:dlblFieldTableCache>
                    </c15:dlblFTEntry>
                  </c15:dlblFieldTable>
                  <c15:showDataLabelsRange val="0"/>
                </c:ext>
                <c:ext xmlns:c16="http://schemas.microsoft.com/office/drawing/2014/chart" uri="{C3380CC4-5D6E-409C-BE32-E72D297353CC}">
                  <c16:uniqueId val="{0000003C-54AC-44BA-A474-0C8715D8FF6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{986DFB31-9CBF-4386-ABAE-50CF81A18F8E}</c15:txfldGUID>
                      <c15:f>Diagramm!$J$61</c15:f>
                      <c15:dlblFieldTableCache>
                        <c:ptCount val="1"/>
                      </c15:dlblFieldTableCache>
                    </c15:dlblFTEntry>
                  </c15:dlblFieldTable>
                  <c15:showDataLabelsRange val="0"/>
                </c:ext>
                <c:ext xmlns:c16="http://schemas.microsoft.com/office/drawing/2014/chart" uri="{C3380CC4-5D6E-409C-BE32-E72D297353CC}">
                  <c16:uniqueId val="{0000003D-54AC-44BA-A474-0C8715D8FF6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{5BF9737B-9C57-48C7-8167-E9DF74223A6F}</c15:txfldGUID>
                      <c15:f>Diagramm!$J$62</c15:f>
                      <c15:dlblFieldTableCache>
                        <c:ptCount val="1"/>
                      </c15:dlblFieldTableCache>
                    </c15:dlblFTEntry>
                  </c15:dlblFieldTable>
                  <c15:showDataLabelsRange val="0"/>
                </c:ext>
                <c:ext xmlns:c16="http://schemas.microsoft.com/office/drawing/2014/chart" uri="{C3380CC4-5D6E-409C-BE32-E72D297353CC}">
                  <c16:uniqueId val="{0000003E-54AC-44BA-A474-0C8715D8FF6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{7FACD3C0-A115-43B1-A0B7-47A86D128147}</c15:txfldGUID>
                      <c15:f>Diagramm!$J$63</c15:f>
                      <c15:dlblFieldTableCache>
                        <c:ptCount val="1"/>
                      </c15:dlblFieldTableCache>
                    </c15:dlblFTEntry>
                  </c15:dlblFieldTable>
                  <c15:showDataLabelsRange val="0"/>
                </c:ext>
                <c:ext xmlns:c16="http://schemas.microsoft.com/office/drawing/2014/chart" uri="{C3380CC4-5D6E-409C-BE32-E72D297353CC}">
                  <c16:uniqueId val="{0000003F-54AC-44BA-A474-0C8715D8FF6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{552EDEA1-15EC-451F-A04D-ADA2B3113103}</c15:txfldGUID>
                      <c15:f>Diagramm!$J$64</c15:f>
                      <c15:dlblFieldTableCache>
                        <c:ptCount val="1"/>
                      </c15:dlblFieldTableCache>
                    </c15:dlblFTEntry>
                  </c15:dlblFieldTable>
                  <c15:showDataLabelsRange val="0"/>
                </c:ext>
                <c:ext xmlns:c16="http://schemas.microsoft.com/office/drawing/2014/chart" uri="{C3380CC4-5D6E-409C-BE32-E72D297353CC}">
                  <c16:uniqueId val="{00000040-54AC-44BA-A474-0C8715D8FF6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{D093AF74-0972-4CD4-A939-45ADD93267D8}</c15:txfldGUID>
                      <c15:f>Diagramm!$J$65</c15:f>
                      <c15:dlblFieldTableCache>
                        <c:ptCount val="1"/>
                      </c15:dlblFieldTableCache>
                    </c15:dlblFTEntry>
                  </c15:dlblFieldTable>
                  <c15:showDataLabelsRange val="0"/>
                </c:ext>
                <c:ext xmlns:c16="http://schemas.microsoft.com/office/drawing/2014/chart" uri="{C3380CC4-5D6E-409C-BE32-E72D297353CC}">
                  <c16:uniqueId val="{00000041-54AC-44BA-A474-0C8715D8FF6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{414ED0B0-ED78-4269-8A55-47817ABCBA48}</c15:txfldGUID>
                      <c15:f>Diagramm!$J$66</c15:f>
                      <c15:dlblFieldTableCache>
                        <c:ptCount val="1"/>
                      </c15:dlblFieldTableCache>
                    </c15:dlblFTEntry>
                  </c15:dlblFieldTable>
                  <c15:showDataLabelsRange val="0"/>
                </c:ext>
                <c:ext xmlns:c16="http://schemas.microsoft.com/office/drawing/2014/chart" uri="{C3380CC4-5D6E-409C-BE32-E72D297353CC}">
                  <c16:uniqueId val="{00000042-54AC-44BA-A474-0C8715D8FF6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{B3904D4E-9626-44B2-BB34-3926B47DEC04}</c15:txfldGUID>
                      <c15:f>Diagramm!$J$67</c15:f>
                      <c15:dlblFieldTableCache>
                        <c:ptCount val="1"/>
                      </c15:dlblFieldTableCache>
                    </c15:dlblFTEntry>
                  </c15:dlblFieldTable>
                  <c15:showDataLabelsRange val="0"/>
                </c:ext>
                <c:ext xmlns:c16="http://schemas.microsoft.com/office/drawing/2014/chart" uri="{C3380CC4-5D6E-409C-BE32-E72D297353CC}">
                  <c16:uniqueId val="{00000043-54AC-44BA-A474-0C8715D8FF6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4AC-44BA-A474-0C8715D8FF6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F32-40EE-9CD9-5022E0BA7A5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F32-40EE-9CD9-5022E0BA7A5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F32-40EE-9CD9-5022E0BA7A5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F32-40EE-9CD9-5022E0BA7A5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F32-40EE-9CD9-5022E0BA7A5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F32-40EE-9CD9-5022E0BA7A5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F32-40EE-9CD9-5022E0BA7A5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F32-40EE-9CD9-5022E0BA7A5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F32-40EE-9CD9-5022E0BA7A5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F32-40EE-9CD9-5022E0BA7A5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F32-40EE-9CD9-5022E0BA7A5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F32-40EE-9CD9-5022E0BA7A5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F32-40EE-9CD9-5022E0BA7A5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F32-40EE-9CD9-5022E0BA7A5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F32-40EE-9CD9-5022E0BA7A5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F32-40EE-9CD9-5022E0BA7A5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F32-40EE-9CD9-5022E0BA7A5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F32-40EE-9CD9-5022E0BA7A5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F32-40EE-9CD9-5022E0BA7A5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F32-40EE-9CD9-5022E0BA7A5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F32-40EE-9CD9-5022E0BA7A5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F32-40EE-9CD9-5022E0BA7A5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F32-40EE-9CD9-5022E0BA7A5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F32-40EE-9CD9-5022E0BA7A5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F32-40EE-9CD9-5022E0BA7A5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F32-40EE-9CD9-5022E0BA7A5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F32-40EE-9CD9-5022E0BA7A5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F32-40EE-9CD9-5022E0BA7A5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F32-40EE-9CD9-5022E0BA7A5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F32-40EE-9CD9-5022E0BA7A5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F32-40EE-9CD9-5022E0BA7A5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F32-40EE-9CD9-5022E0BA7A5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F32-40EE-9CD9-5022E0BA7A5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F32-40EE-9CD9-5022E0BA7A5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F32-40EE-9CD9-5022E0BA7A5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F32-40EE-9CD9-5022E0BA7A5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F32-40EE-9CD9-5022E0BA7A5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F32-40EE-9CD9-5022E0BA7A5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F32-40EE-9CD9-5022E0BA7A5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F32-40EE-9CD9-5022E0BA7A5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F32-40EE-9CD9-5022E0BA7A5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F32-40EE-9CD9-5022E0BA7A5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F32-40EE-9CD9-5022E0BA7A5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F32-40EE-9CD9-5022E0BA7A5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F32-40EE-9CD9-5022E0BA7A5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F32-40EE-9CD9-5022E0BA7A5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F32-40EE-9CD9-5022E0BA7A5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F32-40EE-9CD9-5022E0BA7A5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F32-40EE-9CD9-5022E0BA7A5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F32-40EE-9CD9-5022E0BA7A5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F32-40EE-9CD9-5022E0BA7A5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F32-40EE-9CD9-5022E0BA7A5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F32-40EE-9CD9-5022E0BA7A5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F32-40EE-9CD9-5022E0BA7A5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F32-40EE-9CD9-5022E0BA7A5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F32-40EE-9CD9-5022E0BA7A5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F32-40EE-9CD9-5022E0BA7A5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F32-40EE-9CD9-5022E0BA7A5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F32-40EE-9CD9-5022E0BA7A5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F32-40EE-9CD9-5022E0BA7A5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F32-40EE-9CD9-5022E0BA7A5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F32-40EE-9CD9-5022E0BA7A5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F32-40EE-9CD9-5022E0BA7A5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F32-40EE-9CD9-5022E0BA7A5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F32-40EE-9CD9-5022E0BA7A5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F32-40EE-9CD9-5022E0BA7A5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F32-40EE-9CD9-5022E0BA7A5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F32-40EE-9CD9-5022E0BA7A5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F32-40EE-9CD9-5022E0BA7A5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101.05291657892361</c:v>
                </c:pt>
                <c:pt idx="2">
                  <c:v>103.5257663728528</c:v>
                </c:pt>
                <c:pt idx="3">
                  <c:v>102.09981649168196</c:v>
                </c:pt>
                <c:pt idx="4">
                  <c:v>103.32721638939863</c:v>
                </c:pt>
                <c:pt idx="5">
                  <c:v>104.69600794199934</c:v>
                </c:pt>
                <c:pt idx="6">
                  <c:v>107.31024939081254</c:v>
                </c:pt>
                <c:pt idx="7">
                  <c:v>105.77599951866669</c:v>
                </c:pt>
                <c:pt idx="8">
                  <c:v>106.62134111488824</c:v>
                </c:pt>
                <c:pt idx="9">
                  <c:v>107.66222436148129</c:v>
                </c:pt>
                <c:pt idx="10">
                  <c:v>110.71267410727717</c:v>
                </c:pt>
                <c:pt idx="11">
                  <c:v>109.25363256219728</c:v>
                </c:pt>
                <c:pt idx="12">
                  <c:v>109.46120754489937</c:v>
                </c:pt>
                <c:pt idx="13">
                  <c:v>111.94308233807648</c:v>
                </c:pt>
                <c:pt idx="14">
                  <c:v>115.01459041545078</c:v>
                </c:pt>
                <c:pt idx="15">
                  <c:v>113.07120724406604</c:v>
                </c:pt>
                <c:pt idx="16">
                  <c:v>113.82028218164315</c:v>
                </c:pt>
                <c:pt idx="17">
                  <c:v>114.82205709816191</c:v>
                </c:pt>
                <c:pt idx="18">
                  <c:v>118.24854847928763</c:v>
                </c:pt>
                <c:pt idx="19">
                  <c:v>116.1818236515147</c:v>
                </c:pt>
                <c:pt idx="20">
                  <c:v>116.60900694924943</c:v>
                </c:pt>
                <c:pt idx="21">
                  <c:v>117.21969856502513</c:v>
                </c:pt>
                <c:pt idx="22">
                  <c:v>119.21723173189736</c:v>
                </c:pt>
                <c:pt idx="23">
                  <c:v>116.69925694172858</c:v>
                </c:pt>
                <c:pt idx="24">
                  <c:v>115.76667368611054</c:v>
                </c:pt>
              </c:numCache>
            </c:numRef>
          </c:val>
          <c:smooth val="0"/>
          <c:extLst>
            <c:ext xmlns:c16="http://schemas.microsoft.com/office/drawing/2014/chart" uri="{C3380CC4-5D6E-409C-BE32-E72D297353CC}">
              <c16:uniqueId val="{00000000-CCED-438B-8038-74C19FA0CCB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102.12765957446808</c:v>
                </c:pt>
                <c:pt idx="2">
                  <c:v>105.96304591265397</c:v>
                </c:pt>
                <c:pt idx="3">
                  <c:v>102.60358342665174</c:v>
                </c:pt>
                <c:pt idx="4">
                  <c:v>99.104143337066063</c:v>
                </c:pt>
                <c:pt idx="5">
                  <c:v>100.3919372900336</c:v>
                </c:pt>
                <c:pt idx="6">
                  <c:v>105.96304591265397</c:v>
                </c:pt>
                <c:pt idx="7">
                  <c:v>102.0996640537514</c:v>
                </c:pt>
                <c:pt idx="8">
                  <c:v>101.87569988801792</c:v>
                </c:pt>
                <c:pt idx="9">
                  <c:v>104.11534154535273</c:v>
                </c:pt>
                <c:pt idx="10">
                  <c:v>107.92273236282195</c:v>
                </c:pt>
                <c:pt idx="11">
                  <c:v>103.75139977603583</c:v>
                </c:pt>
                <c:pt idx="12">
                  <c:v>103.02351623740202</c:v>
                </c:pt>
                <c:pt idx="13">
                  <c:v>107.72676371780514</c:v>
                </c:pt>
                <c:pt idx="14">
                  <c:v>114.61366181410975</c:v>
                </c:pt>
                <c:pt idx="15">
                  <c:v>110.83426651735722</c:v>
                </c:pt>
                <c:pt idx="16">
                  <c:v>110.24636058230683</c:v>
                </c:pt>
                <c:pt idx="17">
                  <c:v>113.99776035834266</c:v>
                </c:pt>
                <c:pt idx="18">
                  <c:v>118.78499440089585</c:v>
                </c:pt>
                <c:pt idx="19">
                  <c:v>115.6774916013438</c:v>
                </c:pt>
                <c:pt idx="20">
                  <c:v>115.78947368421053</c:v>
                </c:pt>
                <c:pt idx="21">
                  <c:v>119.14893617021276</c:v>
                </c:pt>
                <c:pt idx="22">
                  <c:v>122.1444568868981</c:v>
                </c:pt>
                <c:pt idx="23">
                  <c:v>118.58902575587906</c:v>
                </c:pt>
                <c:pt idx="24">
                  <c:v>111.25419932810749</c:v>
                </c:pt>
              </c:numCache>
            </c:numRef>
          </c:val>
          <c:smooth val="0"/>
          <c:extLst>
            <c:ext xmlns:c16="http://schemas.microsoft.com/office/drawing/2014/chart" uri="{C3380CC4-5D6E-409C-BE32-E72D297353CC}">
              <c16:uniqueId val="{00000001-CCED-438B-8038-74C19FA0CCB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102.89199561403508</c:v>
                </c:pt>
                <c:pt idx="2">
                  <c:v>102.68640350877195</c:v>
                </c:pt>
                <c:pt idx="3">
                  <c:v>100.09594298245614</c:v>
                </c:pt>
                <c:pt idx="4">
                  <c:v>96.806469298245617</c:v>
                </c:pt>
                <c:pt idx="5">
                  <c:v>97.65625</c:v>
                </c:pt>
                <c:pt idx="6">
                  <c:v>97.765899122807014</c:v>
                </c:pt>
                <c:pt idx="7">
                  <c:v>95.792214912280699</c:v>
                </c:pt>
                <c:pt idx="8">
                  <c:v>95.093201754385973</c:v>
                </c:pt>
                <c:pt idx="9">
                  <c:v>96.820175438596493</c:v>
                </c:pt>
                <c:pt idx="10">
                  <c:v>95.805921052631575</c:v>
                </c:pt>
                <c:pt idx="11">
                  <c:v>93.17434210526315</c:v>
                </c:pt>
                <c:pt idx="12">
                  <c:v>93.105811403508781</c:v>
                </c:pt>
                <c:pt idx="13">
                  <c:v>94.860197368421055</c:v>
                </c:pt>
                <c:pt idx="14">
                  <c:v>94.28453947368422</c:v>
                </c:pt>
                <c:pt idx="15">
                  <c:v>93.146929824561411</c:v>
                </c:pt>
                <c:pt idx="16">
                  <c:v>93.17434210526315</c:v>
                </c:pt>
                <c:pt idx="17">
                  <c:v>95.39473684210526</c:v>
                </c:pt>
                <c:pt idx="18">
                  <c:v>93.695175438596493</c:v>
                </c:pt>
                <c:pt idx="19">
                  <c:v>92.22861842105263</c:v>
                </c:pt>
                <c:pt idx="20">
                  <c:v>92.077850877192986</c:v>
                </c:pt>
                <c:pt idx="21">
                  <c:v>93.283991228070178</c:v>
                </c:pt>
                <c:pt idx="22">
                  <c:v>91.44736842105263</c:v>
                </c:pt>
                <c:pt idx="23">
                  <c:v>90.391995614035096</c:v>
                </c:pt>
                <c:pt idx="24">
                  <c:v>85.759320175438589</c:v>
                </c:pt>
              </c:numCache>
            </c:numRef>
          </c:val>
          <c:smooth val="0"/>
          <c:extLst>
            <c:ext xmlns:c16="http://schemas.microsoft.com/office/drawing/2014/chart" uri="{C3380CC4-5D6E-409C-BE32-E72D297353CC}">
              <c16:uniqueId val="{00000002-CCED-438B-8038-74C19FA0CCB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CED-438B-8038-74C19FA0CCB2}"/>
                </c:ext>
              </c:extLst>
            </c:dLbl>
            <c:dLbl>
              <c:idx val="1"/>
              <c:delete val="1"/>
              <c:extLst>
                <c:ext xmlns:c15="http://schemas.microsoft.com/office/drawing/2012/chart" uri="{CE6537A1-D6FC-4f65-9D91-7224C49458BB}"/>
                <c:ext xmlns:c16="http://schemas.microsoft.com/office/drawing/2014/chart" uri="{C3380CC4-5D6E-409C-BE32-E72D297353CC}">
                  <c16:uniqueId val="{00000004-CCED-438B-8038-74C19FA0CCB2}"/>
                </c:ext>
              </c:extLst>
            </c:dLbl>
            <c:dLbl>
              <c:idx val="2"/>
              <c:delete val="1"/>
              <c:extLst>
                <c:ext xmlns:c15="http://schemas.microsoft.com/office/drawing/2012/chart" uri="{CE6537A1-D6FC-4f65-9D91-7224C49458BB}"/>
                <c:ext xmlns:c16="http://schemas.microsoft.com/office/drawing/2014/chart" uri="{C3380CC4-5D6E-409C-BE32-E72D297353CC}">
                  <c16:uniqueId val="{00000005-CCED-438B-8038-74C19FA0CCB2}"/>
                </c:ext>
              </c:extLst>
            </c:dLbl>
            <c:dLbl>
              <c:idx val="3"/>
              <c:delete val="1"/>
              <c:extLst>
                <c:ext xmlns:c15="http://schemas.microsoft.com/office/drawing/2012/chart" uri="{CE6537A1-D6FC-4f65-9D91-7224C49458BB}"/>
                <c:ext xmlns:c16="http://schemas.microsoft.com/office/drawing/2014/chart" uri="{C3380CC4-5D6E-409C-BE32-E72D297353CC}">
                  <c16:uniqueId val="{00000006-CCED-438B-8038-74C19FA0CCB2}"/>
                </c:ext>
              </c:extLst>
            </c:dLbl>
            <c:dLbl>
              <c:idx val="4"/>
              <c:delete val="1"/>
              <c:extLst>
                <c:ext xmlns:c15="http://schemas.microsoft.com/office/drawing/2012/chart" uri="{CE6537A1-D6FC-4f65-9D91-7224C49458BB}"/>
                <c:ext xmlns:c16="http://schemas.microsoft.com/office/drawing/2014/chart" uri="{C3380CC4-5D6E-409C-BE32-E72D297353CC}">
                  <c16:uniqueId val="{00000007-CCED-438B-8038-74C19FA0CCB2}"/>
                </c:ext>
              </c:extLst>
            </c:dLbl>
            <c:dLbl>
              <c:idx val="5"/>
              <c:delete val="1"/>
              <c:extLst>
                <c:ext xmlns:c15="http://schemas.microsoft.com/office/drawing/2012/chart" uri="{CE6537A1-D6FC-4f65-9D91-7224C49458BB}"/>
                <c:ext xmlns:c16="http://schemas.microsoft.com/office/drawing/2014/chart" uri="{C3380CC4-5D6E-409C-BE32-E72D297353CC}">
                  <c16:uniqueId val="{00000008-CCED-438B-8038-74C19FA0CCB2}"/>
                </c:ext>
              </c:extLst>
            </c:dLbl>
            <c:dLbl>
              <c:idx val="6"/>
              <c:delete val="1"/>
              <c:extLst>
                <c:ext xmlns:c15="http://schemas.microsoft.com/office/drawing/2012/chart" uri="{CE6537A1-D6FC-4f65-9D91-7224C49458BB}"/>
                <c:ext xmlns:c16="http://schemas.microsoft.com/office/drawing/2014/chart" uri="{C3380CC4-5D6E-409C-BE32-E72D297353CC}">
                  <c16:uniqueId val="{00000009-CCED-438B-8038-74C19FA0CCB2}"/>
                </c:ext>
              </c:extLst>
            </c:dLbl>
            <c:dLbl>
              <c:idx val="7"/>
              <c:delete val="1"/>
              <c:extLst>
                <c:ext xmlns:c15="http://schemas.microsoft.com/office/drawing/2012/chart" uri="{CE6537A1-D6FC-4f65-9D91-7224C49458BB}"/>
                <c:ext xmlns:c16="http://schemas.microsoft.com/office/drawing/2014/chart" uri="{C3380CC4-5D6E-409C-BE32-E72D297353CC}">
                  <c16:uniqueId val="{0000000A-CCED-438B-8038-74C19FA0CCB2}"/>
                </c:ext>
              </c:extLst>
            </c:dLbl>
            <c:dLbl>
              <c:idx val="8"/>
              <c:delete val="1"/>
              <c:extLst>
                <c:ext xmlns:c15="http://schemas.microsoft.com/office/drawing/2012/chart" uri="{CE6537A1-D6FC-4f65-9D91-7224C49458BB}"/>
                <c:ext xmlns:c16="http://schemas.microsoft.com/office/drawing/2014/chart" uri="{C3380CC4-5D6E-409C-BE32-E72D297353CC}">
                  <c16:uniqueId val="{0000000B-CCED-438B-8038-74C19FA0CCB2}"/>
                </c:ext>
              </c:extLst>
            </c:dLbl>
            <c:dLbl>
              <c:idx val="9"/>
              <c:delete val="1"/>
              <c:extLst>
                <c:ext xmlns:c15="http://schemas.microsoft.com/office/drawing/2012/chart" uri="{CE6537A1-D6FC-4f65-9D91-7224C49458BB}"/>
                <c:ext xmlns:c16="http://schemas.microsoft.com/office/drawing/2014/chart" uri="{C3380CC4-5D6E-409C-BE32-E72D297353CC}">
                  <c16:uniqueId val="{0000000C-CCED-438B-8038-74C19FA0CCB2}"/>
                </c:ext>
              </c:extLst>
            </c:dLbl>
            <c:dLbl>
              <c:idx val="10"/>
              <c:delete val="1"/>
              <c:extLst>
                <c:ext xmlns:c15="http://schemas.microsoft.com/office/drawing/2012/chart" uri="{CE6537A1-D6FC-4f65-9D91-7224C49458BB}"/>
                <c:ext xmlns:c16="http://schemas.microsoft.com/office/drawing/2014/chart" uri="{C3380CC4-5D6E-409C-BE32-E72D297353CC}">
                  <c16:uniqueId val="{0000000D-CCED-438B-8038-74C19FA0CCB2}"/>
                </c:ext>
              </c:extLst>
            </c:dLbl>
            <c:dLbl>
              <c:idx val="11"/>
              <c:delete val="1"/>
              <c:extLst>
                <c:ext xmlns:c15="http://schemas.microsoft.com/office/drawing/2012/chart" uri="{CE6537A1-D6FC-4f65-9D91-7224C49458BB}"/>
                <c:ext xmlns:c16="http://schemas.microsoft.com/office/drawing/2014/chart" uri="{C3380CC4-5D6E-409C-BE32-E72D297353CC}">
                  <c16:uniqueId val="{0000000E-CCED-438B-8038-74C19FA0CCB2}"/>
                </c:ext>
              </c:extLst>
            </c:dLbl>
            <c:dLbl>
              <c:idx val="12"/>
              <c:delete val="1"/>
              <c:extLst>
                <c:ext xmlns:c15="http://schemas.microsoft.com/office/drawing/2012/chart" uri="{CE6537A1-D6FC-4f65-9D91-7224C49458BB}"/>
                <c:ext xmlns:c16="http://schemas.microsoft.com/office/drawing/2014/chart" uri="{C3380CC4-5D6E-409C-BE32-E72D297353CC}">
                  <c16:uniqueId val="{0000000F-CCED-438B-8038-74C19FA0CCB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CED-438B-8038-74C19FA0CCB2}"/>
                </c:ext>
              </c:extLst>
            </c:dLbl>
            <c:dLbl>
              <c:idx val="14"/>
              <c:delete val="1"/>
              <c:extLst>
                <c:ext xmlns:c15="http://schemas.microsoft.com/office/drawing/2012/chart" uri="{CE6537A1-D6FC-4f65-9D91-7224C49458BB}"/>
                <c:ext xmlns:c16="http://schemas.microsoft.com/office/drawing/2014/chart" uri="{C3380CC4-5D6E-409C-BE32-E72D297353CC}">
                  <c16:uniqueId val="{00000011-CCED-438B-8038-74C19FA0CCB2}"/>
                </c:ext>
              </c:extLst>
            </c:dLbl>
            <c:dLbl>
              <c:idx val="15"/>
              <c:delete val="1"/>
              <c:extLst>
                <c:ext xmlns:c15="http://schemas.microsoft.com/office/drawing/2012/chart" uri="{CE6537A1-D6FC-4f65-9D91-7224C49458BB}"/>
                <c:ext xmlns:c16="http://schemas.microsoft.com/office/drawing/2014/chart" uri="{C3380CC4-5D6E-409C-BE32-E72D297353CC}">
                  <c16:uniqueId val="{00000012-CCED-438B-8038-74C19FA0CCB2}"/>
                </c:ext>
              </c:extLst>
            </c:dLbl>
            <c:dLbl>
              <c:idx val="16"/>
              <c:delete val="1"/>
              <c:extLst>
                <c:ext xmlns:c15="http://schemas.microsoft.com/office/drawing/2012/chart" uri="{CE6537A1-D6FC-4f65-9D91-7224C49458BB}"/>
                <c:ext xmlns:c16="http://schemas.microsoft.com/office/drawing/2014/chart" uri="{C3380CC4-5D6E-409C-BE32-E72D297353CC}">
                  <c16:uniqueId val="{00000013-CCED-438B-8038-74C19FA0CCB2}"/>
                </c:ext>
              </c:extLst>
            </c:dLbl>
            <c:dLbl>
              <c:idx val="17"/>
              <c:delete val="1"/>
              <c:extLst>
                <c:ext xmlns:c15="http://schemas.microsoft.com/office/drawing/2012/chart" uri="{CE6537A1-D6FC-4f65-9D91-7224C49458BB}"/>
                <c:ext xmlns:c16="http://schemas.microsoft.com/office/drawing/2014/chart" uri="{C3380CC4-5D6E-409C-BE32-E72D297353CC}">
                  <c16:uniqueId val="{00000014-CCED-438B-8038-74C19FA0CCB2}"/>
                </c:ext>
              </c:extLst>
            </c:dLbl>
            <c:dLbl>
              <c:idx val="18"/>
              <c:delete val="1"/>
              <c:extLst>
                <c:ext xmlns:c15="http://schemas.microsoft.com/office/drawing/2012/chart" uri="{CE6537A1-D6FC-4f65-9D91-7224C49458BB}"/>
                <c:ext xmlns:c16="http://schemas.microsoft.com/office/drawing/2014/chart" uri="{C3380CC4-5D6E-409C-BE32-E72D297353CC}">
                  <c16:uniqueId val="{00000015-CCED-438B-8038-74C19FA0CCB2}"/>
                </c:ext>
              </c:extLst>
            </c:dLbl>
            <c:dLbl>
              <c:idx val="19"/>
              <c:delete val="1"/>
              <c:extLst>
                <c:ext xmlns:c15="http://schemas.microsoft.com/office/drawing/2012/chart" uri="{CE6537A1-D6FC-4f65-9D91-7224C49458BB}"/>
                <c:ext xmlns:c16="http://schemas.microsoft.com/office/drawing/2014/chart" uri="{C3380CC4-5D6E-409C-BE32-E72D297353CC}">
                  <c16:uniqueId val="{00000016-CCED-438B-8038-74C19FA0CCB2}"/>
                </c:ext>
              </c:extLst>
            </c:dLbl>
            <c:dLbl>
              <c:idx val="20"/>
              <c:delete val="1"/>
              <c:extLst>
                <c:ext xmlns:c15="http://schemas.microsoft.com/office/drawing/2012/chart" uri="{CE6537A1-D6FC-4f65-9D91-7224C49458BB}"/>
                <c:ext xmlns:c16="http://schemas.microsoft.com/office/drawing/2014/chart" uri="{C3380CC4-5D6E-409C-BE32-E72D297353CC}">
                  <c16:uniqueId val="{00000017-CCED-438B-8038-74C19FA0CCB2}"/>
                </c:ext>
              </c:extLst>
            </c:dLbl>
            <c:dLbl>
              <c:idx val="21"/>
              <c:delete val="1"/>
              <c:extLst>
                <c:ext xmlns:c15="http://schemas.microsoft.com/office/drawing/2012/chart" uri="{CE6537A1-D6FC-4f65-9D91-7224C49458BB}"/>
                <c:ext xmlns:c16="http://schemas.microsoft.com/office/drawing/2014/chart" uri="{C3380CC4-5D6E-409C-BE32-E72D297353CC}">
                  <c16:uniqueId val="{00000018-CCED-438B-8038-74C19FA0CCB2}"/>
                </c:ext>
              </c:extLst>
            </c:dLbl>
            <c:dLbl>
              <c:idx val="22"/>
              <c:delete val="1"/>
              <c:extLst>
                <c:ext xmlns:c15="http://schemas.microsoft.com/office/drawing/2012/chart" uri="{CE6537A1-D6FC-4f65-9D91-7224C49458BB}"/>
                <c:ext xmlns:c16="http://schemas.microsoft.com/office/drawing/2014/chart" uri="{C3380CC4-5D6E-409C-BE32-E72D297353CC}">
                  <c16:uniqueId val="{00000019-CCED-438B-8038-74C19FA0CCB2}"/>
                </c:ext>
              </c:extLst>
            </c:dLbl>
            <c:dLbl>
              <c:idx val="23"/>
              <c:delete val="1"/>
              <c:extLst>
                <c:ext xmlns:c15="http://schemas.microsoft.com/office/drawing/2012/chart" uri="{CE6537A1-D6FC-4f65-9D91-7224C49458BB}"/>
                <c:ext xmlns:c16="http://schemas.microsoft.com/office/drawing/2014/chart" uri="{C3380CC4-5D6E-409C-BE32-E72D297353CC}">
                  <c16:uniqueId val="{0000001A-CCED-438B-8038-74C19FA0CCB2}"/>
                </c:ext>
              </c:extLst>
            </c:dLbl>
            <c:dLbl>
              <c:idx val="24"/>
              <c:delete val="1"/>
              <c:extLst>
                <c:ext xmlns:c15="http://schemas.microsoft.com/office/drawing/2012/chart" uri="{CE6537A1-D6FC-4f65-9D91-7224C49458BB}"/>
                <c:ext xmlns:c16="http://schemas.microsoft.com/office/drawing/2014/chart" uri="{C3380CC4-5D6E-409C-BE32-E72D297353CC}">
                  <c16:uniqueId val="{0000001B-CCED-438B-8038-74C19FA0CCB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CED-438B-8038-74C19FA0CCB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Rhein-Hunsrück-Kreis (07140)</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38482</v>
      </c>
      <c r="F11" s="238">
        <v>38792</v>
      </c>
      <c r="G11" s="238">
        <v>39629</v>
      </c>
      <c r="H11" s="238">
        <v>38965</v>
      </c>
      <c r="I11" s="265">
        <v>38762</v>
      </c>
      <c r="J11" s="263">
        <v>-280</v>
      </c>
      <c r="K11" s="266">
        <v>-0.7223569475259275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17.608232420352373</v>
      </c>
      <c r="E13" s="115">
        <v>6776</v>
      </c>
      <c r="F13" s="114">
        <v>6818</v>
      </c>
      <c r="G13" s="114">
        <v>7051</v>
      </c>
      <c r="H13" s="114">
        <v>6977</v>
      </c>
      <c r="I13" s="140">
        <v>6747</v>
      </c>
      <c r="J13" s="115">
        <v>29</v>
      </c>
      <c r="K13" s="116">
        <v>0.42982066103453387</v>
      </c>
    </row>
    <row r="14" spans="1:255" ht="14.1" customHeight="1" x14ac:dyDescent="0.2">
      <c r="A14" s="306" t="s">
        <v>230</v>
      </c>
      <c r="B14" s="307"/>
      <c r="C14" s="308"/>
      <c r="D14" s="113">
        <v>64.284600592484793</v>
      </c>
      <c r="E14" s="115">
        <v>24738</v>
      </c>
      <c r="F14" s="114">
        <v>24991</v>
      </c>
      <c r="G14" s="114">
        <v>25342</v>
      </c>
      <c r="H14" s="114">
        <v>24820</v>
      </c>
      <c r="I14" s="140">
        <v>24913</v>
      </c>
      <c r="J14" s="115">
        <v>-175</v>
      </c>
      <c r="K14" s="116">
        <v>-0.70244450688395621</v>
      </c>
    </row>
    <row r="15" spans="1:255" ht="14.1" customHeight="1" x14ac:dyDescent="0.2">
      <c r="A15" s="306" t="s">
        <v>231</v>
      </c>
      <c r="B15" s="307"/>
      <c r="C15" s="308"/>
      <c r="D15" s="113">
        <v>10.272335117717374</v>
      </c>
      <c r="E15" s="115">
        <v>3953</v>
      </c>
      <c r="F15" s="114">
        <v>3959</v>
      </c>
      <c r="G15" s="114">
        <v>4248</v>
      </c>
      <c r="H15" s="114">
        <v>4202</v>
      </c>
      <c r="I15" s="140">
        <v>4120</v>
      </c>
      <c r="J15" s="115">
        <v>-167</v>
      </c>
      <c r="K15" s="116">
        <v>-4.0533980582524274</v>
      </c>
    </row>
    <row r="16" spans="1:255" ht="14.1" customHeight="1" x14ac:dyDescent="0.2">
      <c r="A16" s="306" t="s">
        <v>232</v>
      </c>
      <c r="B16" s="307"/>
      <c r="C16" s="308"/>
      <c r="D16" s="113">
        <v>7.8348318694454546</v>
      </c>
      <c r="E16" s="115">
        <v>3015</v>
      </c>
      <c r="F16" s="114">
        <v>3023</v>
      </c>
      <c r="G16" s="114">
        <v>2988</v>
      </c>
      <c r="H16" s="114">
        <v>2966</v>
      </c>
      <c r="I16" s="140">
        <v>2982</v>
      </c>
      <c r="J16" s="115">
        <v>33</v>
      </c>
      <c r="K16" s="116">
        <v>1.1066398390342052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0.8003742009251078</v>
      </c>
      <c r="E18" s="115">
        <v>308</v>
      </c>
      <c r="F18" s="114">
        <v>293</v>
      </c>
      <c r="G18" s="114">
        <v>334</v>
      </c>
      <c r="H18" s="114">
        <v>312</v>
      </c>
      <c r="I18" s="140">
        <v>302</v>
      </c>
      <c r="J18" s="115">
        <v>6</v>
      </c>
      <c r="K18" s="116">
        <v>1.9867549668874172</v>
      </c>
    </row>
    <row r="19" spans="1:255" ht="14.1" customHeight="1" x14ac:dyDescent="0.2">
      <c r="A19" s="306" t="s">
        <v>235</v>
      </c>
      <c r="B19" s="307" t="s">
        <v>236</v>
      </c>
      <c r="C19" s="308"/>
      <c r="D19" s="113">
        <v>0.22348110805051713</v>
      </c>
      <c r="E19" s="115">
        <v>86</v>
      </c>
      <c r="F19" s="114">
        <v>72</v>
      </c>
      <c r="G19" s="114">
        <v>110</v>
      </c>
      <c r="H19" s="114">
        <v>90</v>
      </c>
      <c r="I19" s="140">
        <v>76</v>
      </c>
      <c r="J19" s="115">
        <v>10</v>
      </c>
      <c r="K19" s="116">
        <v>13.157894736842104</v>
      </c>
    </row>
    <row r="20" spans="1:255" ht="14.1" customHeight="1" x14ac:dyDescent="0.2">
      <c r="A20" s="306">
        <v>12</v>
      </c>
      <c r="B20" s="307" t="s">
        <v>237</v>
      </c>
      <c r="C20" s="308"/>
      <c r="D20" s="113">
        <v>0.59508341562288858</v>
      </c>
      <c r="E20" s="115">
        <v>229</v>
      </c>
      <c r="F20" s="114">
        <v>224</v>
      </c>
      <c r="G20" s="114">
        <v>239</v>
      </c>
      <c r="H20" s="114">
        <v>224</v>
      </c>
      <c r="I20" s="140">
        <v>217</v>
      </c>
      <c r="J20" s="115">
        <v>12</v>
      </c>
      <c r="K20" s="116">
        <v>5.5299539170506913</v>
      </c>
    </row>
    <row r="21" spans="1:255" ht="14.1" customHeight="1" x14ac:dyDescent="0.2">
      <c r="A21" s="306">
        <v>21</v>
      </c>
      <c r="B21" s="307" t="s">
        <v>238</v>
      </c>
      <c r="C21" s="308"/>
      <c r="D21" s="113">
        <v>0.72761290993191619</v>
      </c>
      <c r="E21" s="115">
        <v>280</v>
      </c>
      <c r="F21" s="114">
        <v>282</v>
      </c>
      <c r="G21" s="114">
        <v>285</v>
      </c>
      <c r="H21" s="114">
        <v>288</v>
      </c>
      <c r="I21" s="140">
        <v>293</v>
      </c>
      <c r="J21" s="115">
        <v>-13</v>
      </c>
      <c r="K21" s="116">
        <v>-4.4368600682593859</v>
      </c>
    </row>
    <row r="22" spans="1:255" ht="14.1" customHeight="1" x14ac:dyDescent="0.2">
      <c r="A22" s="306">
        <v>22</v>
      </c>
      <c r="B22" s="307" t="s">
        <v>239</v>
      </c>
      <c r="C22" s="308"/>
      <c r="D22" s="113">
        <v>3.4483654695701889</v>
      </c>
      <c r="E22" s="115">
        <v>1327</v>
      </c>
      <c r="F22" s="114">
        <v>1342</v>
      </c>
      <c r="G22" s="114">
        <v>1362</v>
      </c>
      <c r="H22" s="114">
        <v>1352</v>
      </c>
      <c r="I22" s="140">
        <v>1346</v>
      </c>
      <c r="J22" s="115">
        <v>-19</v>
      </c>
      <c r="K22" s="116">
        <v>-1.411589895988113</v>
      </c>
    </row>
    <row r="23" spans="1:255" ht="14.1" customHeight="1" x14ac:dyDescent="0.2">
      <c r="A23" s="306">
        <v>23</v>
      </c>
      <c r="B23" s="307" t="s">
        <v>240</v>
      </c>
      <c r="C23" s="308"/>
      <c r="D23" s="113">
        <v>0.38979263032066941</v>
      </c>
      <c r="E23" s="115">
        <v>150</v>
      </c>
      <c r="F23" s="114">
        <v>144</v>
      </c>
      <c r="G23" s="114">
        <v>145</v>
      </c>
      <c r="H23" s="114">
        <v>140</v>
      </c>
      <c r="I23" s="140">
        <v>144</v>
      </c>
      <c r="J23" s="115">
        <v>6</v>
      </c>
      <c r="K23" s="116">
        <v>4.166666666666667</v>
      </c>
    </row>
    <row r="24" spans="1:255" ht="14.1" customHeight="1" x14ac:dyDescent="0.2">
      <c r="A24" s="306">
        <v>24</v>
      </c>
      <c r="B24" s="307" t="s">
        <v>241</v>
      </c>
      <c r="C24" s="308"/>
      <c r="D24" s="113">
        <v>4.3007120212047187</v>
      </c>
      <c r="E24" s="115">
        <v>1655</v>
      </c>
      <c r="F24" s="114">
        <v>1670</v>
      </c>
      <c r="G24" s="114">
        <v>1713</v>
      </c>
      <c r="H24" s="114">
        <v>1677</v>
      </c>
      <c r="I24" s="140">
        <v>1689</v>
      </c>
      <c r="J24" s="115">
        <v>-34</v>
      </c>
      <c r="K24" s="116">
        <v>-2.0130254588513914</v>
      </c>
    </row>
    <row r="25" spans="1:255" ht="14.1" customHeight="1" x14ac:dyDescent="0.2">
      <c r="A25" s="306">
        <v>25</v>
      </c>
      <c r="B25" s="307" t="s">
        <v>242</v>
      </c>
      <c r="C25" s="308"/>
      <c r="D25" s="113">
        <v>6.3250350813367291</v>
      </c>
      <c r="E25" s="115">
        <v>2434</v>
      </c>
      <c r="F25" s="114">
        <v>2467</v>
      </c>
      <c r="G25" s="114">
        <v>2513</v>
      </c>
      <c r="H25" s="114">
        <v>2466</v>
      </c>
      <c r="I25" s="140">
        <v>2502</v>
      </c>
      <c r="J25" s="115">
        <v>-68</v>
      </c>
      <c r="K25" s="116">
        <v>-2.7178257394084731</v>
      </c>
    </row>
    <row r="26" spans="1:255" ht="14.1" customHeight="1" x14ac:dyDescent="0.2">
      <c r="A26" s="306">
        <v>26</v>
      </c>
      <c r="B26" s="307" t="s">
        <v>243</v>
      </c>
      <c r="C26" s="308"/>
      <c r="D26" s="113">
        <v>2.7987110857024065</v>
      </c>
      <c r="E26" s="115">
        <v>1077</v>
      </c>
      <c r="F26" s="114">
        <v>1128</v>
      </c>
      <c r="G26" s="114">
        <v>1141</v>
      </c>
      <c r="H26" s="114">
        <v>1085</v>
      </c>
      <c r="I26" s="140">
        <v>1087</v>
      </c>
      <c r="J26" s="115">
        <v>-10</v>
      </c>
      <c r="K26" s="116">
        <v>-0.91996320147194111</v>
      </c>
    </row>
    <row r="27" spans="1:255" ht="14.1" customHeight="1" x14ac:dyDescent="0.2">
      <c r="A27" s="306">
        <v>27</v>
      </c>
      <c r="B27" s="307" t="s">
        <v>244</v>
      </c>
      <c r="C27" s="308"/>
      <c r="D27" s="113">
        <v>3.0377838989657504</v>
      </c>
      <c r="E27" s="115">
        <v>1169</v>
      </c>
      <c r="F27" s="114">
        <v>1179</v>
      </c>
      <c r="G27" s="114">
        <v>1186</v>
      </c>
      <c r="H27" s="114">
        <v>1184</v>
      </c>
      <c r="I27" s="140">
        <v>1182</v>
      </c>
      <c r="J27" s="115">
        <v>-13</v>
      </c>
      <c r="K27" s="116">
        <v>-1.0998307952622672</v>
      </c>
    </row>
    <row r="28" spans="1:255" ht="14.1" customHeight="1" x14ac:dyDescent="0.2">
      <c r="A28" s="306">
        <v>28</v>
      </c>
      <c r="B28" s="307" t="s">
        <v>245</v>
      </c>
      <c r="C28" s="308"/>
      <c r="D28" s="113">
        <v>0.18969908008939243</v>
      </c>
      <c r="E28" s="115">
        <v>73</v>
      </c>
      <c r="F28" s="114">
        <v>75</v>
      </c>
      <c r="G28" s="114">
        <v>76</v>
      </c>
      <c r="H28" s="114">
        <v>77</v>
      </c>
      <c r="I28" s="140">
        <v>77</v>
      </c>
      <c r="J28" s="115">
        <v>-4</v>
      </c>
      <c r="K28" s="116">
        <v>-5.1948051948051948</v>
      </c>
    </row>
    <row r="29" spans="1:255" ht="14.1" customHeight="1" x14ac:dyDescent="0.2">
      <c r="A29" s="306">
        <v>29</v>
      </c>
      <c r="B29" s="307" t="s">
        <v>246</v>
      </c>
      <c r="C29" s="308"/>
      <c r="D29" s="113">
        <v>3.0507769866431058</v>
      </c>
      <c r="E29" s="115">
        <v>1174</v>
      </c>
      <c r="F29" s="114">
        <v>1282</v>
      </c>
      <c r="G29" s="114">
        <v>1506</v>
      </c>
      <c r="H29" s="114">
        <v>1478</v>
      </c>
      <c r="I29" s="140">
        <v>1374</v>
      </c>
      <c r="J29" s="115">
        <v>-200</v>
      </c>
      <c r="K29" s="116">
        <v>-14.55604075691412</v>
      </c>
    </row>
    <row r="30" spans="1:255" ht="14.1" customHeight="1" x14ac:dyDescent="0.2">
      <c r="A30" s="306" t="s">
        <v>247</v>
      </c>
      <c r="B30" s="307" t="s">
        <v>248</v>
      </c>
      <c r="C30" s="308"/>
      <c r="D30" s="113">
        <v>1.0420456317239228</v>
      </c>
      <c r="E30" s="115">
        <v>401</v>
      </c>
      <c r="F30" s="114">
        <v>388</v>
      </c>
      <c r="G30" s="114">
        <v>396</v>
      </c>
      <c r="H30" s="114">
        <v>374</v>
      </c>
      <c r="I30" s="140">
        <v>380</v>
      </c>
      <c r="J30" s="115">
        <v>21</v>
      </c>
      <c r="K30" s="116">
        <v>5.5263157894736841</v>
      </c>
    </row>
    <row r="31" spans="1:255" ht="14.1" customHeight="1" x14ac:dyDescent="0.2">
      <c r="A31" s="306" t="s">
        <v>249</v>
      </c>
      <c r="B31" s="307" t="s">
        <v>250</v>
      </c>
      <c r="C31" s="308"/>
      <c r="D31" s="113">
        <v>2.008731354919183</v>
      </c>
      <c r="E31" s="115">
        <v>773</v>
      </c>
      <c r="F31" s="114">
        <v>894</v>
      </c>
      <c r="G31" s="114">
        <v>1110</v>
      </c>
      <c r="H31" s="114">
        <v>1104</v>
      </c>
      <c r="I31" s="140">
        <v>994</v>
      </c>
      <c r="J31" s="115">
        <v>-221</v>
      </c>
      <c r="K31" s="116">
        <v>-22.233400402414485</v>
      </c>
    </row>
    <row r="32" spans="1:255" ht="14.1" customHeight="1" x14ac:dyDescent="0.2">
      <c r="A32" s="306">
        <v>31</v>
      </c>
      <c r="B32" s="307" t="s">
        <v>251</v>
      </c>
      <c r="C32" s="308"/>
      <c r="D32" s="113">
        <v>1.0082636037627981</v>
      </c>
      <c r="E32" s="115">
        <v>388</v>
      </c>
      <c r="F32" s="114">
        <v>379</v>
      </c>
      <c r="G32" s="114">
        <v>374</v>
      </c>
      <c r="H32" s="114">
        <v>366</v>
      </c>
      <c r="I32" s="140">
        <v>374</v>
      </c>
      <c r="J32" s="115">
        <v>14</v>
      </c>
      <c r="K32" s="116">
        <v>3.7433155080213902</v>
      </c>
    </row>
    <row r="33" spans="1:11" ht="14.1" customHeight="1" x14ac:dyDescent="0.2">
      <c r="A33" s="306">
        <v>32</v>
      </c>
      <c r="B33" s="307" t="s">
        <v>252</v>
      </c>
      <c r="C33" s="308"/>
      <c r="D33" s="113">
        <v>5.0361207837430486</v>
      </c>
      <c r="E33" s="115">
        <v>1938</v>
      </c>
      <c r="F33" s="114">
        <v>1923</v>
      </c>
      <c r="G33" s="114">
        <v>1957</v>
      </c>
      <c r="H33" s="114">
        <v>1918</v>
      </c>
      <c r="I33" s="140">
        <v>1891</v>
      </c>
      <c r="J33" s="115">
        <v>47</v>
      </c>
      <c r="K33" s="116">
        <v>2.4854574299312535</v>
      </c>
    </row>
    <row r="34" spans="1:11" ht="14.1" customHeight="1" x14ac:dyDescent="0.2">
      <c r="A34" s="306">
        <v>33</v>
      </c>
      <c r="B34" s="307" t="s">
        <v>253</v>
      </c>
      <c r="C34" s="308"/>
      <c r="D34" s="113">
        <v>2.9312405800114338</v>
      </c>
      <c r="E34" s="115">
        <v>1128</v>
      </c>
      <c r="F34" s="114">
        <v>1130</v>
      </c>
      <c r="G34" s="114">
        <v>1158</v>
      </c>
      <c r="H34" s="114">
        <v>1130</v>
      </c>
      <c r="I34" s="140">
        <v>1095</v>
      </c>
      <c r="J34" s="115">
        <v>33</v>
      </c>
      <c r="K34" s="116">
        <v>3.0136986301369864</v>
      </c>
    </row>
    <row r="35" spans="1:11" ht="14.1" customHeight="1" x14ac:dyDescent="0.2">
      <c r="A35" s="306">
        <v>34</v>
      </c>
      <c r="B35" s="307" t="s">
        <v>254</v>
      </c>
      <c r="C35" s="308"/>
      <c r="D35" s="113">
        <v>2.1022815861961437</v>
      </c>
      <c r="E35" s="115">
        <v>809</v>
      </c>
      <c r="F35" s="114">
        <v>825</v>
      </c>
      <c r="G35" s="114">
        <v>837</v>
      </c>
      <c r="H35" s="114">
        <v>825</v>
      </c>
      <c r="I35" s="140">
        <v>819</v>
      </c>
      <c r="J35" s="115">
        <v>-10</v>
      </c>
      <c r="K35" s="116">
        <v>-1.2210012210012211</v>
      </c>
    </row>
    <row r="36" spans="1:11" ht="14.1" customHeight="1" x14ac:dyDescent="0.2">
      <c r="A36" s="306">
        <v>41</v>
      </c>
      <c r="B36" s="307" t="s">
        <v>255</v>
      </c>
      <c r="C36" s="308"/>
      <c r="D36" s="113">
        <v>0.47034977392027444</v>
      </c>
      <c r="E36" s="115">
        <v>181</v>
      </c>
      <c r="F36" s="114">
        <v>181</v>
      </c>
      <c r="G36" s="114">
        <v>171</v>
      </c>
      <c r="H36" s="114">
        <v>185</v>
      </c>
      <c r="I36" s="140">
        <v>165</v>
      </c>
      <c r="J36" s="115">
        <v>16</v>
      </c>
      <c r="K36" s="116">
        <v>9.6969696969696972</v>
      </c>
    </row>
    <row r="37" spans="1:11" ht="14.1" customHeight="1" x14ac:dyDescent="0.2">
      <c r="A37" s="306">
        <v>42</v>
      </c>
      <c r="B37" s="307" t="s">
        <v>256</v>
      </c>
      <c r="C37" s="308"/>
      <c r="D37" s="113">
        <v>0.15591705212826776</v>
      </c>
      <c r="E37" s="115">
        <v>60</v>
      </c>
      <c r="F37" s="114">
        <v>61</v>
      </c>
      <c r="G37" s="114">
        <v>63</v>
      </c>
      <c r="H37" s="114">
        <v>55</v>
      </c>
      <c r="I37" s="140">
        <v>58</v>
      </c>
      <c r="J37" s="115">
        <v>2</v>
      </c>
      <c r="K37" s="116">
        <v>3.4482758620689653</v>
      </c>
    </row>
    <row r="38" spans="1:11" ht="14.1" customHeight="1" x14ac:dyDescent="0.2">
      <c r="A38" s="306">
        <v>43</v>
      </c>
      <c r="B38" s="307" t="s">
        <v>257</v>
      </c>
      <c r="C38" s="308"/>
      <c r="D38" s="113">
        <v>1.5721636089600333</v>
      </c>
      <c r="E38" s="115">
        <v>605</v>
      </c>
      <c r="F38" s="114">
        <v>603</v>
      </c>
      <c r="G38" s="114">
        <v>592</v>
      </c>
      <c r="H38" s="114">
        <v>568</v>
      </c>
      <c r="I38" s="140">
        <v>575</v>
      </c>
      <c r="J38" s="115">
        <v>30</v>
      </c>
      <c r="K38" s="116">
        <v>5.2173913043478262</v>
      </c>
    </row>
    <row r="39" spans="1:11" ht="14.1" customHeight="1" x14ac:dyDescent="0.2">
      <c r="A39" s="306">
        <v>51</v>
      </c>
      <c r="B39" s="307" t="s">
        <v>258</v>
      </c>
      <c r="C39" s="308"/>
      <c r="D39" s="113">
        <v>6.9487032898498002</v>
      </c>
      <c r="E39" s="115">
        <v>2674</v>
      </c>
      <c r="F39" s="114">
        <v>2716</v>
      </c>
      <c r="G39" s="114">
        <v>2743</v>
      </c>
      <c r="H39" s="114">
        <v>2824</v>
      </c>
      <c r="I39" s="140">
        <v>2852</v>
      </c>
      <c r="J39" s="115">
        <v>-178</v>
      </c>
      <c r="K39" s="116">
        <v>-6.2412342215988783</v>
      </c>
    </row>
    <row r="40" spans="1:11" ht="14.1" customHeight="1" x14ac:dyDescent="0.2">
      <c r="A40" s="306" t="s">
        <v>259</v>
      </c>
      <c r="B40" s="307" t="s">
        <v>260</v>
      </c>
      <c r="C40" s="308"/>
      <c r="D40" s="113">
        <v>5.6312041993659374</v>
      </c>
      <c r="E40" s="115">
        <v>2167</v>
      </c>
      <c r="F40" s="114">
        <v>2213</v>
      </c>
      <c r="G40" s="114">
        <v>2225</v>
      </c>
      <c r="H40" s="114">
        <v>2215</v>
      </c>
      <c r="I40" s="140">
        <v>2212</v>
      </c>
      <c r="J40" s="115">
        <v>-45</v>
      </c>
      <c r="K40" s="116">
        <v>-2.034358047016275</v>
      </c>
    </row>
    <row r="41" spans="1:11" ht="14.1" customHeight="1" x14ac:dyDescent="0.2">
      <c r="A41" s="306"/>
      <c r="B41" s="307" t="s">
        <v>261</v>
      </c>
      <c r="C41" s="308"/>
      <c r="D41" s="113">
        <v>4.7970479704797047</v>
      </c>
      <c r="E41" s="115">
        <v>1846</v>
      </c>
      <c r="F41" s="114">
        <v>1829</v>
      </c>
      <c r="G41" s="114">
        <v>1832</v>
      </c>
      <c r="H41" s="114">
        <v>1800</v>
      </c>
      <c r="I41" s="140">
        <v>1782</v>
      </c>
      <c r="J41" s="115">
        <v>64</v>
      </c>
      <c r="K41" s="116">
        <v>3.5914702581369249</v>
      </c>
    </row>
    <row r="42" spans="1:11" ht="14.1" customHeight="1" x14ac:dyDescent="0.2">
      <c r="A42" s="306">
        <v>52</v>
      </c>
      <c r="B42" s="307" t="s">
        <v>262</v>
      </c>
      <c r="C42" s="308"/>
      <c r="D42" s="113">
        <v>4.8594147913310115</v>
      </c>
      <c r="E42" s="115">
        <v>1870</v>
      </c>
      <c r="F42" s="114">
        <v>1831</v>
      </c>
      <c r="G42" s="114">
        <v>1862</v>
      </c>
      <c r="H42" s="114">
        <v>1786</v>
      </c>
      <c r="I42" s="140">
        <v>1750</v>
      </c>
      <c r="J42" s="115">
        <v>120</v>
      </c>
      <c r="K42" s="116">
        <v>6.8571428571428568</v>
      </c>
    </row>
    <row r="43" spans="1:11" ht="14.1" customHeight="1" x14ac:dyDescent="0.2">
      <c r="A43" s="306" t="s">
        <v>263</v>
      </c>
      <c r="B43" s="307" t="s">
        <v>264</v>
      </c>
      <c r="C43" s="308"/>
      <c r="D43" s="113">
        <v>3.8693415103165116</v>
      </c>
      <c r="E43" s="115">
        <v>1489</v>
      </c>
      <c r="F43" s="114">
        <v>1464</v>
      </c>
      <c r="G43" s="114">
        <v>1493</v>
      </c>
      <c r="H43" s="114">
        <v>1435</v>
      </c>
      <c r="I43" s="140">
        <v>1419</v>
      </c>
      <c r="J43" s="115">
        <v>70</v>
      </c>
      <c r="K43" s="116">
        <v>4.9330514446793519</v>
      </c>
    </row>
    <row r="44" spans="1:11" ht="14.1" customHeight="1" x14ac:dyDescent="0.2">
      <c r="A44" s="306">
        <v>53</v>
      </c>
      <c r="B44" s="307" t="s">
        <v>265</v>
      </c>
      <c r="C44" s="308"/>
      <c r="D44" s="113">
        <v>1.4890078478249571</v>
      </c>
      <c r="E44" s="115">
        <v>573</v>
      </c>
      <c r="F44" s="114">
        <v>587</v>
      </c>
      <c r="G44" s="114">
        <v>595</v>
      </c>
      <c r="H44" s="114">
        <v>581</v>
      </c>
      <c r="I44" s="140">
        <v>591</v>
      </c>
      <c r="J44" s="115">
        <v>-18</v>
      </c>
      <c r="K44" s="116">
        <v>-3.0456852791878171</v>
      </c>
    </row>
    <row r="45" spans="1:11" ht="14.1" customHeight="1" x14ac:dyDescent="0.2">
      <c r="A45" s="306" t="s">
        <v>266</v>
      </c>
      <c r="B45" s="307" t="s">
        <v>267</v>
      </c>
      <c r="C45" s="308"/>
      <c r="D45" s="113">
        <v>1.4240424094381789</v>
      </c>
      <c r="E45" s="115">
        <v>548</v>
      </c>
      <c r="F45" s="114">
        <v>564</v>
      </c>
      <c r="G45" s="114">
        <v>574</v>
      </c>
      <c r="H45" s="114">
        <v>561</v>
      </c>
      <c r="I45" s="140">
        <v>570</v>
      </c>
      <c r="J45" s="115">
        <v>-22</v>
      </c>
      <c r="K45" s="116">
        <v>-3.8596491228070176</v>
      </c>
    </row>
    <row r="46" spans="1:11" ht="14.1" customHeight="1" x14ac:dyDescent="0.2">
      <c r="A46" s="306">
        <v>54</v>
      </c>
      <c r="B46" s="307" t="s">
        <v>268</v>
      </c>
      <c r="C46" s="308"/>
      <c r="D46" s="113">
        <v>3.1157424250298842</v>
      </c>
      <c r="E46" s="115">
        <v>1199</v>
      </c>
      <c r="F46" s="114">
        <v>1189</v>
      </c>
      <c r="G46" s="114">
        <v>1175</v>
      </c>
      <c r="H46" s="114">
        <v>1169</v>
      </c>
      <c r="I46" s="140">
        <v>1176</v>
      </c>
      <c r="J46" s="115">
        <v>23</v>
      </c>
      <c r="K46" s="116">
        <v>1.9557823129251701</v>
      </c>
    </row>
    <row r="47" spans="1:11" ht="14.1" customHeight="1" x14ac:dyDescent="0.2">
      <c r="A47" s="306">
        <v>61</v>
      </c>
      <c r="B47" s="307" t="s">
        <v>269</v>
      </c>
      <c r="C47" s="308"/>
      <c r="D47" s="113">
        <v>2.0035341198482408</v>
      </c>
      <c r="E47" s="115">
        <v>771</v>
      </c>
      <c r="F47" s="114">
        <v>769</v>
      </c>
      <c r="G47" s="114">
        <v>765</v>
      </c>
      <c r="H47" s="114">
        <v>759</v>
      </c>
      <c r="I47" s="140">
        <v>775</v>
      </c>
      <c r="J47" s="115">
        <v>-4</v>
      </c>
      <c r="K47" s="116">
        <v>-0.5161290322580645</v>
      </c>
    </row>
    <row r="48" spans="1:11" ht="14.1" customHeight="1" x14ac:dyDescent="0.2">
      <c r="A48" s="306">
        <v>62</v>
      </c>
      <c r="B48" s="307" t="s">
        <v>270</v>
      </c>
      <c r="C48" s="308"/>
      <c r="D48" s="113">
        <v>6.4705576633231123</v>
      </c>
      <c r="E48" s="115">
        <v>2490</v>
      </c>
      <c r="F48" s="114">
        <v>2525</v>
      </c>
      <c r="G48" s="114">
        <v>2549</v>
      </c>
      <c r="H48" s="114">
        <v>2505</v>
      </c>
      <c r="I48" s="140">
        <v>2521</v>
      </c>
      <c r="J48" s="115">
        <v>-31</v>
      </c>
      <c r="K48" s="116">
        <v>-1.2296707655692185</v>
      </c>
    </row>
    <row r="49" spans="1:11" ht="14.1" customHeight="1" x14ac:dyDescent="0.2">
      <c r="A49" s="306">
        <v>63</v>
      </c>
      <c r="B49" s="307" t="s">
        <v>271</v>
      </c>
      <c r="C49" s="308"/>
      <c r="D49" s="113">
        <v>2.492074216516813</v>
      </c>
      <c r="E49" s="115">
        <v>959</v>
      </c>
      <c r="F49" s="114">
        <v>1008</v>
      </c>
      <c r="G49" s="114">
        <v>1292</v>
      </c>
      <c r="H49" s="114">
        <v>1277</v>
      </c>
      <c r="I49" s="140">
        <v>1114</v>
      </c>
      <c r="J49" s="115">
        <v>-155</v>
      </c>
      <c r="K49" s="116">
        <v>-13.913824057450629</v>
      </c>
    </row>
    <row r="50" spans="1:11" ht="14.1" customHeight="1" x14ac:dyDescent="0.2">
      <c r="A50" s="306" t="s">
        <v>272</v>
      </c>
      <c r="B50" s="307" t="s">
        <v>273</v>
      </c>
      <c r="C50" s="308"/>
      <c r="D50" s="113">
        <v>0.75879632035756972</v>
      </c>
      <c r="E50" s="115">
        <v>292</v>
      </c>
      <c r="F50" s="114">
        <v>314</v>
      </c>
      <c r="G50" s="114">
        <v>361</v>
      </c>
      <c r="H50" s="114">
        <v>356</v>
      </c>
      <c r="I50" s="140">
        <v>320</v>
      </c>
      <c r="J50" s="115">
        <v>-28</v>
      </c>
      <c r="K50" s="116">
        <v>-8.75</v>
      </c>
    </row>
    <row r="51" spans="1:11" ht="14.1" customHeight="1" x14ac:dyDescent="0.2">
      <c r="A51" s="306" t="s">
        <v>274</v>
      </c>
      <c r="B51" s="307" t="s">
        <v>275</v>
      </c>
      <c r="C51" s="308"/>
      <c r="D51" s="113">
        <v>1.3772672937996986</v>
      </c>
      <c r="E51" s="115">
        <v>530</v>
      </c>
      <c r="F51" s="114">
        <v>557</v>
      </c>
      <c r="G51" s="114">
        <v>784</v>
      </c>
      <c r="H51" s="114">
        <v>779</v>
      </c>
      <c r="I51" s="140">
        <v>652</v>
      </c>
      <c r="J51" s="115">
        <v>-122</v>
      </c>
      <c r="K51" s="116">
        <v>-18.711656441717793</v>
      </c>
    </row>
    <row r="52" spans="1:11" ht="14.1" customHeight="1" x14ac:dyDescent="0.2">
      <c r="A52" s="306">
        <v>71</v>
      </c>
      <c r="B52" s="307" t="s">
        <v>276</v>
      </c>
      <c r="C52" s="308"/>
      <c r="D52" s="113">
        <v>10.825840652772724</v>
      </c>
      <c r="E52" s="115">
        <v>4166</v>
      </c>
      <c r="F52" s="114">
        <v>4155</v>
      </c>
      <c r="G52" s="114">
        <v>4169</v>
      </c>
      <c r="H52" s="114">
        <v>4064</v>
      </c>
      <c r="I52" s="140">
        <v>4077</v>
      </c>
      <c r="J52" s="115">
        <v>89</v>
      </c>
      <c r="K52" s="116">
        <v>2.1829776796664215</v>
      </c>
    </row>
    <row r="53" spans="1:11" ht="14.1" customHeight="1" x14ac:dyDescent="0.2">
      <c r="A53" s="306" t="s">
        <v>277</v>
      </c>
      <c r="B53" s="307" t="s">
        <v>278</v>
      </c>
      <c r="C53" s="308"/>
      <c r="D53" s="113">
        <v>3.8563484226391558</v>
      </c>
      <c r="E53" s="115">
        <v>1484</v>
      </c>
      <c r="F53" s="114">
        <v>1471</v>
      </c>
      <c r="G53" s="114">
        <v>1486</v>
      </c>
      <c r="H53" s="114">
        <v>1458</v>
      </c>
      <c r="I53" s="140">
        <v>1465</v>
      </c>
      <c r="J53" s="115">
        <v>19</v>
      </c>
      <c r="K53" s="116">
        <v>1.2969283276450512</v>
      </c>
    </row>
    <row r="54" spans="1:11" ht="14.1" customHeight="1" x14ac:dyDescent="0.2">
      <c r="A54" s="306" t="s">
        <v>279</v>
      </c>
      <c r="B54" s="307" t="s">
        <v>280</v>
      </c>
      <c r="C54" s="308"/>
      <c r="D54" s="113">
        <v>5.9456369211579441</v>
      </c>
      <c r="E54" s="115">
        <v>2288</v>
      </c>
      <c r="F54" s="114">
        <v>2294</v>
      </c>
      <c r="G54" s="114">
        <v>2298</v>
      </c>
      <c r="H54" s="114">
        <v>2237</v>
      </c>
      <c r="I54" s="140">
        <v>2239</v>
      </c>
      <c r="J54" s="115">
        <v>49</v>
      </c>
      <c r="K54" s="116">
        <v>2.188476998660116</v>
      </c>
    </row>
    <row r="55" spans="1:11" ht="14.1" customHeight="1" x14ac:dyDescent="0.2">
      <c r="A55" s="306">
        <v>72</v>
      </c>
      <c r="B55" s="307" t="s">
        <v>281</v>
      </c>
      <c r="C55" s="308"/>
      <c r="D55" s="113">
        <v>3.3678083259705835</v>
      </c>
      <c r="E55" s="115">
        <v>1296</v>
      </c>
      <c r="F55" s="114">
        <v>1307</v>
      </c>
      <c r="G55" s="114">
        <v>1304</v>
      </c>
      <c r="H55" s="114">
        <v>1281</v>
      </c>
      <c r="I55" s="140">
        <v>1274</v>
      </c>
      <c r="J55" s="115">
        <v>22</v>
      </c>
      <c r="K55" s="116">
        <v>1.7268445839874411</v>
      </c>
    </row>
    <row r="56" spans="1:11" ht="14.1" customHeight="1" x14ac:dyDescent="0.2">
      <c r="A56" s="306" t="s">
        <v>282</v>
      </c>
      <c r="B56" s="307" t="s">
        <v>283</v>
      </c>
      <c r="C56" s="308"/>
      <c r="D56" s="113">
        <v>1.7540668364430123</v>
      </c>
      <c r="E56" s="115">
        <v>675</v>
      </c>
      <c r="F56" s="114">
        <v>694</v>
      </c>
      <c r="G56" s="114">
        <v>693</v>
      </c>
      <c r="H56" s="114">
        <v>681</v>
      </c>
      <c r="I56" s="140">
        <v>683</v>
      </c>
      <c r="J56" s="115">
        <v>-8</v>
      </c>
      <c r="K56" s="116">
        <v>-1.171303074670571</v>
      </c>
    </row>
    <row r="57" spans="1:11" ht="14.1" customHeight="1" x14ac:dyDescent="0.2">
      <c r="A57" s="306" t="s">
        <v>284</v>
      </c>
      <c r="B57" s="307" t="s">
        <v>285</v>
      </c>
      <c r="C57" s="308"/>
      <c r="D57" s="113">
        <v>1.0160594563692116</v>
      </c>
      <c r="E57" s="115">
        <v>391</v>
      </c>
      <c r="F57" s="114">
        <v>381</v>
      </c>
      <c r="G57" s="114">
        <v>377</v>
      </c>
      <c r="H57" s="114">
        <v>378</v>
      </c>
      <c r="I57" s="140">
        <v>370</v>
      </c>
      <c r="J57" s="115">
        <v>21</v>
      </c>
      <c r="K57" s="116">
        <v>5.6756756756756754</v>
      </c>
    </row>
    <row r="58" spans="1:11" ht="14.1" customHeight="1" x14ac:dyDescent="0.2">
      <c r="A58" s="306">
        <v>73</v>
      </c>
      <c r="B58" s="307" t="s">
        <v>286</v>
      </c>
      <c r="C58" s="308"/>
      <c r="D58" s="113">
        <v>2.1828387297957486</v>
      </c>
      <c r="E58" s="115">
        <v>840</v>
      </c>
      <c r="F58" s="114">
        <v>837</v>
      </c>
      <c r="G58" s="114">
        <v>845</v>
      </c>
      <c r="H58" s="114">
        <v>848</v>
      </c>
      <c r="I58" s="140">
        <v>850</v>
      </c>
      <c r="J58" s="115">
        <v>-10</v>
      </c>
      <c r="K58" s="116">
        <v>-1.1764705882352942</v>
      </c>
    </row>
    <row r="59" spans="1:11" ht="14.1" customHeight="1" x14ac:dyDescent="0.2">
      <c r="A59" s="306" t="s">
        <v>287</v>
      </c>
      <c r="B59" s="307" t="s">
        <v>288</v>
      </c>
      <c r="C59" s="308"/>
      <c r="D59" s="113">
        <v>1.8450184501845019</v>
      </c>
      <c r="E59" s="115">
        <v>710</v>
      </c>
      <c r="F59" s="114">
        <v>716</v>
      </c>
      <c r="G59" s="114">
        <v>721</v>
      </c>
      <c r="H59" s="114">
        <v>717</v>
      </c>
      <c r="I59" s="140">
        <v>720</v>
      </c>
      <c r="J59" s="115">
        <v>-10</v>
      </c>
      <c r="K59" s="116">
        <v>-1.3888888888888888</v>
      </c>
    </row>
    <row r="60" spans="1:11" ht="14.1" customHeight="1" x14ac:dyDescent="0.2">
      <c r="A60" s="306">
        <v>81</v>
      </c>
      <c r="B60" s="307" t="s">
        <v>289</v>
      </c>
      <c r="C60" s="308"/>
      <c r="D60" s="113">
        <v>6.5511148069227172</v>
      </c>
      <c r="E60" s="115">
        <v>2521</v>
      </c>
      <c r="F60" s="114">
        <v>2549</v>
      </c>
      <c r="G60" s="114">
        <v>2545</v>
      </c>
      <c r="H60" s="114">
        <v>2510</v>
      </c>
      <c r="I60" s="140">
        <v>2533</v>
      </c>
      <c r="J60" s="115">
        <v>-12</v>
      </c>
      <c r="K60" s="116">
        <v>-0.47374654559810503</v>
      </c>
    </row>
    <row r="61" spans="1:11" ht="14.1" customHeight="1" x14ac:dyDescent="0.2">
      <c r="A61" s="306" t="s">
        <v>290</v>
      </c>
      <c r="B61" s="307" t="s">
        <v>291</v>
      </c>
      <c r="C61" s="308"/>
      <c r="D61" s="113">
        <v>1.9177797411776936</v>
      </c>
      <c r="E61" s="115">
        <v>738</v>
      </c>
      <c r="F61" s="114">
        <v>740</v>
      </c>
      <c r="G61" s="114">
        <v>752</v>
      </c>
      <c r="H61" s="114">
        <v>730</v>
      </c>
      <c r="I61" s="140">
        <v>744</v>
      </c>
      <c r="J61" s="115">
        <v>-6</v>
      </c>
      <c r="K61" s="116">
        <v>-0.80645161290322576</v>
      </c>
    </row>
    <row r="62" spans="1:11" ht="14.1" customHeight="1" x14ac:dyDescent="0.2">
      <c r="A62" s="306" t="s">
        <v>292</v>
      </c>
      <c r="B62" s="307" t="s">
        <v>293</v>
      </c>
      <c r="C62" s="308"/>
      <c r="D62" s="113">
        <v>2.6609843563224365</v>
      </c>
      <c r="E62" s="115">
        <v>1024</v>
      </c>
      <c r="F62" s="114">
        <v>1039</v>
      </c>
      <c r="G62" s="114">
        <v>1038</v>
      </c>
      <c r="H62" s="114">
        <v>1029</v>
      </c>
      <c r="I62" s="140">
        <v>1033</v>
      </c>
      <c r="J62" s="115">
        <v>-9</v>
      </c>
      <c r="K62" s="116">
        <v>-0.8712487899322362</v>
      </c>
    </row>
    <row r="63" spans="1:11" ht="14.1" customHeight="1" x14ac:dyDescent="0.2">
      <c r="A63" s="306"/>
      <c r="B63" s="307" t="s">
        <v>294</v>
      </c>
      <c r="C63" s="308"/>
      <c r="D63" s="113">
        <v>2.3855308975624969</v>
      </c>
      <c r="E63" s="115">
        <v>918</v>
      </c>
      <c r="F63" s="114">
        <v>933</v>
      </c>
      <c r="G63" s="114">
        <v>933</v>
      </c>
      <c r="H63" s="114">
        <v>920</v>
      </c>
      <c r="I63" s="140">
        <v>926</v>
      </c>
      <c r="J63" s="115">
        <v>-8</v>
      </c>
      <c r="K63" s="116">
        <v>-0.86393088552915764</v>
      </c>
    </row>
    <row r="64" spans="1:11" ht="14.1" customHeight="1" x14ac:dyDescent="0.2">
      <c r="A64" s="306" t="s">
        <v>295</v>
      </c>
      <c r="B64" s="307" t="s">
        <v>296</v>
      </c>
      <c r="C64" s="308"/>
      <c r="D64" s="113">
        <v>0.56390000519723504</v>
      </c>
      <c r="E64" s="115">
        <v>217</v>
      </c>
      <c r="F64" s="114">
        <v>223</v>
      </c>
      <c r="G64" s="114">
        <v>219</v>
      </c>
      <c r="H64" s="114">
        <v>221</v>
      </c>
      <c r="I64" s="140">
        <v>221</v>
      </c>
      <c r="J64" s="115">
        <v>-4</v>
      </c>
      <c r="K64" s="116">
        <v>-1.8099547511312217</v>
      </c>
    </row>
    <row r="65" spans="1:11" ht="14.1" customHeight="1" x14ac:dyDescent="0.2">
      <c r="A65" s="306" t="s">
        <v>297</v>
      </c>
      <c r="B65" s="307" t="s">
        <v>298</v>
      </c>
      <c r="C65" s="308"/>
      <c r="D65" s="113">
        <v>0.91211475495036642</v>
      </c>
      <c r="E65" s="115">
        <v>351</v>
      </c>
      <c r="F65" s="114">
        <v>349</v>
      </c>
      <c r="G65" s="114">
        <v>339</v>
      </c>
      <c r="H65" s="114">
        <v>334</v>
      </c>
      <c r="I65" s="140">
        <v>339</v>
      </c>
      <c r="J65" s="115">
        <v>12</v>
      </c>
      <c r="K65" s="116">
        <v>3.5398230088495577</v>
      </c>
    </row>
    <row r="66" spans="1:11" ht="14.1" customHeight="1" x14ac:dyDescent="0.2">
      <c r="A66" s="306">
        <v>82</v>
      </c>
      <c r="B66" s="307" t="s">
        <v>299</v>
      </c>
      <c r="C66" s="308"/>
      <c r="D66" s="113">
        <v>2.7233511771737438</v>
      </c>
      <c r="E66" s="115">
        <v>1048</v>
      </c>
      <c r="F66" s="114">
        <v>1046</v>
      </c>
      <c r="G66" s="114">
        <v>1049</v>
      </c>
      <c r="H66" s="114">
        <v>1017</v>
      </c>
      <c r="I66" s="140">
        <v>1030</v>
      </c>
      <c r="J66" s="115">
        <v>18</v>
      </c>
      <c r="K66" s="116">
        <v>1.7475728155339805</v>
      </c>
    </row>
    <row r="67" spans="1:11" ht="14.1" customHeight="1" x14ac:dyDescent="0.2">
      <c r="A67" s="306" t="s">
        <v>300</v>
      </c>
      <c r="B67" s="307" t="s">
        <v>301</v>
      </c>
      <c r="C67" s="308"/>
      <c r="D67" s="113">
        <v>1.8658073904682708</v>
      </c>
      <c r="E67" s="115">
        <v>718</v>
      </c>
      <c r="F67" s="114">
        <v>716</v>
      </c>
      <c r="G67" s="114">
        <v>710</v>
      </c>
      <c r="H67" s="114">
        <v>691</v>
      </c>
      <c r="I67" s="140">
        <v>706</v>
      </c>
      <c r="J67" s="115">
        <v>12</v>
      </c>
      <c r="K67" s="116">
        <v>1.6997167138810199</v>
      </c>
    </row>
    <row r="68" spans="1:11" ht="14.1" customHeight="1" x14ac:dyDescent="0.2">
      <c r="A68" s="306" t="s">
        <v>302</v>
      </c>
      <c r="B68" s="307" t="s">
        <v>303</v>
      </c>
      <c r="C68" s="308"/>
      <c r="D68" s="113">
        <v>0.5145262720232836</v>
      </c>
      <c r="E68" s="115">
        <v>198</v>
      </c>
      <c r="F68" s="114">
        <v>196</v>
      </c>
      <c r="G68" s="114">
        <v>207</v>
      </c>
      <c r="H68" s="114">
        <v>199</v>
      </c>
      <c r="I68" s="140">
        <v>197</v>
      </c>
      <c r="J68" s="115">
        <v>1</v>
      </c>
      <c r="K68" s="116">
        <v>0.50761421319796951</v>
      </c>
    </row>
    <row r="69" spans="1:11" ht="14.1" customHeight="1" x14ac:dyDescent="0.2">
      <c r="A69" s="306">
        <v>83</v>
      </c>
      <c r="B69" s="307" t="s">
        <v>304</v>
      </c>
      <c r="C69" s="308"/>
      <c r="D69" s="113">
        <v>5.8209032794553295</v>
      </c>
      <c r="E69" s="115">
        <v>2240</v>
      </c>
      <c r="F69" s="114">
        <v>2230</v>
      </c>
      <c r="G69" s="114">
        <v>2245</v>
      </c>
      <c r="H69" s="114">
        <v>2183</v>
      </c>
      <c r="I69" s="140">
        <v>2178</v>
      </c>
      <c r="J69" s="115">
        <v>62</v>
      </c>
      <c r="K69" s="116">
        <v>2.8466483011937558</v>
      </c>
    </row>
    <row r="70" spans="1:11" ht="14.1" customHeight="1" x14ac:dyDescent="0.2">
      <c r="A70" s="306" t="s">
        <v>305</v>
      </c>
      <c r="B70" s="307" t="s">
        <v>306</v>
      </c>
      <c r="C70" s="308"/>
      <c r="D70" s="113">
        <v>4.4098539576945068</v>
      </c>
      <c r="E70" s="115">
        <v>1697</v>
      </c>
      <c r="F70" s="114">
        <v>1701</v>
      </c>
      <c r="G70" s="114">
        <v>1696</v>
      </c>
      <c r="H70" s="114">
        <v>1645</v>
      </c>
      <c r="I70" s="140">
        <v>1659</v>
      </c>
      <c r="J70" s="115">
        <v>38</v>
      </c>
      <c r="K70" s="116">
        <v>2.2905364677516578</v>
      </c>
    </row>
    <row r="71" spans="1:11" ht="14.1" customHeight="1" x14ac:dyDescent="0.2">
      <c r="A71" s="306"/>
      <c r="B71" s="307" t="s">
        <v>307</v>
      </c>
      <c r="C71" s="308"/>
      <c r="D71" s="113">
        <v>3.092354867210644</v>
      </c>
      <c r="E71" s="115">
        <v>1190</v>
      </c>
      <c r="F71" s="114">
        <v>1193</v>
      </c>
      <c r="G71" s="114">
        <v>1190</v>
      </c>
      <c r="H71" s="114">
        <v>1151</v>
      </c>
      <c r="I71" s="140">
        <v>1158</v>
      </c>
      <c r="J71" s="115">
        <v>32</v>
      </c>
      <c r="K71" s="116">
        <v>2.7633851468048358</v>
      </c>
    </row>
    <row r="72" spans="1:11" ht="14.1" customHeight="1" x14ac:dyDescent="0.2">
      <c r="A72" s="306">
        <v>84</v>
      </c>
      <c r="B72" s="307" t="s">
        <v>308</v>
      </c>
      <c r="C72" s="308"/>
      <c r="D72" s="113">
        <v>1.0134608388337405</v>
      </c>
      <c r="E72" s="115">
        <v>390</v>
      </c>
      <c r="F72" s="114">
        <v>393</v>
      </c>
      <c r="G72" s="114">
        <v>384</v>
      </c>
      <c r="H72" s="114">
        <v>384</v>
      </c>
      <c r="I72" s="140">
        <v>405</v>
      </c>
      <c r="J72" s="115">
        <v>-15</v>
      </c>
      <c r="K72" s="116">
        <v>-3.7037037037037037</v>
      </c>
    </row>
    <row r="73" spans="1:11" ht="14.1" customHeight="1" x14ac:dyDescent="0.2">
      <c r="A73" s="306" t="s">
        <v>309</v>
      </c>
      <c r="B73" s="307" t="s">
        <v>310</v>
      </c>
      <c r="C73" s="308"/>
      <c r="D73" s="113">
        <v>0.55350553505535061</v>
      </c>
      <c r="E73" s="115">
        <v>213</v>
      </c>
      <c r="F73" s="114">
        <v>224</v>
      </c>
      <c r="G73" s="114">
        <v>217</v>
      </c>
      <c r="H73" s="114">
        <v>220</v>
      </c>
      <c r="I73" s="140">
        <v>231</v>
      </c>
      <c r="J73" s="115">
        <v>-18</v>
      </c>
      <c r="K73" s="116">
        <v>-7.7922077922077921</v>
      </c>
    </row>
    <row r="74" spans="1:11" ht="14.1" customHeight="1" x14ac:dyDescent="0.2">
      <c r="A74" s="306" t="s">
        <v>311</v>
      </c>
      <c r="B74" s="307" t="s">
        <v>312</v>
      </c>
      <c r="C74" s="308"/>
      <c r="D74" s="113">
        <v>9.6148848812431784E-2</v>
      </c>
      <c r="E74" s="115">
        <v>37</v>
      </c>
      <c r="F74" s="114">
        <v>36</v>
      </c>
      <c r="G74" s="114">
        <v>35</v>
      </c>
      <c r="H74" s="114">
        <v>36</v>
      </c>
      <c r="I74" s="140">
        <v>37</v>
      </c>
      <c r="J74" s="115">
        <v>0</v>
      </c>
      <c r="K74" s="116">
        <v>0</v>
      </c>
    </row>
    <row r="75" spans="1:11" ht="14.1" customHeight="1" x14ac:dyDescent="0.2">
      <c r="A75" s="306" t="s">
        <v>313</v>
      </c>
      <c r="B75" s="307" t="s">
        <v>314</v>
      </c>
      <c r="C75" s="308"/>
      <c r="D75" s="113">
        <v>3.8979263032066939E-2</v>
      </c>
      <c r="E75" s="115">
        <v>15</v>
      </c>
      <c r="F75" s="114">
        <v>13</v>
      </c>
      <c r="G75" s="114">
        <v>12</v>
      </c>
      <c r="H75" s="114">
        <v>12</v>
      </c>
      <c r="I75" s="140">
        <v>17</v>
      </c>
      <c r="J75" s="115">
        <v>-2</v>
      </c>
      <c r="K75" s="116">
        <v>-11.764705882352942</v>
      </c>
    </row>
    <row r="76" spans="1:11" ht="14.1" customHeight="1" x14ac:dyDescent="0.2">
      <c r="A76" s="306">
        <v>91</v>
      </c>
      <c r="B76" s="307" t="s">
        <v>315</v>
      </c>
      <c r="C76" s="308"/>
      <c r="D76" s="113">
        <v>0.27025622368899743</v>
      </c>
      <c r="E76" s="115">
        <v>104</v>
      </c>
      <c r="F76" s="114">
        <v>110</v>
      </c>
      <c r="G76" s="114">
        <v>104</v>
      </c>
      <c r="H76" s="114">
        <v>101</v>
      </c>
      <c r="I76" s="140">
        <v>99</v>
      </c>
      <c r="J76" s="115">
        <v>5</v>
      </c>
      <c r="K76" s="116">
        <v>5.0505050505050502</v>
      </c>
    </row>
    <row r="77" spans="1:11" ht="14.1" customHeight="1" x14ac:dyDescent="0.2">
      <c r="A77" s="306">
        <v>92</v>
      </c>
      <c r="B77" s="307" t="s">
        <v>316</v>
      </c>
      <c r="C77" s="308"/>
      <c r="D77" s="113">
        <v>0.74840185021568528</v>
      </c>
      <c r="E77" s="115">
        <v>288</v>
      </c>
      <c r="F77" s="114">
        <v>288</v>
      </c>
      <c r="G77" s="114">
        <v>285</v>
      </c>
      <c r="H77" s="114">
        <v>281</v>
      </c>
      <c r="I77" s="140">
        <v>284</v>
      </c>
      <c r="J77" s="115">
        <v>4</v>
      </c>
      <c r="K77" s="116">
        <v>1.408450704225352</v>
      </c>
    </row>
    <row r="78" spans="1:11" ht="14.1" customHeight="1" x14ac:dyDescent="0.2">
      <c r="A78" s="306">
        <v>93</v>
      </c>
      <c r="B78" s="307" t="s">
        <v>317</v>
      </c>
      <c r="C78" s="308"/>
      <c r="D78" s="113">
        <v>9.0951613741489523E-2</v>
      </c>
      <c r="E78" s="115">
        <v>35</v>
      </c>
      <c r="F78" s="114">
        <v>33</v>
      </c>
      <c r="G78" s="114">
        <v>35</v>
      </c>
      <c r="H78" s="114">
        <v>37</v>
      </c>
      <c r="I78" s="140">
        <v>37</v>
      </c>
      <c r="J78" s="115">
        <v>-2</v>
      </c>
      <c r="K78" s="116">
        <v>-5.4054054054054053</v>
      </c>
    </row>
    <row r="79" spans="1:11" ht="14.1" customHeight="1" x14ac:dyDescent="0.2">
      <c r="A79" s="306">
        <v>94</v>
      </c>
      <c r="B79" s="307" t="s">
        <v>318</v>
      </c>
      <c r="C79" s="308"/>
      <c r="D79" s="113" t="s">
        <v>513</v>
      </c>
      <c r="E79" s="115" t="s">
        <v>513</v>
      </c>
      <c r="F79" s="114">
        <v>30</v>
      </c>
      <c r="G79" s="114">
        <v>31</v>
      </c>
      <c r="H79" s="114" t="s">
        <v>513</v>
      </c>
      <c r="I79" s="140" t="s">
        <v>513</v>
      </c>
      <c r="J79" s="115" t="s">
        <v>513</v>
      </c>
      <c r="K79" s="116" t="s">
        <v>513</v>
      </c>
    </row>
    <row r="80" spans="1:11" ht="14.1" customHeight="1" x14ac:dyDescent="0.2">
      <c r="A80" s="306" t="s">
        <v>319</v>
      </c>
      <c r="B80" s="307" t="s">
        <v>320</v>
      </c>
      <c r="C80" s="308"/>
      <c r="D80" s="113" t="s">
        <v>513</v>
      </c>
      <c r="E80" s="115" t="s">
        <v>513</v>
      </c>
      <c r="F80" s="114">
        <v>0</v>
      </c>
      <c r="G80" s="114">
        <v>0</v>
      </c>
      <c r="H80" s="114" t="s">
        <v>513</v>
      </c>
      <c r="I80" s="140" t="s">
        <v>513</v>
      </c>
      <c r="J80" s="115" t="s">
        <v>513</v>
      </c>
      <c r="K80" s="116" t="s">
        <v>513</v>
      </c>
    </row>
    <row r="81" spans="1:11" ht="14.1" customHeight="1" x14ac:dyDescent="0.2">
      <c r="A81" s="310" t="s">
        <v>321</v>
      </c>
      <c r="B81" s="311" t="s">
        <v>224</v>
      </c>
      <c r="C81" s="312"/>
      <c r="D81" s="125">
        <v>0</v>
      </c>
      <c r="E81" s="143">
        <v>0</v>
      </c>
      <c r="F81" s="144" t="s">
        <v>513</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10231</v>
      </c>
      <c r="E12" s="114">
        <v>10831</v>
      </c>
      <c r="F12" s="114">
        <v>11035</v>
      </c>
      <c r="G12" s="114">
        <v>11062</v>
      </c>
      <c r="H12" s="140">
        <v>10854</v>
      </c>
      <c r="I12" s="115">
        <v>-623</v>
      </c>
      <c r="J12" s="116">
        <v>-5.7398194214114611</v>
      </c>
      <c r="K12"/>
      <c r="L12"/>
      <c r="M12"/>
      <c r="N12"/>
      <c r="O12"/>
      <c r="P12"/>
    </row>
    <row r="13" spans="1:16" s="110" customFormat="1" ht="14.45" customHeight="1" x14ac:dyDescent="0.2">
      <c r="A13" s="120" t="s">
        <v>105</v>
      </c>
      <c r="B13" s="119" t="s">
        <v>106</v>
      </c>
      <c r="C13" s="113">
        <v>42.068224025021991</v>
      </c>
      <c r="D13" s="115">
        <v>4304</v>
      </c>
      <c r="E13" s="114">
        <v>4530</v>
      </c>
      <c r="F13" s="114">
        <v>4582</v>
      </c>
      <c r="G13" s="114">
        <v>4563</v>
      </c>
      <c r="H13" s="140">
        <v>4466</v>
      </c>
      <c r="I13" s="115">
        <v>-162</v>
      </c>
      <c r="J13" s="116">
        <v>-3.627407075682938</v>
      </c>
      <c r="K13"/>
      <c r="L13"/>
      <c r="M13"/>
      <c r="N13"/>
      <c r="O13"/>
      <c r="P13"/>
    </row>
    <row r="14" spans="1:16" s="110" customFormat="1" ht="14.45" customHeight="1" x14ac:dyDescent="0.2">
      <c r="A14" s="120"/>
      <c r="B14" s="119" t="s">
        <v>107</v>
      </c>
      <c r="C14" s="113">
        <v>57.931775974978009</v>
      </c>
      <c r="D14" s="115">
        <v>5927</v>
      </c>
      <c r="E14" s="114">
        <v>6301</v>
      </c>
      <c r="F14" s="114">
        <v>6453</v>
      </c>
      <c r="G14" s="114">
        <v>6499</v>
      </c>
      <c r="H14" s="140">
        <v>6388</v>
      </c>
      <c r="I14" s="115">
        <v>-461</v>
      </c>
      <c r="J14" s="116">
        <v>-7.2166562304320605</v>
      </c>
      <c r="K14"/>
      <c r="L14"/>
      <c r="M14"/>
      <c r="N14"/>
      <c r="O14"/>
      <c r="P14"/>
    </row>
    <row r="15" spans="1:16" s="110" customFormat="1" ht="14.45" customHeight="1" x14ac:dyDescent="0.2">
      <c r="A15" s="118" t="s">
        <v>105</v>
      </c>
      <c r="B15" s="121" t="s">
        <v>108</v>
      </c>
      <c r="C15" s="113">
        <v>14.553807056983677</v>
      </c>
      <c r="D15" s="115">
        <v>1489</v>
      </c>
      <c r="E15" s="114">
        <v>1591</v>
      </c>
      <c r="F15" s="114">
        <v>1708</v>
      </c>
      <c r="G15" s="114">
        <v>1754</v>
      </c>
      <c r="H15" s="140">
        <v>1662</v>
      </c>
      <c r="I15" s="115">
        <v>-173</v>
      </c>
      <c r="J15" s="116">
        <v>-10.409145607701564</v>
      </c>
      <c r="K15"/>
      <c r="L15"/>
      <c r="M15"/>
      <c r="N15"/>
      <c r="O15"/>
      <c r="P15"/>
    </row>
    <row r="16" spans="1:16" s="110" customFormat="1" ht="14.45" customHeight="1" x14ac:dyDescent="0.2">
      <c r="A16" s="118"/>
      <c r="B16" s="121" t="s">
        <v>109</v>
      </c>
      <c r="C16" s="113">
        <v>44.844101260873813</v>
      </c>
      <c r="D16" s="115">
        <v>4588</v>
      </c>
      <c r="E16" s="114">
        <v>4897</v>
      </c>
      <c r="F16" s="114">
        <v>4966</v>
      </c>
      <c r="G16" s="114">
        <v>4990</v>
      </c>
      <c r="H16" s="140">
        <v>4946</v>
      </c>
      <c r="I16" s="115">
        <v>-358</v>
      </c>
      <c r="J16" s="116">
        <v>-7.2381722604124548</v>
      </c>
      <c r="K16"/>
      <c r="L16"/>
      <c r="M16"/>
      <c r="N16"/>
      <c r="O16"/>
      <c r="P16"/>
    </row>
    <row r="17" spans="1:16" s="110" customFormat="1" ht="14.45" customHeight="1" x14ac:dyDescent="0.2">
      <c r="A17" s="118"/>
      <c r="B17" s="121" t="s">
        <v>110</v>
      </c>
      <c r="C17" s="113">
        <v>21.923565633857883</v>
      </c>
      <c r="D17" s="115">
        <v>2243</v>
      </c>
      <c r="E17" s="114">
        <v>2348</v>
      </c>
      <c r="F17" s="114">
        <v>2341</v>
      </c>
      <c r="G17" s="114">
        <v>2320</v>
      </c>
      <c r="H17" s="140">
        <v>2306</v>
      </c>
      <c r="I17" s="115">
        <v>-63</v>
      </c>
      <c r="J17" s="116">
        <v>-2.7320034692107544</v>
      </c>
      <c r="K17"/>
      <c r="L17"/>
      <c r="M17"/>
      <c r="N17"/>
      <c r="O17"/>
      <c r="P17"/>
    </row>
    <row r="18" spans="1:16" s="110" customFormat="1" ht="14.45" customHeight="1" x14ac:dyDescent="0.2">
      <c r="A18" s="120"/>
      <c r="B18" s="121" t="s">
        <v>111</v>
      </c>
      <c r="C18" s="113">
        <v>18.678526048284624</v>
      </c>
      <c r="D18" s="115">
        <v>1911</v>
      </c>
      <c r="E18" s="114">
        <v>1995</v>
      </c>
      <c r="F18" s="114">
        <v>2020</v>
      </c>
      <c r="G18" s="114">
        <v>1998</v>
      </c>
      <c r="H18" s="140">
        <v>1940</v>
      </c>
      <c r="I18" s="115">
        <v>-29</v>
      </c>
      <c r="J18" s="116">
        <v>-1.4948453608247423</v>
      </c>
      <c r="K18"/>
      <c r="L18"/>
      <c r="M18"/>
      <c r="N18"/>
      <c r="O18"/>
      <c r="P18"/>
    </row>
    <row r="19" spans="1:16" s="110" customFormat="1" ht="14.45" customHeight="1" x14ac:dyDescent="0.2">
      <c r="A19" s="120"/>
      <c r="B19" s="121" t="s">
        <v>112</v>
      </c>
      <c r="C19" s="113">
        <v>1.8571009676473462</v>
      </c>
      <c r="D19" s="115">
        <v>190</v>
      </c>
      <c r="E19" s="114">
        <v>192</v>
      </c>
      <c r="F19" s="114">
        <v>210</v>
      </c>
      <c r="G19" s="114">
        <v>191</v>
      </c>
      <c r="H19" s="140">
        <v>179</v>
      </c>
      <c r="I19" s="115">
        <v>11</v>
      </c>
      <c r="J19" s="116">
        <v>6.1452513966480451</v>
      </c>
      <c r="K19"/>
      <c r="L19"/>
      <c r="M19"/>
      <c r="N19"/>
      <c r="O19"/>
      <c r="P19"/>
    </row>
    <row r="20" spans="1:16" s="110" customFormat="1" ht="14.45" customHeight="1" x14ac:dyDescent="0.2">
      <c r="A20" s="120" t="s">
        <v>113</v>
      </c>
      <c r="B20" s="119" t="s">
        <v>116</v>
      </c>
      <c r="C20" s="113">
        <v>92.737757794936954</v>
      </c>
      <c r="D20" s="115">
        <v>9488</v>
      </c>
      <c r="E20" s="114">
        <v>10039</v>
      </c>
      <c r="F20" s="114">
        <v>10253</v>
      </c>
      <c r="G20" s="114">
        <v>10289</v>
      </c>
      <c r="H20" s="140">
        <v>10101</v>
      </c>
      <c r="I20" s="115">
        <v>-613</v>
      </c>
      <c r="J20" s="116">
        <v>-6.068706068706069</v>
      </c>
      <c r="K20"/>
      <c r="L20"/>
      <c r="M20"/>
      <c r="N20"/>
      <c r="O20"/>
      <c r="P20"/>
    </row>
    <row r="21" spans="1:16" s="110" customFormat="1" ht="14.45" customHeight="1" x14ac:dyDescent="0.2">
      <c r="A21" s="123"/>
      <c r="B21" s="124" t="s">
        <v>117</v>
      </c>
      <c r="C21" s="125">
        <v>7.1351774020134888</v>
      </c>
      <c r="D21" s="143">
        <v>730</v>
      </c>
      <c r="E21" s="144">
        <v>766</v>
      </c>
      <c r="F21" s="144">
        <v>755</v>
      </c>
      <c r="G21" s="144">
        <v>740</v>
      </c>
      <c r="H21" s="145">
        <v>717</v>
      </c>
      <c r="I21" s="143">
        <v>13</v>
      </c>
      <c r="J21" s="146">
        <v>1.8131101813110182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11266</v>
      </c>
      <c r="E56" s="114">
        <v>11717</v>
      </c>
      <c r="F56" s="114">
        <v>11960</v>
      </c>
      <c r="G56" s="114">
        <v>11982</v>
      </c>
      <c r="H56" s="140">
        <v>11773</v>
      </c>
      <c r="I56" s="115">
        <v>-507</v>
      </c>
      <c r="J56" s="116">
        <v>-4.3064639429202414</v>
      </c>
      <c r="K56"/>
      <c r="L56"/>
      <c r="M56"/>
      <c r="N56"/>
      <c r="O56"/>
      <c r="P56"/>
    </row>
    <row r="57" spans="1:16" s="110" customFormat="1" ht="14.45" customHeight="1" x14ac:dyDescent="0.2">
      <c r="A57" s="120" t="s">
        <v>105</v>
      </c>
      <c r="B57" s="119" t="s">
        <v>106</v>
      </c>
      <c r="C57" s="113">
        <v>41.425528137759628</v>
      </c>
      <c r="D57" s="115">
        <v>4667</v>
      </c>
      <c r="E57" s="114">
        <v>4814</v>
      </c>
      <c r="F57" s="114">
        <v>4896</v>
      </c>
      <c r="G57" s="114">
        <v>4874</v>
      </c>
      <c r="H57" s="140">
        <v>4786</v>
      </c>
      <c r="I57" s="115">
        <v>-119</v>
      </c>
      <c r="J57" s="116">
        <v>-2.4864187212703719</v>
      </c>
    </row>
    <row r="58" spans="1:16" s="110" customFormat="1" ht="14.45" customHeight="1" x14ac:dyDescent="0.2">
      <c r="A58" s="120"/>
      <c r="B58" s="119" t="s">
        <v>107</v>
      </c>
      <c r="C58" s="113">
        <v>58.574471862240372</v>
      </c>
      <c r="D58" s="115">
        <v>6599</v>
      </c>
      <c r="E58" s="114">
        <v>6903</v>
      </c>
      <c r="F58" s="114">
        <v>7064</v>
      </c>
      <c r="G58" s="114">
        <v>7108</v>
      </c>
      <c r="H58" s="140">
        <v>6987</v>
      </c>
      <c r="I58" s="115">
        <v>-388</v>
      </c>
      <c r="J58" s="116">
        <v>-5.5531701731787608</v>
      </c>
    </row>
    <row r="59" spans="1:16" s="110" customFormat="1" ht="14.45" customHeight="1" x14ac:dyDescent="0.2">
      <c r="A59" s="118" t="s">
        <v>105</v>
      </c>
      <c r="B59" s="121" t="s">
        <v>108</v>
      </c>
      <c r="C59" s="113">
        <v>15.462453399609444</v>
      </c>
      <c r="D59" s="115">
        <v>1742</v>
      </c>
      <c r="E59" s="114">
        <v>1853</v>
      </c>
      <c r="F59" s="114">
        <v>1979</v>
      </c>
      <c r="G59" s="114">
        <v>2052</v>
      </c>
      <c r="H59" s="140">
        <v>1956</v>
      </c>
      <c r="I59" s="115">
        <v>-214</v>
      </c>
      <c r="J59" s="116">
        <v>-10.940695296523517</v>
      </c>
    </row>
    <row r="60" spans="1:16" s="110" customFormat="1" ht="14.45" customHeight="1" x14ac:dyDescent="0.2">
      <c r="A60" s="118"/>
      <c r="B60" s="121" t="s">
        <v>109</v>
      </c>
      <c r="C60" s="113">
        <v>45.517486241789456</v>
      </c>
      <c r="D60" s="115">
        <v>5128</v>
      </c>
      <c r="E60" s="114">
        <v>5381</v>
      </c>
      <c r="F60" s="114">
        <v>5500</v>
      </c>
      <c r="G60" s="114">
        <v>5505</v>
      </c>
      <c r="H60" s="140">
        <v>5457</v>
      </c>
      <c r="I60" s="115">
        <v>-329</v>
      </c>
      <c r="J60" s="116">
        <v>-6.0289536375297779</v>
      </c>
    </row>
    <row r="61" spans="1:16" s="110" customFormat="1" ht="14.45" customHeight="1" x14ac:dyDescent="0.2">
      <c r="A61" s="118"/>
      <c r="B61" s="121" t="s">
        <v>110</v>
      </c>
      <c r="C61" s="113">
        <v>21.303035682584767</v>
      </c>
      <c r="D61" s="115">
        <v>2400</v>
      </c>
      <c r="E61" s="114">
        <v>2451</v>
      </c>
      <c r="F61" s="114">
        <v>2431</v>
      </c>
      <c r="G61" s="114">
        <v>2384</v>
      </c>
      <c r="H61" s="140">
        <v>2368</v>
      </c>
      <c r="I61" s="115">
        <v>32</v>
      </c>
      <c r="J61" s="116">
        <v>1.3513513513513513</v>
      </c>
    </row>
    <row r="62" spans="1:16" s="110" customFormat="1" ht="14.45" customHeight="1" x14ac:dyDescent="0.2">
      <c r="A62" s="120"/>
      <c r="B62" s="121" t="s">
        <v>111</v>
      </c>
      <c r="C62" s="113">
        <v>17.717024676016333</v>
      </c>
      <c r="D62" s="115">
        <v>1996</v>
      </c>
      <c r="E62" s="114">
        <v>2032</v>
      </c>
      <c r="F62" s="114">
        <v>2050</v>
      </c>
      <c r="G62" s="114">
        <v>2041</v>
      </c>
      <c r="H62" s="140">
        <v>1992</v>
      </c>
      <c r="I62" s="115">
        <v>4</v>
      </c>
      <c r="J62" s="116">
        <v>0.20080321285140562</v>
      </c>
    </row>
    <row r="63" spans="1:16" s="110" customFormat="1" ht="14.45" customHeight="1" x14ac:dyDescent="0.2">
      <c r="A63" s="120"/>
      <c r="B63" s="121" t="s">
        <v>112</v>
      </c>
      <c r="C63" s="113">
        <v>1.7219953843422688</v>
      </c>
      <c r="D63" s="115">
        <v>194</v>
      </c>
      <c r="E63" s="114">
        <v>190</v>
      </c>
      <c r="F63" s="114">
        <v>211</v>
      </c>
      <c r="G63" s="114">
        <v>196</v>
      </c>
      <c r="H63" s="140">
        <v>190</v>
      </c>
      <c r="I63" s="115">
        <v>4</v>
      </c>
      <c r="J63" s="116">
        <v>2.1052631578947367</v>
      </c>
    </row>
    <row r="64" spans="1:16" s="110" customFormat="1" ht="14.45" customHeight="1" x14ac:dyDescent="0.2">
      <c r="A64" s="120" t="s">
        <v>113</v>
      </c>
      <c r="B64" s="119" t="s">
        <v>116</v>
      </c>
      <c r="C64" s="113">
        <v>92.632700159772767</v>
      </c>
      <c r="D64" s="115">
        <v>10436</v>
      </c>
      <c r="E64" s="114">
        <v>10849</v>
      </c>
      <c r="F64" s="114">
        <v>11103</v>
      </c>
      <c r="G64" s="114">
        <v>11160</v>
      </c>
      <c r="H64" s="140">
        <v>10981</v>
      </c>
      <c r="I64" s="115">
        <v>-545</v>
      </c>
      <c r="J64" s="116">
        <v>-4.9631181131044535</v>
      </c>
    </row>
    <row r="65" spans="1:10" s="110" customFormat="1" ht="14.45" customHeight="1" x14ac:dyDescent="0.2">
      <c r="A65" s="123"/>
      <c r="B65" s="124" t="s">
        <v>117</v>
      </c>
      <c r="C65" s="125">
        <v>7.2341558672110775</v>
      </c>
      <c r="D65" s="143">
        <v>815</v>
      </c>
      <c r="E65" s="144">
        <v>852</v>
      </c>
      <c r="F65" s="144">
        <v>843</v>
      </c>
      <c r="G65" s="144">
        <v>809</v>
      </c>
      <c r="H65" s="145">
        <v>777</v>
      </c>
      <c r="I65" s="143">
        <v>38</v>
      </c>
      <c r="J65" s="146">
        <v>4.8906048906048909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10231</v>
      </c>
      <c r="G11" s="114">
        <v>10831</v>
      </c>
      <c r="H11" s="114">
        <v>11035</v>
      </c>
      <c r="I11" s="114">
        <v>11062</v>
      </c>
      <c r="J11" s="140">
        <v>10854</v>
      </c>
      <c r="K11" s="114">
        <v>-623</v>
      </c>
      <c r="L11" s="116">
        <v>-5.7398194214114611</v>
      </c>
    </row>
    <row r="12" spans="1:17" s="110" customFormat="1" ht="24" customHeight="1" x14ac:dyDescent="0.2">
      <c r="A12" s="604" t="s">
        <v>185</v>
      </c>
      <c r="B12" s="605"/>
      <c r="C12" s="605"/>
      <c r="D12" s="606"/>
      <c r="E12" s="113">
        <v>42.068224025021991</v>
      </c>
      <c r="F12" s="115">
        <v>4304</v>
      </c>
      <c r="G12" s="114">
        <v>4530</v>
      </c>
      <c r="H12" s="114">
        <v>4582</v>
      </c>
      <c r="I12" s="114">
        <v>4563</v>
      </c>
      <c r="J12" s="140">
        <v>4466</v>
      </c>
      <c r="K12" s="114">
        <v>-162</v>
      </c>
      <c r="L12" s="116">
        <v>-3.627407075682938</v>
      </c>
    </row>
    <row r="13" spans="1:17" s="110" customFormat="1" ht="15" customHeight="1" x14ac:dyDescent="0.2">
      <c r="A13" s="120"/>
      <c r="B13" s="612" t="s">
        <v>107</v>
      </c>
      <c r="C13" s="612"/>
      <c r="E13" s="113">
        <v>57.931775974978009</v>
      </c>
      <c r="F13" s="115">
        <v>5927</v>
      </c>
      <c r="G13" s="114">
        <v>6301</v>
      </c>
      <c r="H13" s="114">
        <v>6453</v>
      </c>
      <c r="I13" s="114">
        <v>6499</v>
      </c>
      <c r="J13" s="140">
        <v>6388</v>
      </c>
      <c r="K13" s="114">
        <v>-461</v>
      </c>
      <c r="L13" s="116">
        <v>-7.2166562304320605</v>
      </c>
    </row>
    <row r="14" spans="1:17" s="110" customFormat="1" ht="22.5" customHeight="1" x14ac:dyDescent="0.2">
      <c r="A14" s="604" t="s">
        <v>186</v>
      </c>
      <c r="B14" s="605"/>
      <c r="C14" s="605"/>
      <c r="D14" s="606"/>
      <c r="E14" s="113">
        <v>14.553807056983677</v>
      </c>
      <c r="F14" s="115">
        <v>1489</v>
      </c>
      <c r="G14" s="114">
        <v>1591</v>
      </c>
      <c r="H14" s="114">
        <v>1708</v>
      </c>
      <c r="I14" s="114">
        <v>1754</v>
      </c>
      <c r="J14" s="140">
        <v>1662</v>
      </c>
      <c r="K14" s="114">
        <v>-173</v>
      </c>
      <c r="L14" s="116">
        <v>-10.409145607701564</v>
      </c>
    </row>
    <row r="15" spans="1:17" s="110" customFormat="1" ht="15" customHeight="1" x14ac:dyDescent="0.2">
      <c r="A15" s="120"/>
      <c r="B15" s="119"/>
      <c r="C15" s="258" t="s">
        <v>106</v>
      </c>
      <c r="E15" s="113">
        <v>46.339825386165209</v>
      </c>
      <c r="F15" s="115">
        <v>690</v>
      </c>
      <c r="G15" s="114">
        <v>729</v>
      </c>
      <c r="H15" s="114">
        <v>776</v>
      </c>
      <c r="I15" s="114">
        <v>789</v>
      </c>
      <c r="J15" s="140">
        <v>762</v>
      </c>
      <c r="K15" s="114">
        <v>-72</v>
      </c>
      <c r="L15" s="116">
        <v>-9.4488188976377945</v>
      </c>
    </row>
    <row r="16" spans="1:17" s="110" customFormat="1" ht="15" customHeight="1" x14ac:dyDescent="0.2">
      <c r="A16" s="120"/>
      <c r="B16" s="119"/>
      <c r="C16" s="258" t="s">
        <v>107</v>
      </c>
      <c r="E16" s="113">
        <v>53.660174613834791</v>
      </c>
      <c r="F16" s="115">
        <v>799</v>
      </c>
      <c r="G16" s="114">
        <v>862</v>
      </c>
      <c r="H16" s="114">
        <v>932</v>
      </c>
      <c r="I16" s="114">
        <v>965</v>
      </c>
      <c r="J16" s="140">
        <v>900</v>
      </c>
      <c r="K16" s="114">
        <v>-101</v>
      </c>
      <c r="L16" s="116">
        <v>-11.222222222222221</v>
      </c>
    </row>
    <row r="17" spans="1:12" s="110" customFormat="1" ht="15" customHeight="1" x14ac:dyDescent="0.2">
      <c r="A17" s="120"/>
      <c r="B17" s="121" t="s">
        <v>109</v>
      </c>
      <c r="C17" s="258"/>
      <c r="E17" s="113">
        <v>44.844101260873813</v>
      </c>
      <c r="F17" s="115">
        <v>4588</v>
      </c>
      <c r="G17" s="114">
        <v>4897</v>
      </c>
      <c r="H17" s="114">
        <v>4966</v>
      </c>
      <c r="I17" s="114">
        <v>4990</v>
      </c>
      <c r="J17" s="140">
        <v>4946</v>
      </c>
      <c r="K17" s="114">
        <v>-358</v>
      </c>
      <c r="L17" s="116">
        <v>-7.2381722604124548</v>
      </c>
    </row>
    <row r="18" spans="1:12" s="110" customFormat="1" ht="15" customHeight="1" x14ac:dyDescent="0.2">
      <c r="A18" s="120"/>
      <c r="B18" s="119"/>
      <c r="C18" s="258" t="s">
        <v>106</v>
      </c>
      <c r="E18" s="113">
        <v>37.118570183086312</v>
      </c>
      <c r="F18" s="115">
        <v>1703</v>
      </c>
      <c r="G18" s="114">
        <v>1824</v>
      </c>
      <c r="H18" s="114">
        <v>1814</v>
      </c>
      <c r="I18" s="114">
        <v>1783</v>
      </c>
      <c r="J18" s="140">
        <v>1753</v>
      </c>
      <c r="K18" s="114">
        <v>-50</v>
      </c>
      <c r="L18" s="116">
        <v>-2.8522532800912721</v>
      </c>
    </row>
    <row r="19" spans="1:12" s="110" customFormat="1" ht="15" customHeight="1" x14ac:dyDescent="0.2">
      <c r="A19" s="120"/>
      <c r="B19" s="119"/>
      <c r="C19" s="258" t="s">
        <v>107</v>
      </c>
      <c r="E19" s="113">
        <v>62.881429816913688</v>
      </c>
      <c r="F19" s="115">
        <v>2885</v>
      </c>
      <c r="G19" s="114">
        <v>3073</v>
      </c>
      <c r="H19" s="114">
        <v>3152</v>
      </c>
      <c r="I19" s="114">
        <v>3207</v>
      </c>
      <c r="J19" s="140">
        <v>3193</v>
      </c>
      <c r="K19" s="114">
        <v>-308</v>
      </c>
      <c r="L19" s="116">
        <v>-9.646100845599749</v>
      </c>
    </row>
    <row r="20" spans="1:12" s="110" customFormat="1" ht="15" customHeight="1" x14ac:dyDescent="0.2">
      <c r="A20" s="120"/>
      <c r="B20" s="121" t="s">
        <v>110</v>
      </c>
      <c r="C20" s="258"/>
      <c r="E20" s="113">
        <v>21.923565633857883</v>
      </c>
      <c r="F20" s="115">
        <v>2243</v>
      </c>
      <c r="G20" s="114">
        <v>2348</v>
      </c>
      <c r="H20" s="114">
        <v>2341</v>
      </c>
      <c r="I20" s="114">
        <v>2320</v>
      </c>
      <c r="J20" s="140">
        <v>2306</v>
      </c>
      <c r="K20" s="114">
        <v>-63</v>
      </c>
      <c r="L20" s="116">
        <v>-2.7320034692107544</v>
      </c>
    </row>
    <row r="21" spans="1:12" s="110" customFormat="1" ht="15" customHeight="1" x14ac:dyDescent="0.2">
      <c r="A21" s="120"/>
      <c r="B21" s="119"/>
      <c r="C21" s="258" t="s">
        <v>106</v>
      </c>
      <c r="E21" s="113">
        <v>34.195274186357558</v>
      </c>
      <c r="F21" s="115">
        <v>767</v>
      </c>
      <c r="G21" s="114">
        <v>809</v>
      </c>
      <c r="H21" s="114">
        <v>823</v>
      </c>
      <c r="I21" s="114">
        <v>822</v>
      </c>
      <c r="J21" s="140">
        <v>810</v>
      </c>
      <c r="K21" s="114">
        <v>-43</v>
      </c>
      <c r="L21" s="116">
        <v>-5.3086419753086416</v>
      </c>
    </row>
    <row r="22" spans="1:12" s="110" customFormat="1" ht="15" customHeight="1" x14ac:dyDescent="0.2">
      <c r="A22" s="120"/>
      <c r="B22" s="119"/>
      <c r="C22" s="258" t="s">
        <v>107</v>
      </c>
      <c r="E22" s="113">
        <v>65.804725813642449</v>
      </c>
      <c r="F22" s="115">
        <v>1476</v>
      </c>
      <c r="G22" s="114">
        <v>1539</v>
      </c>
      <c r="H22" s="114">
        <v>1518</v>
      </c>
      <c r="I22" s="114">
        <v>1498</v>
      </c>
      <c r="J22" s="140">
        <v>1496</v>
      </c>
      <c r="K22" s="114">
        <v>-20</v>
      </c>
      <c r="L22" s="116">
        <v>-1.3368983957219251</v>
      </c>
    </row>
    <row r="23" spans="1:12" s="110" customFormat="1" ht="15" customHeight="1" x14ac:dyDescent="0.2">
      <c r="A23" s="120"/>
      <c r="B23" s="121" t="s">
        <v>111</v>
      </c>
      <c r="C23" s="258"/>
      <c r="E23" s="113">
        <v>18.678526048284624</v>
      </c>
      <c r="F23" s="115">
        <v>1911</v>
      </c>
      <c r="G23" s="114">
        <v>1995</v>
      </c>
      <c r="H23" s="114">
        <v>2020</v>
      </c>
      <c r="I23" s="114">
        <v>1998</v>
      </c>
      <c r="J23" s="140">
        <v>1940</v>
      </c>
      <c r="K23" s="114">
        <v>-29</v>
      </c>
      <c r="L23" s="116">
        <v>-1.4948453608247423</v>
      </c>
    </row>
    <row r="24" spans="1:12" s="110" customFormat="1" ht="15" customHeight="1" x14ac:dyDescent="0.2">
      <c r="A24" s="120"/>
      <c r="B24" s="119"/>
      <c r="C24" s="258" t="s">
        <v>106</v>
      </c>
      <c r="E24" s="113">
        <v>59.863945578231295</v>
      </c>
      <c r="F24" s="115">
        <v>1144</v>
      </c>
      <c r="G24" s="114">
        <v>1168</v>
      </c>
      <c r="H24" s="114">
        <v>1169</v>
      </c>
      <c r="I24" s="114">
        <v>1169</v>
      </c>
      <c r="J24" s="140">
        <v>1141</v>
      </c>
      <c r="K24" s="114">
        <v>3</v>
      </c>
      <c r="L24" s="116">
        <v>0.26292725679228746</v>
      </c>
    </row>
    <row r="25" spans="1:12" s="110" customFormat="1" ht="15" customHeight="1" x14ac:dyDescent="0.2">
      <c r="A25" s="120"/>
      <c r="B25" s="119"/>
      <c r="C25" s="258" t="s">
        <v>107</v>
      </c>
      <c r="E25" s="113">
        <v>40.136054421768705</v>
      </c>
      <c r="F25" s="115">
        <v>767</v>
      </c>
      <c r="G25" s="114">
        <v>827</v>
      </c>
      <c r="H25" s="114">
        <v>851</v>
      </c>
      <c r="I25" s="114">
        <v>829</v>
      </c>
      <c r="J25" s="140">
        <v>799</v>
      </c>
      <c r="K25" s="114">
        <v>-32</v>
      </c>
      <c r="L25" s="116">
        <v>-4.005006257822278</v>
      </c>
    </row>
    <row r="26" spans="1:12" s="110" customFormat="1" ht="15" customHeight="1" x14ac:dyDescent="0.2">
      <c r="A26" s="120"/>
      <c r="C26" s="121" t="s">
        <v>187</v>
      </c>
      <c r="D26" s="110" t="s">
        <v>188</v>
      </c>
      <c r="E26" s="113">
        <v>1.8571009676473462</v>
      </c>
      <c r="F26" s="115">
        <v>190</v>
      </c>
      <c r="G26" s="114">
        <v>192</v>
      </c>
      <c r="H26" s="114">
        <v>210</v>
      </c>
      <c r="I26" s="114">
        <v>191</v>
      </c>
      <c r="J26" s="140">
        <v>179</v>
      </c>
      <c r="K26" s="114">
        <v>11</v>
      </c>
      <c r="L26" s="116">
        <v>6.1452513966480451</v>
      </c>
    </row>
    <row r="27" spans="1:12" s="110" customFormat="1" ht="15" customHeight="1" x14ac:dyDescent="0.2">
      <c r="A27" s="120"/>
      <c r="B27" s="119"/>
      <c r="D27" s="259" t="s">
        <v>106</v>
      </c>
      <c r="E27" s="113">
        <v>52.631578947368418</v>
      </c>
      <c r="F27" s="115">
        <v>100</v>
      </c>
      <c r="G27" s="114">
        <v>97</v>
      </c>
      <c r="H27" s="114">
        <v>104</v>
      </c>
      <c r="I27" s="114">
        <v>94</v>
      </c>
      <c r="J27" s="140">
        <v>90</v>
      </c>
      <c r="K27" s="114">
        <v>10</v>
      </c>
      <c r="L27" s="116">
        <v>11.111111111111111</v>
      </c>
    </row>
    <row r="28" spans="1:12" s="110" customFormat="1" ht="15" customHeight="1" x14ac:dyDescent="0.2">
      <c r="A28" s="120"/>
      <c r="B28" s="119"/>
      <c r="D28" s="259" t="s">
        <v>107</v>
      </c>
      <c r="E28" s="113">
        <v>47.368421052631582</v>
      </c>
      <c r="F28" s="115">
        <v>90</v>
      </c>
      <c r="G28" s="114">
        <v>95</v>
      </c>
      <c r="H28" s="114">
        <v>106</v>
      </c>
      <c r="I28" s="114">
        <v>97</v>
      </c>
      <c r="J28" s="140">
        <v>89</v>
      </c>
      <c r="K28" s="114">
        <v>1</v>
      </c>
      <c r="L28" s="116">
        <v>1.1235955056179776</v>
      </c>
    </row>
    <row r="29" spans="1:12" s="110" customFormat="1" ht="24" customHeight="1" x14ac:dyDescent="0.2">
      <c r="A29" s="604" t="s">
        <v>189</v>
      </c>
      <c r="B29" s="605"/>
      <c r="C29" s="605"/>
      <c r="D29" s="606"/>
      <c r="E29" s="113">
        <v>92.737757794936954</v>
      </c>
      <c r="F29" s="115">
        <v>9488</v>
      </c>
      <c r="G29" s="114">
        <v>10039</v>
      </c>
      <c r="H29" s="114">
        <v>10253</v>
      </c>
      <c r="I29" s="114">
        <v>10289</v>
      </c>
      <c r="J29" s="140">
        <v>10101</v>
      </c>
      <c r="K29" s="114">
        <v>-613</v>
      </c>
      <c r="L29" s="116">
        <v>-6.068706068706069</v>
      </c>
    </row>
    <row r="30" spans="1:12" s="110" customFormat="1" ht="15" customHeight="1" x14ac:dyDescent="0.2">
      <c r="A30" s="120"/>
      <c r="B30" s="119"/>
      <c r="C30" s="258" t="s">
        <v>106</v>
      </c>
      <c r="E30" s="113">
        <v>42.411467116357507</v>
      </c>
      <c r="F30" s="115">
        <v>4024</v>
      </c>
      <c r="G30" s="114">
        <v>4236</v>
      </c>
      <c r="H30" s="114">
        <v>4300</v>
      </c>
      <c r="I30" s="114">
        <v>4284</v>
      </c>
      <c r="J30" s="140">
        <v>4191</v>
      </c>
      <c r="K30" s="114">
        <v>-167</v>
      </c>
      <c r="L30" s="116">
        <v>-3.9847291815795751</v>
      </c>
    </row>
    <row r="31" spans="1:12" s="110" customFormat="1" ht="15" customHeight="1" x14ac:dyDescent="0.2">
      <c r="A31" s="120"/>
      <c r="B31" s="119"/>
      <c r="C31" s="258" t="s">
        <v>107</v>
      </c>
      <c r="E31" s="113">
        <v>57.588532883642493</v>
      </c>
      <c r="F31" s="115">
        <v>5464</v>
      </c>
      <c r="G31" s="114">
        <v>5803</v>
      </c>
      <c r="H31" s="114">
        <v>5953</v>
      </c>
      <c r="I31" s="114">
        <v>6005</v>
      </c>
      <c r="J31" s="140">
        <v>5910</v>
      </c>
      <c r="K31" s="114">
        <v>-446</v>
      </c>
      <c r="L31" s="116">
        <v>-7.5465313028764802</v>
      </c>
    </row>
    <row r="32" spans="1:12" s="110" customFormat="1" ht="15" customHeight="1" x14ac:dyDescent="0.2">
      <c r="A32" s="120"/>
      <c r="B32" s="119" t="s">
        <v>117</v>
      </c>
      <c r="C32" s="258"/>
      <c r="E32" s="113">
        <v>7.1351774020134888</v>
      </c>
      <c r="F32" s="114">
        <v>730</v>
      </c>
      <c r="G32" s="114">
        <v>766</v>
      </c>
      <c r="H32" s="114">
        <v>755</v>
      </c>
      <c r="I32" s="114">
        <v>740</v>
      </c>
      <c r="J32" s="140">
        <v>717</v>
      </c>
      <c r="K32" s="114">
        <v>13</v>
      </c>
      <c r="L32" s="116">
        <v>1.8131101813110182</v>
      </c>
    </row>
    <row r="33" spans="1:12" s="110" customFormat="1" ht="15" customHeight="1" x14ac:dyDescent="0.2">
      <c r="A33" s="120"/>
      <c r="B33" s="119"/>
      <c r="C33" s="258" t="s">
        <v>106</v>
      </c>
      <c r="E33" s="113">
        <v>38.082191780821915</v>
      </c>
      <c r="F33" s="114">
        <v>278</v>
      </c>
      <c r="G33" s="114">
        <v>292</v>
      </c>
      <c r="H33" s="114">
        <v>281</v>
      </c>
      <c r="I33" s="114">
        <v>278</v>
      </c>
      <c r="J33" s="140">
        <v>274</v>
      </c>
      <c r="K33" s="114">
        <v>4</v>
      </c>
      <c r="L33" s="116">
        <v>1.4598540145985401</v>
      </c>
    </row>
    <row r="34" spans="1:12" s="110" customFormat="1" ht="15" customHeight="1" x14ac:dyDescent="0.2">
      <c r="A34" s="120"/>
      <c r="B34" s="119"/>
      <c r="C34" s="258" t="s">
        <v>107</v>
      </c>
      <c r="E34" s="113">
        <v>61.917808219178085</v>
      </c>
      <c r="F34" s="114">
        <v>452</v>
      </c>
      <c r="G34" s="114">
        <v>474</v>
      </c>
      <c r="H34" s="114">
        <v>474</v>
      </c>
      <c r="I34" s="114">
        <v>462</v>
      </c>
      <c r="J34" s="140">
        <v>443</v>
      </c>
      <c r="K34" s="114">
        <v>9</v>
      </c>
      <c r="L34" s="116">
        <v>2.0316027088036117</v>
      </c>
    </row>
    <row r="35" spans="1:12" s="110" customFormat="1" ht="24" customHeight="1" x14ac:dyDescent="0.2">
      <c r="A35" s="604" t="s">
        <v>192</v>
      </c>
      <c r="B35" s="605"/>
      <c r="C35" s="605"/>
      <c r="D35" s="606"/>
      <c r="E35" s="113">
        <v>17.173296842928355</v>
      </c>
      <c r="F35" s="114">
        <v>1757</v>
      </c>
      <c r="G35" s="114">
        <v>1859</v>
      </c>
      <c r="H35" s="114">
        <v>1909</v>
      </c>
      <c r="I35" s="114">
        <v>1945</v>
      </c>
      <c r="J35" s="114">
        <v>1861</v>
      </c>
      <c r="K35" s="318">
        <v>-104</v>
      </c>
      <c r="L35" s="319">
        <v>-5.5883933369156367</v>
      </c>
    </row>
    <row r="36" spans="1:12" s="110" customFormat="1" ht="15" customHeight="1" x14ac:dyDescent="0.2">
      <c r="A36" s="120"/>
      <c r="B36" s="119"/>
      <c r="C36" s="258" t="s">
        <v>106</v>
      </c>
      <c r="E36" s="113">
        <v>37.393284006829823</v>
      </c>
      <c r="F36" s="114">
        <v>657</v>
      </c>
      <c r="G36" s="114">
        <v>681</v>
      </c>
      <c r="H36" s="114">
        <v>691</v>
      </c>
      <c r="I36" s="114">
        <v>713</v>
      </c>
      <c r="J36" s="114">
        <v>667</v>
      </c>
      <c r="K36" s="318">
        <v>-10</v>
      </c>
      <c r="L36" s="116">
        <v>-1.4992503748125936</v>
      </c>
    </row>
    <row r="37" spans="1:12" s="110" customFormat="1" ht="15" customHeight="1" x14ac:dyDescent="0.2">
      <c r="A37" s="120"/>
      <c r="B37" s="119"/>
      <c r="C37" s="258" t="s">
        <v>107</v>
      </c>
      <c r="E37" s="113">
        <v>62.606715993170177</v>
      </c>
      <c r="F37" s="114">
        <v>1100</v>
      </c>
      <c r="G37" s="114">
        <v>1178</v>
      </c>
      <c r="H37" s="114">
        <v>1218</v>
      </c>
      <c r="I37" s="114">
        <v>1232</v>
      </c>
      <c r="J37" s="140">
        <v>1194</v>
      </c>
      <c r="K37" s="114">
        <v>-94</v>
      </c>
      <c r="L37" s="116">
        <v>-7.8726968174204357</v>
      </c>
    </row>
    <row r="38" spans="1:12" s="110" customFormat="1" ht="15" customHeight="1" x14ac:dyDescent="0.2">
      <c r="A38" s="120"/>
      <c r="B38" s="119" t="s">
        <v>328</v>
      </c>
      <c r="C38" s="258"/>
      <c r="E38" s="113">
        <v>60.023458117486072</v>
      </c>
      <c r="F38" s="114">
        <v>6141</v>
      </c>
      <c r="G38" s="114">
        <v>6486</v>
      </c>
      <c r="H38" s="114">
        <v>6587</v>
      </c>
      <c r="I38" s="114">
        <v>6545</v>
      </c>
      <c r="J38" s="140">
        <v>6428</v>
      </c>
      <c r="K38" s="114">
        <v>-287</v>
      </c>
      <c r="L38" s="116">
        <v>-4.464841319228376</v>
      </c>
    </row>
    <row r="39" spans="1:12" s="110" customFormat="1" ht="15" customHeight="1" x14ac:dyDescent="0.2">
      <c r="A39" s="120"/>
      <c r="B39" s="119"/>
      <c r="C39" s="258" t="s">
        <v>106</v>
      </c>
      <c r="E39" s="113">
        <v>45.253216088584921</v>
      </c>
      <c r="F39" s="115">
        <v>2779</v>
      </c>
      <c r="G39" s="114">
        <v>2933</v>
      </c>
      <c r="H39" s="114">
        <v>2967</v>
      </c>
      <c r="I39" s="114">
        <v>2924</v>
      </c>
      <c r="J39" s="140">
        <v>2856</v>
      </c>
      <c r="K39" s="114">
        <v>-77</v>
      </c>
      <c r="L39" s="116">
        <v>-2.6960784313725492</v>
      </c>
    </row>
    <row r="40" spans="1:12" s="110" customFormat="1" ht="15" customHeight="1" x14ac:dyDescent="0.2">
      <c r="A40" s="120"/>
      <c r="B40" s="119"/>
      <c r="C40" s="258" t="s">
        <v>107</v>
      </c>
      <c r="E40" s="113">
        <v>54.746783911415079</v>
      </c>
      <c r="F40" s="115">
        <v>3362</v>
      </c>
      <c r="G40" s="114">
        <v>3553</v>
      </c>
      <c r="H40" s="114">
        <v>3620</v>
      </c>
      <c r="I40" s="114">
        <v>3621</v>
      </c>
      <c r="J40" s="140">
        <v>3572</v>
      </c>
      <c r="K40" s="114">
        <v>-210</v>
      </c>
      <c r="L40" s="116">
        <v>-5.879059350503919</v>
      </c>
    </row>
    <row r="41" spans="1:12" s="110" customFormat="1" ht="15" customHeight="1" x14ac:dyDescent="0.2">
      <c r="A41" s="120"/>
      <c r="B41" s="320" t="s">
        <v>516</v>
      </c>
      <c r="C41" s="258"/>
      <c r="E41" s="113">
        <v>5.7276903528491836</v>
      </c>
      <c r="F41" s="115">
        <v>586</v>
      </c>
      <c r="G41" s="114">
        <v>617</v>
      </c>
      <c r="H41" s="114">
        <v>604</v>
      </c>
      <c r="I41" s="114">
        <v>596</v>
      </c>
      <c r="J41" s="140">
        <v>571</v>
      </c>
      <c r="K41" s="114">
        <v>15</v>
      </c>
      <c r="L41" s="116">
        <v>2.6269702276707529</v>
      </c>
    </row>
    <row r="42" spans="1:12" s="110" customFormat="1" ht="15" customHeight="1" x14ac:dyDescent="0.2">
      <c r="A42" s="120"/>
      <c r="B42" s="119"/>
      <c r="C42" s="268" t="s">
        <v>106</v>
      </c>
      <c r="D42" s="182"/>
      <c r="E42" s="113">
        <v>46.416382252559728</v>
      </c>
      <c r="F42" s="115">
        <v>272</v>
      </c>
      <c r="G42" s="114">
        <v>283</v>
      </c>
      <c r="H42" s="114">
        <v>276</v>
      </c>
      <c r="I42" s="114">
        <v>273</v>
      </c>
      <c r="J42" s="140">
        <v>272</v>
      </c>
      <c r="K42" s="114">
        <v>0</v>
      </c>
      <c r="L42" s="116">
        <v>0</v>
      </c>
    </row>
    <row r="43" spans="1:12" s="110" customFormat="1" ht="15" customHeight="1" x14ac:dyDescent="0.2">
      <c r="A43" s="120"/>
      <c r="B43" s="119"/>
      <c r="C43" s="268" t="s">
        <v>107</v>
      </c>
      <c r="D43" s="182"/>
      <c r="E43" s="113">
        <v>53.583617747440272</v>
      </c>
      <c r="F43" s="115">
        <v>314</v>
      </c>
      <c r="G43" s="114">
        <v>334</v>
      </c>
      <c r="H43" s="114">
        <v>328</v>
      </c>
      <c r="I43" s="114">
        <v>323</v>
      </c>
      <c r="J43" s="140">
        <v>299</v>
      </c>
      <c r="K43" s="114">
        <v>15</v>
      </c>
      <c r="L43" s="116">
        <v>5.0167224080267561</v>
      </c>
    </row>
    <row r="44" spans="1:12" s="110" customFormat="1" ht="15" customHeight="1" x14ac:dyDescent="0.2">
      <c r="A44" s="120"/>
      <c r="B44" s="119" t="s">
        <v>205</v>
      </c>
      <c r="C44" s="268"/>
      <c r="D44" s="182"/>
      <c r="E44" s="113">
        <v>17.075554686736389</v>
      </c>
      <c r="F44" s="115">
        <v>1747</v>
      </c>
      <c r="G44" s="114">
        <v>1869</v>
      </c>
      <c r="H44" s="114">
        <v>1935</v>
      </c>
      <c r="I44" s="114">
        <v>1976</v>
      </c>
      <c r="J44" s="140">
        <v>1994</v>
      </c>
      <c r="K44" s="114">
        <v>-247</v>
      </c>
      <c r="L44" s="116">
        <v>-12.38716148445336</v>
      </c>
    </row>
    <row r="45" spans="1:12" s="110" customFormat="1" ht="15" customHeight="1" x14ac:dyDescent="0.2">
      <c r="A45" s="120"/>
      <c r="B45" s="119"/>
      <c r="C45" s="268" t="s">
        <v>106</v>
      </c>
      <c r="D45" s="182"/>
      <c r="E45" s="113">
        <v>34.115626788780766</v>
      </c>
      <c r="F45" s="115">
        <v>596</v>
      </c>
      <c r="G45" s="114">
        <v>633</v>
      </c>
      <c r="H45" s="114">
        <v>648</v>
      </c>
      <c r="I45" s="114">
        <v>653</v>
      </c>
      <c r="J45" s="140">
        <v>671</v>
      </c>
      <c r="K45" s="114">
        <v>-75</v>
      </c>
      <c r="L45" s="116">
        <v>-11.177347242921014</v>
      </c>
    </row>
    <row r="46" spans="1:12" s="110" customFormat="1" ht="15" customHeight="1" x14ac:dyDescent="0.2">
      <c r="A46" s="123"/>
      <c r="B46" s="124"/>
      <c r="C46" s="260" t="s">
        <v>107</v>
      </c>
      <c r="D46" s="261"/>
      <c r="E46" s="125">
        <v>65.884373211219227</v>
      </c>
      <c r="F46" s="143">
        <v>1151</v>
      </c>
      <c r="G46" s="144">
        <v>1236</v>
      </c>
      <c r="H46" s="144">
        <v>1287</v>
      </c>
      <c r="I46" s="144">
        <v>1323</v>
      </c>
      <c r="J46" s="145">
        <v>1323</v>
      </c>
      <c r="K46" s="144">
        <v>-172</v>
      </c>
      <c r="L46" s="146">
        <v>-13.000755857898715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10231</v>
      </c>
      <c r="E11" s="114">
        <v>10831</v>
      </c>
      <c r="F11" s="114">
        <v>11035</v>
      </c>
      <c r="G11" s="114">
        <v>11062</v>
      </c>
      <c r="H11" s="140">
        <v>10854</v>
      </c>
      <c r="I11" s="115">
        <v>-623</v>
      </c>
      <c r="J11" s="116">
        <v>-5.7398194214114611</v>
      </c>
    </row>
    <row r="12" spans="1:15" s="110" customFormat="1" ht="24.95" customHeight="1" x14ac:dyDescent="0.2">
      <c r="A12" s="193" t="s">
        <v>132</v>
      </c>
      <c r="B12" s="194" t="s">
        <v>133</v>
      </c>
      <c r="C12" s="113">
        <v>1.9743915550777049</v>
      </c>
      <c r="D12" s="115">
        <v>202</v>
      </c>
      <c r="E12" s="114">
        <v>191</v>
      </c>
      <c r="F12" s="114">
        <v>212</v>
      </c>
      <c r="G12" s="114">
        <v>203</v>
      </c>
      <c r="H12" s="140">
        <v>192</v>
      </c>
      <c r="I12" s="115">
        <v>10</v>
      </c>
      <c r="J12" s="116">
        <v>5.208333333333333</v>
      </c>
    </row>
    <row r="13" spans="1:15" s="110" customFormat="1" ht="24.95" customHeight="1" x14ac:dyDescent="0.2">
      <c r="A13" s="193" t="s">
        <v>134</v>
      </c>
      <c r="B13" s="199" t="s">
        <v>214</v>
      </c>
      <c r="C13" s="113">
        <v>0.76238881829733163</v>
      </c>
      <c r="D13" s="115">
        <v>78</v>
      </c>
      <c r="E13" s="114">
        <v>76</v>
      </c>
      <c r="F13" s="114">
        <v>73</v>
      </c>
      <c r="G13" s="114">
        <v>70</v>
      </c>
      <c r="H13" s="140">
        <v>66</v>
      </c>
      <c r="I13" s="115">
        <v>12</v>
      </c>
      <c r="J13" s="116">
        <v>18.181818181818183</v>
      </c>
    </row>
    <row r="14" spans="1:15" s="287" customFormat="1" ht="24.95" customHeight="1" x14ac:dyDescent="0.2">
      <c r="A14" s="193" t="s">
        <v>215</v>
      </c>
      <c r="B14" s="199" t="s">
        <v>137</v>
      </c>
      <c r="C14" s="113">
        <v>8.943407291564851</v>
      </c>
      <c r="D14" s="115">
        <v>915</v>
      </c>
      <c r="E14" s="114">
        <v>917</v>
      </c>
      <c r="F14" s="114">
        <v>937</v>
      </c>
      <c r="G14" s="114">
        <v>940</v>
      </c>
      <c r="H14" s="140">
        <v>951</v>
      </c>
      <c r="I14" s="115">
        <v>-36</v>
      </c>
      <c r="J14" s="116">
        <v>-3.7854889589905363</v>
      </c>
      <c r="K14" s="110"/>
      <c r="L14" s="110"/>
      <c r="M14" s="110"/>
      <c r="N14" s="110"/>
      <c r="O14" s="110"/>
    </row>
    <row r="15" spans="1:15" s="110" customFormat="1" ht="24.95" customHeight="1" x14ac:dyDescent="0.2">
      <c r="A15" s="193" t="s">
        <v>216</v>
      </c>
      <c r="B15" s="199" t="s">
        <v>217</v>
      </c>
      <c r="C15" s="113">
        <v>3.8314925227250511</v>
      </c>
      <c r="D15" s="115">
        <v>392</v>
      </c>
      <c r="E15" s="114">
        <v>401</v>
      </c>
      <c r="F15" s="114">
        <v>409</v>
      </c>
      <c r="G15" s="114">
        <v>409</v>
      </c>
      <c r="H15" s="140">
        <v>415</v>
      </c>
      <c r="I15" s="115">
        <v>-23</v>
      </c>
      <c r="J15" s="116">
        <v>-5.5421686746987948</v>
      </c>
    </row>
    <row r="16" spans="1:15" s="287" customFormat="1" ht="24.95" customHeight="1" x14ac:dyDescent="0.2">
      <c r="A16" s="193" t="s">
        <v>218</v>
      </c>
      <c r="B16" s="199" t="s">
        <v>141</v>
      </c>
      <c r="C16" s="113">
        <v>3.3916528198612061</v>
      </c>
      <c r="D16" s="115">
        <v>347</v>
      </c>
      <c r="E16" s="114">
        <v>332</v>
      </c>
      <c r="F16" s="114">
        <v>338</v>
      </c>
      <c r="G16" s="114">
        <v>343</v>
      </c>
      <c r="H16" s="140">
        <v>351</v>
      </c>
      <c r="I16" s="115">
        <v>-4</v>
      </c>
      <c r="J16" s="116">
        <v>-1.1396011396011396</v>
      </c>
      <c r="K16" s="110"/>
      <c r="L16" s="110"/>
      <c r="M16" s="110"/>
      <c r="N16" s="110"/>
      <c r="O16" s="110"/>
    </row>
    <row r="17" spans="1:15" s="110" customFormat="1" ht="24.95" customHeight="1" x14ac:dyDescent="0.2">
      <c r="A17" s="193" t="s">
        <v>142</v>
      </c>
      <c r="B17" s="199" t="s">
        <v>220</v>
      </c>
      <c r="C17" s="113">
        <v>1.7202619489785944</v>
      </c>
      <c r="D17" s="115">
        <v>176</v>
      </c>
      <c r="E17" s="114">
        <v>184</v>
      </c>
      <c r="F17" s="114">
        <v>190</v>
      </c>
      <c r="G17" s="114">
        <v>188</v>
      </c>
      <c r="H17" s="140">
        <v>185</v>
      </c>
      <c r="I17" s="115">
        <v>-9</v>
      </c>
      <c r="J17" s="116">
        <v>-4.8648648648648649</v>
      </c>
    </row>
    <row r="18" spans="1:15" s="287" customFormat="1" ht="24.95" customHeight="1" x14ac:dyDescent="0.2">
      <c r="A18" s="201" t="s">
        <v>144</v>
      </c>
      <c r="B18" s="202" t="s">
        <v>145</v>
      </c>
      <c r="C18" s="113">
        <v>6.8614993646759848</v>
      </c>
      <c r="D18" s="115">
        <v>702</v>
      </c>
      <c r="E18" s="114">
        <v>697</v>
      </c>
      <c r="F18" s="114">
        <v>719</v>
      </c>
      <c r="G18" s="114">
        <v>684</v>
      </c>
      <c r="H18" s="140">
        <v>674</v>
      </c>
      <c r="I18" s="115">
        <v>28</v>
      </c>
      <c r="J18" s="116">
        <v>4.1543026706231458</v>
      </c>
      <c r="K18" s="110"/>
      <c r="L18" s="110"/>
      <c r="M18" s="110"/>
      <c r="N18" s="110"/>
      <c r="O18" s="110"/>
    </row>
    <row r="19" spans="1:15" s="110" customFormat="1" ht="24.95" customHeight="1" x14ac:dyDescent="0.2">
      <c r="A19" s="193" t="s">
        <v>146</v>
      </c>
      <c r="B19" s="199" t="s">
        <v>147</v>
      </c>
      <c r="C19" s="113">
        <v>17.906363014368097</v>
      </c>
      <c r="D19" s="115">
        <v>1832</v>
      </c>
      <c r="E19" s="114">
        <v>1859</v>
      </c>
      <c r="F19" s="114">
        <v>1852</v>
      </c>
      <c r="G19" s="114">
        <v>1881</v>
      </c>
      <c r="H19" s="140">
        <v>1827</v>
      </c>
      <c r="I19" s="115">
        <v>5</v>
      </c>
      <c r="J19" s="116">
        <v>0.27367268746579093</v>
      </c>
    </row>
    <row r="20" spans="1:15" s="287" customFormat="1" ht="24.95" customHeight="1" x14ac:dyDescent="0.2">
      <c r="A20" s="193" t="s">
        <v>148</v>
      </c>
      <c r="B20" s="199" t="s">
        <v>149</v>
      </c>
      <c r="C20" s="113">
        <v>7.1645000488710782</v>
      </c>
      <c r="D20" s="115">
        <v>733</v>
      </c>
      <c r="E20" s="114">
        <v>960</v>
      </c>
      <c r="F20" s="114">
        <v>951</v>
      </c>
      <c r="G20" s="114">
        <v>929</v>
      </c>
      <c r="H20" s="140">
        <v>913</v>
      </c>
      <c r="I20" s="115">
        <v>-180</v>
      </c>
      <c r="J20" s="116">
        <v>-19.715224534501644</v>
      </c>
      <c r="K20" s="110"/>
      <c r="L20" s="110"/>
      <c r="M20" s="110"/>
      <c r="N20" s="110"/>
      <c r="O20" s="110"/>
    </row>
    <row r="21" spans="1:15" s="110" customFormat="1" ht="24.95" customHeight="1" x14ac:dyDescent="0.2">
      <c r="A21" s="201" t="s">
        <v>150</v>
      </c>
      <c r="B21" s="202" t="s">
        <v>151</v>
      </c>
      <c r="C21" s="113">
        <v>10.878701984165771</v>
      </c>
      <c r="D21" s="115">
        <v>1113</v>
      </c>
      <c r="E21" s="114">
        <v>1331</v>
      </c>
      <c r="F21" s="114">
        <v>1465</v>
      </c>
      <c r="G21" s="114">
        <v>1508</v>
      </c>
      <c r="H21" s="140">
        <v>1398</v>
      </c>
      <c r="I21" s="115">
        <v>-285</v>
      </c>
      <c r="J21" s="116">
        <v>-20.386266094420602</v>
      </c>
    </row>
    <row r="22" spans="1:15" s="110" customFormat="1" ht="24.95" customHeight="1" x14ac:dyDescent="0.2">
      <c r="A22" s="201" t="s">
        <v>152</v>
      </c>
      <c r="B22" s="199" t="s">
        <v>153</v>
      </c>
      <c r="C22" s="113">
        <v>1.0556152868732285</v>
      </c>
      <c r="D22" s="115">
        <v>108</v>
      </c>
      <c r="E22" s="114">
        <v>110</v>
      </c>
      <c r="F22" s="114">
        <v>115</v>
      </c>
      <c r="G22" s="114">
        <v>117</v>
      </c>
      <c r="H22" s="140">
        <v>121</v>
      </c>
      <c r="I22" s="115">
        <v>-13</v>
      </c>
      <c r="J22" s="116">
        <v>-10.743801652892563</v>
      </c>
    </row>
    <row r="23" spans="1:15" s="110" customFormat="1" ht="24.95" customHeight="1" x14ac:dyDescent="0.2">
      <c r="A23" s="193" t="s">
        <v>154</v>
      </c>
      <c r="B23" s="199" t="s">
        <v>155</v>
      </c>
      <c r="C23" s="113">
        <v>1.1533574430651941</v>
      </c>
      <c r="D23" s="115">
        <v>118</v>
      </c>
      <c r="E23" s="114">
        <v>112</v>
      </c>
      <c r="F23" s="114">
        <v>115</v>
      </c>
      <c r="G23" s="114">
        <v>112</v>
      </c>
      <c r="H23" s="140">
        <v>116</v>
      </c>
      <c r="I23" s="115">
        <v>2</v>
      </c>
      <c r="J23" s="116">
        <v>1.7241379310344827</v>
      </c>
    </row>
    <row r="24" spans="1:15" s="110" customFormat="1" ht="24.95" customHeight="1" x14ac:dyDescent="0.2">
      <c r="A24" s="193" t="s">
        <v>156</v>
      </c>
      <c r="B24" s="199" t="s">
        <v>221</v>
      </c>
      <c r="C24" s="113">
        <v>6.4021112305737464</v>
      </c>
      <c r="D24" s="115">
        <v>655</v>
      </c>
      <c r="E24" s="114">
        <v>690</v>
      </c>
      <c r="F24" s="114">
        <v>693</v>
      </c>
      <c r="G24" s="114">
        <v>691</v>
      </c>
      <c r="H24" s="140">
        <v>680</v>
      </c>
      <c r="I24" s="115">
        <v>-25</v>
      </c>
      <c r="J24" s="116">
        <v>-3.6764705882352939</v>
      </c>
    </row>
    <row r="25" spans="1:15" s="110" customFormat="1" ht="24.95" customHeight="1" x14ac:dyDescent="0.2">
      <c r="A25" s="193" t="s">
        <v>222</v>
      </c>
      <c r="B25" s="204" t="s">
        <v>159</v>
      </c>
      <c r="C25" s="113">
        <v>6.167530055713029</v>
      </c>
      <c r="D25" s="115">
        <v>631</v>
      </c>
      <c r="E25" s="114">
        <v>672</v>
      </c>
      <c r="F25" s="114">
        <v>670</v>
      </c>
      <c r="G25" s="114">
        <v>692</v>
      </c>
      <c r="H25" s="140">
        <v>711</v>
      </c>
      <c r="I25" s="115">
        <v>-80</v>
      </c>
      <c r="J25" s="116">
        <v>-11.251758087201125</v>
      </c>
    </row>
    <row r="26" spans="1:15" s="110" customFormat="1" ht="24.95" customHeight="1" x14ac:dyDescent="0.2">
      <c r="A26" s="201">
        <v>782.78300000000002</v>
      </c>
      <c r="B26" s="203" t="s">
        <v>160</v>
      </c>
      <c r="C26" s="113">
        <v>0.37142019352946926</v>
      </c>
      <c r="D26" s="115">
        <v>38</v>
      </c>
      <c r="E26" s="114">
        <v>45</v>
      </c>
      <c r="F26" s="114">
        <v>54</v>
      </c>
      <c r="G26" s="114">
        <v>56</v>
      </c>
      <c r="H26" s="140">
        <v>58</v>
      </c>
      <c r="I26" s="115">
        <v>-20</v>
      </c>
      <c r="J26" s="116">
        <v>-34.482758620689658</v>
      </c>
    </row>
    <row r="27" spans="1:15" s="110" customFormat="1" ht="24.95" customHeight="1" x14ac:dyDescent="0.2">
      <c r="A27" s="193" t="s">
        <v>161</v>
      </c>
      <c r="B27" s="199" t="s">
        <v>162</v>
      </c>
      <c r="C27" s="113">
        <v>6.0404652526634734</v>
      </c>
      <c r="D27" s="115">
        <v>618</v>
      </c>
      <c r="E27" s="114">
        <v>586</v>
      </c>
      <c r="F27" s="114">
        <v>589</v>
      </c>
      <c r="G27" s="114">
        <v>589</v>
      </c>
      <c r="H27" s="140">
        <v>573</v>
      </c>
      <c r="I27" s="115">
        <v>45</v>
      </c>
      <c r="J27" s="116">
        <v>7.8534031413612562</v>
      </c>
    </row>
    <row r="28" spans="1:15" s="110" customFormat="1" ht="24.95" customHeight="1" x14ac:dyDescent="0.2">
      <c r="A28" s="193" t="s">
        <v>163</v>
      </c>
      <c r="B28" s="199" t="s">
        <v>164</v>
      </c>
      <c r="C28" s="113">
        <v>1.7300361645977911</v>
      </c>
      <c r="D28" s="115">
        <v>177</v>
      </c>
      <c r="E28" s="114">
        <v>180</v>
      </c>
      <c r="F28" s="114">
        <v>173</v>
      </c>
      <c r="G28" s="114">
        <v>172</v>
      </c>
      <c r="H28" s="140">
        <v>173</v>
      </c>
      <c r="I28" s="115">
        <v>4</v>
      </c>
      <c r="J28" s="116">
        <v>2.3121387283236996</v>
      </c>
    </row>
    <row r="29" spans="1:15" s="110" customFormat="1" ht="24.95" customHeight="1" x14ac:dyDescent="0.2">
      <c r="A29" s="193">
        <v>86</v>
      </c>
      <c r="B29" s="199" t="s">
        <v>165</v>
      </c>
      <c r="C29" s="113">
        <v>5.2096569250317666</v>
      </c>
      <c r="D29" s="115">
        <v>533</v>
      </c>
      <c r="E29" s="114">
        <v>537</v>
      </c>
      <c r="F29" s="114">
        <v>532</v>
      </c>
      <c r="G29" s="114">
        <v>529</v>
      </c>
      <c r="H29" s="140">
        <v>518</v>
      </c>
      <c r="I29" s="115">
        <v>15</v>
      </c>
      <c r="J29" s="116">
        <v>2.8957528957528957</v>
      </c>
    </row>
    <row r="30" spans="1:15" s="110" customFormat="1" ht="24.95" customHeight="1" x14ac:dyDescent="0.2">
      <c r="A30" s="193">
        <v>87.88</v>
      </c>
      <c r="B30" s="204" t="s">
        <v>166</v>
      </c>
      <c r="C30" s="113">
        <v>4.3690743817808624</v>
      </c>
      <c r="D30" s="115">
        <v>447</v>
      </c>
      <c r="E30" s="114">
        <v>465</v>
      </c>
      <c r="F30" s="114">
        <v>473</v>
      </c>
      <c r="G30" s="114">
        <v>476</v>
      </c>
      <c r="H30" s="140">
        <v>482</v>
      </c>
      <c r="I30" s="115">
        <v>-35</v>
      </c>
      <c r="J30" s="116">
        <v>-7.2614107883817427</v>
      </c>
    </row>
    <row r="31" spans="1:15" s="110" customFormat="1" ht="24.95" customHeight="1" x14ac:dyDescent="0.2">
      <c r="A31" s="193" t="s">
        <v>167</v>
      </c>
      <c r="B31" s="199" t="s">
        <v>168</v>
      </c>
      <c r="C31" s="113">
        <v>12.999706773531424</v>
      </c>
      <c r="D31" s="115">
        <v>1330</v>
      </c>
      <c r="E31" s="114">
        <v>1402</v>
      </c>
      <c r="F31" s="114">
        <v>1411</v>
      </c>
      <c r="G31" s="114">
        <v>1412</v>
      </c>
      <c r="H31" s="140">
        <v>1400</v>
      </c>
      <c r="I31" s="115">
        <v>-70</v>
      </c>
      <c r="J31" s="116">
        <v>-5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1.9743915550777049</v>
      </c>
      <c r="D34" s="115">
        <v>202</v>
      </c>
      <c r="E34" s="114">
        <v>191</v>
      </c>
      <c r="F34" s="114">
        <v>212</v>
      </c>
      <c r="G34" s="114">
        <v>203</v>
      </c>
      <c r="H34" s="140">
        <v>192</v>
      </c>
      <c r="I34" s="115">
        <v>10</v>
      </c>
      <c r="J34" s="116">
        <v>5.208333333333333</v>
      </c>
    </row>
    <row r="35" spans="1:10" s="110" customFormat="1" ht="24.95" customHeight="1" x14ac:dyDescent="0.2">
      <c r="A35" s="292" t="s">
        <v>171</v>
      </c>
      <c r="B35" s="293" t="s">
        <v>172</v>
      </c>
      <c r="C35" s="113">
        <v>16.567295474538167</v>
      </c>
      <c r="D35" s="115">
        <v>1695</v>
      </c>
      <c r="E35" s="114">
        <v>1690</v>
      </c>
      <c r="F35" s="114">
        <v>1729</v>
      </c>
      <c r="G35" s="114">
        <v>1694</v>
      </c>
      <c r="H35" s="140">
        <v>1691</v>
      </c>
      <c r="I35" s="115">
        <v>4</v>
      </c>
      <c r="J35" s="116">
        <v>0.23654642223536368</v>
      </c>
    </row>
    <row r="36" spans="1:10" s="110" customFormat="1" ht="24.95" customHeight="1" x14ac:dyDescent="0.2">
      <c r="A36" s="294" t="s">
        <v>173</v>
      </c>
      <c r="B36" s="295" t="s">
        <v>174</v>
      </c>
      <c r="C36" s="125">
        <v>81.448538754764925</v>
      </c>
      <c r="D36" s="143">
        <v>8333</v>
      </c>
      <c r="E36" s="144">
        <v>8949</v>
      </c>
      <c r="F36" s="144">
        <v>9093</v>
      </c>
      <c r="G36" s="144">
        <v>9164</v>
      </c>
      <c r="H36" s="145">
        <v>8970</v>
      </c>
      <c r="I36" s="143">
        <v>-637</v>
      </c>
      <c r="J36" s="146">
        <v>-7.1014492753623184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10231</v>
      </c>
      <c r="F11" s="264">
        <v>10831</v>
      </c>
      <c r="G11" s="264">
        <v>11035</v>
      </c>
      <c r="H11" s="264">
        <v>11062</v>
      </c>
      <c r="I11" s="265">
        <v>10854</v>
      </c>
      <c r="J11" s="263">
        <v>-623</v>
      </c>
      <c r="K11" s="266">
        <v>-5.7398194214114611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38.969797673736686</v>
      </c>
      <c r="E13" s="115">
        <v>3987</v>
      </c>
      <c r="F13" s="114">
        <v>4306</v>
      </c>
      <c r="G13" s="114">
        <v>4380</v>
      </c>
      <c r="H13" s="114">
        <v>4405</v>
      </c>
      <c r="I13" s="140">
        <v>4324</v>
      </c>
      <c r="J13" s="115">
        <v>-337</v>
      </c>
      <c r="K13" s="116">
        <v>-7.7937095282146158</v>
      </c>
    </row>
    <row r="14" spans="1:15" ht="15.95" customHeight="1" x14ac:dyDescent="0.2">
      <c r="A14" s="306" t="s">
        <v>230</v>
      </c>
      <c r="B14" s="307"/>
      <c r="C14" s="308"/>
      <c r="D14" s="113">
        <v>47.737269084155997</v>
      </c>
      <c r="E14" s="115">
        <v>4884</v>
      </c>
      <c r="F14" s="114">
        <v>5109</v>
      </c>
      <c r="G14" s="114">
        <v>5239</v>
      </c>
      <c r="H14" s="114">
        <v>5247</v>
      </c>
      <c r="I14" s="140">
        <v>5146</v>
      </c>
      <c r="J14" s="115">
        <v>-262</v>
      </c>
      <c r="K14" s="116">
        <v>-5.0913330742324137</v>
      </c>
    </row>
    <row r="15" spans="1:15" ht="15.95" customHeight="1" x14ac:dyDescent="0.2">
      <c r="A15" s="306" t="s">
        <v>231</v>
      </c>
      <c r="B15" s="307"/>
      <c r="C15" s="308"/>
      <c r="D15" s="113">
        <v>4.5450102629264002</v>
      </c>
      <c r="E15" s="115">
        <v>465</v>
      </c>
      <c r="F15" s="114">
        <v>493</v>
      </c>
      <c r="G15" s="114">
        <v>499</v>
      </c>
      <c r="H15" s="114">
        <v>493</v>
      </c>
      <c r="I15" s="140">
        <v>493</v>
      </c>
      <c r="J15" s="115">
        <v>-28</v>
      </c>
      <c r="K15" s="116">
        <v>-5.6795131845841782</v>
      </c>
    </row>
    <row r="16" spans="1:15" ht="15.95" customHeight="1" x14ac:dyDescent="0.2">
      <c r="A16" s="306" t="s">
        <v>232</v>
      </c>
      <c r="B16" s="307"/>
      <c r="C16" s="308"/>
      <c r="D16" s="113">
        <v>3.7435245821522822</v>
      </c>
      <c r="E16" s="115">
        <v>383</v>
      </c>
      <c r="F16" s="114">
        <v>382</v>
      </c>
      <c r="G16" s="114">
        <v>375</v>
      </c>
      <c r="H16" s="114">
        <v>360</v>
      </c>
      <c r="I16" s="140">
        <v>362</v>
      </c>
      <c r="J16" s="115">
        <v>21</v>
      </c>
      <c r="K16" s="116">
        <v>5.8011049723756907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1.7300361645977911</v>
      </c>
      <c r="E18" s="115">
        <v>177</v>
      </c>
      <c r="F18" s="114">
        <v>167</v>
      </c>
      <c r="G18" s="114">
        <v>175</v>
      </c>
      <c r="H18" s="114">
        <v>167</v>
      </c>
      <c r="I18" s="140">
        <v>167</v>
      </c>
      <c r="J18" s="115">
        <v>10</v>
      </c>
      <c r="K18" s="116">
        <v>5.9880239520958085</v>
      </c>
    </row>
    <row r="19" spans="1:11" ht="14.1" customHeight="1" x14ac:dyDescent="0.2">
      <c r="A19" s="306" t="s">
        <v>235</v>
      </c>
      <c r="B19" s="307" t="s">
        <v>236</v>
      </c>
      <c r="C19" s="308"/>
      <c r="D19" s="113">
        <v>1.1729058743035872</v>
      </c>
      <c r="E19" s="115">
        <v>120</v>
      </c>
      <c r="F19" s="114">
        <v>110</v>
      </c>
      <c r="G19" s="114">
        <v>120</v>
      </c>
      <c r="H19" s="114">
        <v>111</v>
      </c>
      <c r="I19" s="140">
        <v>112</v>
      </c>
      <c r="J19" s="115">
        <v>8</v>
      </c>
      <c r="K19" s="116">
        <v>7.1428571428571432</v>
      </c>
    </row>
    <row r="20" spans="1:11" ht="14.1" customHeight="1" x14ac:dyDescent="0.2">
      <c r="A20" s="306">
        <v>12</v>
      </c>
      <c r="B20" s="307" t="s">
        <v>237</v>
      </c>
      <c r="C20" s="308"/>
      <c r="D20" s="113">
        <v>1.6811650865018082</v>
      </c>
      <c r="E20" s="115">
        <v>172</v>
      </c>
      <c r="F20" s="114">
        <v>173</v>
      </c>
      <c r="G20" s="114">
        <v>193</v>
      </c>
      <c r="H20" s="114">
        <v>195</v>
      </c>
      <c r="I20" s="140">
        <v>183</v>
      </c>
      <c r="J20" s="115">
        <v>-11</v>
      </c>
      <c r="K20" s="116">
        <v>-6.0109289617486334</v>
      </c>
    </row>
    <row r="21" spans="1:11" ht="14.1" customHeight="1" x14ac:dyDescent="0.2">
      <c r="A21" s="306">
        <v>21</v>
      </c>
      <c r="B21" s="307" t="s">
        <v>238</v>
      </c>
      <c r="C21" s="308"/>
      <c r="D21" s="113">
        <v>0.13683901866875184</v>
      </c>
      <c r="E21" s="115">
        <v>14</v>
      </c>
      <c r="F21" s="114">
        <v>17</v>
      </c>
      <c r="G21" s="114">
        <v>16</v>
      </c>
      <c r="H21" s="114">
        <v>18</v>
      </c>
      <c r="I21" s="140">
        <v>17</v>
      </c>
      <c r="J21" s="115">
        <v>-3</v>
      </c>
      <c r="K21" s="116">
        <v>-17.647058823529413</v>
      </c>
    </row>
    <row r="22" spans="1:11" ht="14.1" customHeight="1" x14ac:dyDescent="0.2">
      <c r="A22" s="306">
        <v>22</v>
      </c>
      <c r="B22" s="307" t="s">
        <v>239</v>
      </c>
      <c r="C22" s="308"/>
      <c r="D22" s="113">
        <v>1.2022285211611767</v>
      </c>
      <c r="E22" s="115">
        <v>123</v>
      </c>
      <c r="F22" s="114">
        <v>118</v>
      </c>
      <c r="G22" s="114">
        <v>117</v>
      </c>
      <c r="H22" s="114">
        <v>112</v>
      </c>
      <c r="I22" s="140">
        <v>117</v>
      </c>
      <c r="J22" s="115">
        <v>6</v>
      </c>
      <c r="K22" s="116">
        <v>5.1282051282051286</v>
      </c>
    </row>
    <row r="23" spans="1:11" ht="14.1" customHeight="1" x14ac:dyDescent="0.2">
      <c r="A23" s="306">
        <v>23</v>
      </c>
      <c r="B23" s="307" t="s">
        <v>240</v>
      </c>
      <c r="C23" s="308"/>
      <c r="D23" s="113">
        <v>0.30300068419509335</v>
      </c>
      <c r="E23" s="115">
        <v>31</v>
      </c>
      <c r="F23" s="114">
        <v>37</v>
      </c>
      <c r="G23" s="114">
        <v>38</v>
      </c>
      <c r="H23" s="114">
        <v>36</v>
      </c>
      <c r="I23" s="140">
        <v>40</v>
      </c>
      <c r="J23" s="115">
        <v>-9</v>
      </c>
      <c r="K23" s="116">
        <v>-22.5</v>
      </c>
    </row>
    <row r="24" spans="1:11" ht="14.1" customHeight="1" x14ac:dyDescent="0.2">
      <c r="A24" s="306">
        <v>24</v>
      </c>
      <c r="B24" s="307" t="s">
        <v>241</v>
      </c>
      <c r="C24" s="308"/>
      <c r="D24" s="113">
        <v>1.0458410712540318</v>
      </c>
      <c r="E24" s="115">
        <v>107</v>
      </c>
      <c r="F24" s="114">
        <v>106</v>
      </c>
      <c r="G24" s="114">
        <v>109</v>
      </c>
      <c r="H24" s="114">
        <v>110</v>
      </c>
      <c r="I24" s="140">
        <v>121</v>
      </c>
      <c r="J24" s="115">
        <v>-14</v>
      </c>
      <c r="K24" s="116">
        <v>-11.570247933884298</v>
      </c>
    </row>
    <row r="25" spans="1:11" ht="14.1" customHeight="1" x14ac:dyDescent="0.2">
      <c r="A25" s="306">
        <v>25</v>
      </c>
      <c r="B25" s="307" t="s">
        <v>242</v>
      </c>
      <c r="C25" s="308"/>
      <c r="D25" s="113">
        <v>1.9841657706969016</v>
      </c>
      <c r="E25" s="115">
        <v>203</v>
      </c>
      <c r="F25" s="114">
        <v>194</v>
      </c>
      <c r="G25" s="114">
        <v>192</v>
      </c>
      <c r="H25" s="114">
        <v>190</v>
      </c>
      <c r="I25" s="140">
        <v>194</v>
      </c>
      <c r="J25" s="115">
        <v>9</v>
      </c>
      <c r="K25" s="116">
        <v>4.6391752577319592</v>
      </c>
    </row>
    <row r="26" spans="1:11" ht="14.1" customHeight="1" x14ac:dyDescent="0.2">
      <c r="A26" s="306">
        <v>26</v>
      </c>
      <c r="B26" s="307" t="s">
        <v>243</v>
      </c>
      <c r="C26" s="308"/>
      <c r="D26" s="113">
        <v>1.309744892972339</v>
      </c>
      <c r="E26" s="115">
        <v>134</v>
      </c>
      <c r="F26" s="114">
        <v>139</v>
      </c>
      <c r="G26" s="114">
        <v>131</v>
      </c>
      <c r="H26" s="114">
        <v>130</v>
      </c>
      <c r="I26" s="140">
        <v>129</v>
      </c>
      <c r="J26" s="115">
        <v>5</v>
      </c>
      <c r="K26" s="116">
        <v>3.8759689922480618</v>
      </c>
    </row>
    <row r="27" spans="1:11" ht="14.1" customHeight="1" x14ac:dyDescent="0.2">
      <c r="A27" s="306">
        <v>27</v>
      </c>
      <c r="B27" s="307" t="s">
        <v>244</v>
      </c>
      <c r="C27" s="308"/>
      <c r="D27" s="113">
        <v>0.37142019352946926</v>
      </c>
      <c r="E27" s="115">
        <v>38</v>
      </c>
      <c r="F27" s="114">
        <v>43</v>
      </c>
      <c r="G27" s="114">
        <v>43</v>
      </c>
      <c r="H27" s="114">
        <v>46</v>
      </c>
      <c r="I27" s="140">
        <v>45</v>
      </c>
      <c r="J27" s="115">
        <v>-7</v>
      </c>
      <c r="K27" s="116">
        <v>-15.555555555555555</v>
      </c>
    </row>
    <row r="28" spans="1:11" ht="14.1" customHeight="1" x14ac:dyDescent="0.2">
      <c r="A28" s="306">
        <v>28</v>
      </c>
      <c r="B28" s="307" t="s">
        <v>245</v>
      </c>
      <c r="C28" s="308"/>
      <c r="D28" s="113">
        <v>0.4300654872446486</v>
      </c>
      <c r="E28" s="115">
        <v>44</v>
      </c>
      <c r="F28" s="114">
        <v>46</v>
      </c>
      <c r="G28" s="114">
        <v>52</v>
      </c>
      <c r="H28" s="114">
        <v>49</v>
      </c>
      <c r="I28" s="140">
        <v>45</v>
      </c>
      <c r="J28" s="115">
        <v>-1</v>
      </c>
      <c r="K28" s="116">
        <v>-2.2222222222222223</v>
      </c>
    </row>
    <row r="29" spans="1:11" ht="14.1" customHeight="1" x14ac:dyDescent="0.2">
      <c r="A29" s="306">
        <v>29</v>
      </c>
      <c r="B29" s="307" t="s">
        <v>246</v>
      </c>
      <c r="C29" s="308"/>
      <c r="D29" s="113">
        <v>4.0562994819665725</v>
      </c>
      <c r="E29" s="115">
        <v>415</v>
      </c>
      <c r="F29" s="114">
        <v>446</v>
      </c>
      <c r="G29" s="114">
        <v>463</v>
      </c>
      <c r="H29" s="114">
        <v>462</v>
      </c>
      <c r="I29" s="140">
        <v>446</v>
      </c>
      <c r="J29" s="115">
        <v>-31</v>
      </c>
      <c r="K29" s="116">
        <v>-6.9506726457399104</v>
      </c>
    </row>
    <row r="30" spans="1:11" ht="14.1" customHeight="1" x14ac:dyDescent="0.2">
      <c r="A30" s="306" t="s">
        <v>247</v>
      </c>
      <c r="B30" s="307" t="s">
        <v>248</v>
      </c>
      <c r="C30" s="308"/>
      <c r="D30" s="113">
        <v>0.44961391848304172</v>
      </c>
      <c r="E30" s="115">
        <v>46</v>
      </c>
      <c r="F30" s="114">
        <v>47</v>
      </c>
      <c r="G30" s="114">
        <v>48</v>
      </c>
      <c r="H30" s="114">
        <v>51</v>
      </c>
      <c r="I30" s="140">
        <v>53</v>
      </c>
      <c r="J30" s="115">
        <v>-7</v>
      </c>
      <c r="K30" s="116">
        <v>-13.20754716981132</v>
      </c>
    </row>
    <row r="31" spans="1:11" ht="14.1" customHeight="1" x14ac:dyDescent="0.2">
      <c r="A31" s="306" t="s">
        <v>249</v>
      </c>
      <c r="B31" s="307" t="s">
        <v>250</v>
      </c>
      <c r="C31" s="308"/>
      <c r="D31" s="113">
        <v>3.6066855634835306</v>
      </c>
      <c r="E31" s="115">
        <v>369</v>
      </c>
      <c r="F31" s="114">
        <v>399</v>
      </c>
      <c r="G31" s="114">
        <v>415</v>
      </c>
      <c r="H31" s="114">
        <v>411</v>
      </c>
      <c r="I31" s="140">
        <v>393</v>
      </c>
      <c r="J31" s="115">
        <v>-24</v>
      </c>
      <c r="K31" s="116">
        <v>-6.106870229007634</v>
      </c>
    </row>
    <row r="32" spans="1:11" ht="14.1" customHeight="1" x14ac:dyDescent="0.2">
      <c r="A32" s="306">
        <v>31</v>
      </c>
      <c r="B32" s="307" t="s">
        <v>251</v>
      </c>
      <c r="C32" s="308"/>
      <c r="D32" s="113">
        <v>0.24435539047991398</v>
      </c>
      <c r="E32" s="115">
        <v>25</v>
      </c>
      <c r="F32" s="114">
        <v>25</v>
      </c>
      <c r="G32" s="114">
        <v>23</v>
      </c>
      <c r="H32" s="114">
        <v>25</v>
      </c>
      <c r="I32" s="140">
        <v>26</v>
      </c>
      <c r="J32" s="115">
        <v>-1</v>
      </c>
      <c r="K32" s="116">
        <v>-3.8461538461538463</v>
      </c>
    </row>
    <row r="33" spans="1:11" ht="14.1" customHeight="1" x14ac:dyDescent="0.2">
      <c r="A33" s="306">
        <v>32</v>
      </c>
      <c r="B33" s="307" t="s">
        <v>252</v>
      </c>
      <c r="C33" s="308"/>
      <c r="D33" s="113">
        <v>1.7789072426937738</v>
      </c>
      <c r="E33" s="115">
        <v>182</v>
      </c>
      <c r="F33" s="114">
        <v>183</v>
      </c>
      <c r="G33" s="114">
        <v>205</v>
      </c>
      <c r="H33" s="114">
        <v>198</v>
      </c>
      <c r="I33" s="140">
        <v>188</v>
      </c>
      <c r="J33" s="115">
        <v>-6</v>
      </c>
      <c r="K33" s="116">
        <v>-3.1914893617021276</v>
      </c>
    </row>
    <row r="34" spans="1:11" ht="14.1" customHeight="1" x14ac:dyDescent="0.2">
      <c r="A34" s="306">
        <v>33</v>
      </c>
      <c r="B34" s="307" t="s">
        <v>253</v>
      </c>
      <c r="C34" s="308"/>
      <c r="D34" s="113">
        <v>0.75261460267813507</v>
      </c>
      <c r="E34" s="115">
        <v>77</v>
      </c>
      <c r="F34" s="114">
        <v>67</v>
      </c>
      <c r="G34" s="114">
        <v>70</v>
      </c>
      <c r="H34" s="114">
        <v>73</v>
      </c>
      <c r="I34" s="140">
        <v>65</v>
      </c>
      <c r="J34" s="115">
        <v>12</v>
      </c>
      <c r="K34" s="116">
        <v>18.46153846153846</v>
      </c>
    </row>
    <row r="35" spans="1:11" ht="14.1" customHeight="1" x14ac:dyDescent="0.2">
      <c r="A35" s="306">
        <v>34</v>
      </c>
      <c r="B35" s="307" t="s">
        <v>254</v>
      </c>
      <c r="C35" s="308"/>
      <c r="D35" s="113">
        <v>4.9262046720750661</v>
      </c>
      <c r="E35" s="115">
        <v>504</v>
      </c>
      <c r="F35" s="114">
        <v>512</v>
      </c>
      <c r="G35" s="114">
        <v>522</v>
      </c>
      <c r="H35" s="114">
        <v>506</v>
      </c>
      <c r="I35" s="140">
        <v>503</v>
      </c>
      <c r="J35" s="115">
        <v>1</v>
      </c>
      <c r="K35" s="116">
        <v>0.19880715705765409</v>
      </c>
    </row>
    <row r="36" spans="1:11" ht="14.1" customHeight="1" x14ac:dyDescent="0.2">
      <c r="A36" s="306">
        <v>41</v>
      </c>
      <c r="B36" s="307" t="s">
        <v>255</v>
      </c>
      <c r="C36" s="308"/>
      <c r="D36" s="113">
        <v>0.5375818590558108</v>
      </c>
      <c r="E36" s="115">
        <v>55</v>
      </c>
      <c r="F36" s="114">
        <v>60</v>
      </c>
      <c r="G36" s="114">
        <v>54</v>
      </c>
      <c r="H36" s="114">
        <v>69</v>
      </c>
      <c r="I36" s="140">
        <v>65</v>
      </c>
      <c r="J36" s="115">
        <v>-10</v>
      </c>
      <c r="K36" s="116">
        <v>-15.384615384615385</v>
      </c>
    </row>
    <row r="37" spans="1:11" ht="14.1" customHeight="1" x14ac:dyDescent="0.2">
      <c r="A37" s="306">
        <v>42</v>
      </c>
      <c r="B37" s="307" t="s">
        <v>256</v>
      </c>
      <c r="C37" s="308"/>
      <c r="D37" s="113">
        <v>3.9096862476786239E-2</v>
      </c>
      <c r="E37" s="115">
        <v>4</v>
      </c>
      <c r="F37" s="114" t="s">
        <v>513</v>
      </c>
      <c r="G37" s="114">
        <v>3</v>
      </c>
      <c r="H37" s="114">
        <v>4</v>
      </c>
      <c r="I37" s="140">
        <v>4</v>
      </c>
      <c r="J37" s="115">
        <v>0</v>
      </c>
      <c r="K37" s="116">
        <v>0</v>
      </c>
    </row>
    <row r="38" spans="1:11" ht="14.1" customHeight="1" x14ac:dyDescent="0.2">
      <c r="A38" s="306">
        <v>43</v>
      </c>
      <c r="B38" s="307" t="s">
        <v>257</v>
      </c>
      <c r="C38" s="308"/>
      <c r="D38" s="113">
        <v>0.28345225295670023</v>
      </c>
      <c r="E38" s="115">
        <v>29</v>
      </c>
      <c r="F38" s="114">
        <v>30</v>
      </c>
      <c r="G38" s="114">
        <v>33</v>
      </c>
      <c r="H38" s="114">
        <v>32</v>
      </c>
      <c r="I38" s="140">
        <v>35</v>
      </c>
      <c r="J38" s="115">
        <v>-6</v>
      </c>
      <c r="K38" s="116">
        <v>-17.142857142857142</v>
      </c>
    </row>
    <row r="39" spans="1:11" ht="14.1" customHeight="1" x14ac:dyDescent="0.2">
      <c r="A39" s="306">
        <v>51</v>
      </c>
      <c r="B39" s="307" t="s">
        <v>258</v>
      </c>
      <c r="C39" s="308"/>
      <c r="D39" s="113">
        <v>5.0923663376014074</v>
      </c>
      <c r="E39" s="115">
        <v>521</v>
      </c>
      <c r="F39" s="114">
        <v>749</v>
      </c>
      <c r="G39" s="114">
        <v>754</v>
      </c>
      <c r="H39" s="114">
        <v>755</v>
      </c>
      <c r="I39" s="140">
        <v>760</v>
      </c>
      <c r="J39" s="115">
        <v>-239</v>
      </c>
      <c r="K39" s="116">
        <v>-31.44736842105263</v>
      </c>
    </row>
    <row r="40" spans="1:11" ht="14.1" customHeight="1" x14ac:dyDescent="0.2">
      <c r="A40" s="306" t="s">
        <v>259</v>
      </c>
      <c r="B40" s="307" t="s">
        <v>260</v>
      </c>
      <c r="C40" s="308"/>
      <c r="D40" s="113">
        <v>4.6818492815951522</v>
      </c>
      <c r="E40" s="115">
        <v>479</v>
      </c>
      <c r="F40" s="114">
        <v>711</v>
      </c>
      <c r="G40" s="114">
        <v>715</v>
      </c>
      <c r="H40" s="114">
        <v>718</v>
      </c>
      <c r="I40" s="140">
        <v>717</v>
      </c>
      <c r="J40" s="115">
        <v>-238</v>
      </c>
      <c r="K40" s="116">
        <v>-33.193863319386331</v>
      </c>
    </row>
    <row r="41" spans="1:11" ht="14.1" customHeight="1" x14ac:dyDescent="0.2">
      <c r="A41" s="306"/>
      <c r="B41" s="307" t="s">
        <v>261</v>
      </c>
      <c r="C41" s="308"/>
      <c r="D41" s="113">
        <v>4.202912716254521</v>
      </c>
      <c r="E41" s="115">
        <v>430</v>
      </c>
      <c r="F41" s="114">
        <v>442</v>
      </c>
      <c r="G41" s="114">
        <v>442</v>
      </c>
      <c r="H41" s="114">
        <v>446</v>
      </c>
      <c r="I41" s="140">
        <v>443</v>
      </c>
      <c r="J41" s="115">
        <v>-13</v>
      </c>
      <c r="K41" s="116">
        <v>-2.9345372460496613</v>
      </c>
    </row>
    <row r="42" spans="1:11" ht="14.1" customHeight="1" x14ac:dyDescent="0.2">
      <c r="A42" s="306">
        <v>52</v>
      </c>
      <c r="B42" s="307" t="s">
        <v>262</v>
      </c>
      <c r="C42" s="308"/>
      <c r="D42" s="113">
        <v>7.2915648519206337</v>
      </c>
      <c r="E42" s="115">
        <v>746</v>
      </c>
      <c r="F42" s="114">
        <v>760</v>
      </c>
      <c r="G42" s="114">
        <v>762</v>
      </c>
      <c r="H42" s="114">
        <v>765</v>
      </c>
      <c r="I42" s="140">
        <v>735</v>
      </c>
      <c r="J42" s="115">
        <v>11</v>
      </c>
      <c r="K42" s="116">
        <v>1.4965986394557824</v>
      </c>
    </row>
    <row r="43" spans="1:11" ht="14.1" customHeight="1" x14ac:dyDescent="0.2">
      <c r="A43" s="306" t="s">
        <v>263</v>
      </c>
      <c r="B43" s="307" t="s">
        <v>264</v>
      </c>
      <c r="C43" s="308"/>
      <c r="D43" s="113">
        <v>6.9592415208679501</v>
      </c>
      <c r="E43" s="115">
        <v>712</v>
      </c>
      <c r="F43" s="114">
        <v>729</v>
      </c>
      <c r="G43" s="114">
        <v>731</v>
      </c>
      <c r="H43" s="114">
        <v>734</v>
      </c>
      <c r="I43" s="140">
        <v>709</v>
      </c>
      <c r="J43" s="115">
        <v>3</v>
      </c>
      <c r="K43" s="116">
        <v>0.42313117066290551</v>
      </c>
    </row>
    <row r="44" spans="1:11" ht="14.1" customHeight="1" x14ac:dyDescent="0.2">
      <c r="A44" s="306">
        <v>53</v>
      </c>
      <c r="B44" s="307" t="s">
        <v>265</v>
      </c>
      <c r="C44" s="308"/>
      <c r="D44" s="113">
        <v>1.5345518522138599</v>
      </c>
      <c r="E44" s="115">
        <v>157</v>
      </c>
      <c r="F44" s="114">
        <v>171</v>
      </c>
      <c r="G44" s="114">
        <v>168</v>
      </c>
      <c r="H44" s="114">
        <v>171</v>
      </c>
      <c r="I44" s="140">
        <v>165</v>
      </c>
      <c r="J44" s="115">
        <v>-8</v>
      </c>
      <c r="K44" s="116">
        <v>-4.8484848484848486</v>
      </c>
    </row>
    <row r="45" spans="1:11" ht="14.1" customHeight="1" x14ac:dyDescent="0.2">
      <c r="A45" s="306" t="s">
        <v>266</v>
      </c>
      <c r="B45" s="307" t="s">
        <v>267</v>
      </c>
      <c r="C45" s="308"/>
      <c r="D45" s="113">
        <v>1.485680774117877</v>
      </c>
      <c r="E45" s="115">
        <v>152</v>
      </c>
      <c r="F45" s="114">
        <v>165</v>
      </c>
      <c r="G45" s="114">
        <v>165</v>
      </c>
      <c r="H45" s="114">
        <v>164</v>
      </c>
      <c r="I45" s="140">
        <v>160</v>
      </c>
      <c r="J45" s="115">
        <v>-8</v>
      </c>
      <c r="K45" s="116">
        <v>-5</v>
      </c>
    </row>
    <row r="46" spans="1:11" ht="14.1" customHeight="1" x14ac:dyDescent="0.2">
      <c r="A46" s="306">
        <v>54</v>
      </c>
      <c r="B46" s="307" t="s">
        <v>268</v>
      </c>
      <c r="C46" s="308"/>
      <c r="D46" s="113">
        <v>13.576385495064022</v>
      </c>
      <c r="E46" s="115">
        <v>1389</v>
      </c>
      <c r="F46" s="114">
        <v>1424</v>
      </c>
      <c r="G46" s="114">
        <v>1445</v>
      </c>
      <c r="H46" s="114">
        <v>1453</v>
      </c>
      <c r="I46" s="140">
        <v>1455</v>
      </c>
      <c r="J46" s="115">
        <v>-66</v>
      </c>
      <c r="K46" s="116">
        <v>-4.536082474226804</v>
      </c>
    </row>
    <row r="47" spans="1:11" ht="14.1" customHeight="1" x14ac:dyDescent="0.2">
      <c r="A47" s="306">
        <v>61</v>
      </c>
      <c r="B47" s="307" t="s">
        <v>269</v>
      </c>
      <c r="C47" s="308"/>
      <c r="D47" s="113">
        <v>0.48871078095982795</v>
      </c>
      <c r="E47" s="115">
        <v>50</v>
      </c>
      <c r="F47" s="114">
        <v>49</v>
      </c>
      <c r="G47" s="114">
        <v>52</v>
      </c>
      <c r="H47" s="114">
        <v>57</v>
      </c>
      <c r="I47" s="140">
        <v>51</v>
      </c>
      <c r="J47" s="115">
        <v>-1</v>
      </c>
      <c r="K47" s="116">
        <v>-1.9607843137254901</v>
      </c>
    </row>
    <row r="48" spans="1:11" ht="14.1" customHeight="1" x14ac:dyDescent="0.2">
      <c r="A48" s="306">
        <v>62</v>
      </c>
      <c r="B48" s="307" t="s">
        <v>270</v>
      </c>
      <c r="C48" s="308"/>
      <c r="D48" s="113">
        <v>10.038119440914867</v>
      </c>
      <c r="E48" s="115">
        <v>1027</v>
      </c>
      <c r="F48" s="114">
        <v>1025</v>
      </c>
      <c r="G48" s="114">
        <v>1038</v>
      </c>
      <c r="H48" s="114">
        <v>1048</v>
      </c>
      <c r="I48" s="140">
        <v>1033</v>
      </c>
      <c r="J48" s="115">
        <v>-6</v>
      </c>
      <c r="K48" s="116">
        <v>-0.58083252662149076</v>
      </c>
    </row>
    <row r="49" spans="1:11" ht="14.1" customHeight="1" x14ac:dyDescent="0.2">
      <c r="A49" s="306">
        <v>63</v>
      </c>
      <c r="B49" s="307" t="s">
        <v>271</v>
      </c>
      <c r="C49" s="308"/>
      <c r="D49" s="113">
        <v>7.907340435930017</v>
      </c>
      <c r="E49" s="115">
        <v>809</v>
      </c>
      <c r="F49" s="114">
        <v>977</v>
      </c>
      <c r="G49" s="114">
        <v>1053</v>
      </c>
      <c r="H49" s="114">
        <v>1101</v>
      </c>
      <c r="I49" s="140">
        <v>1012</v>
      </c>
      <c r="J49" s="115">
        <v>-203</v>
      </c>
      <c r="K49" s="116">
        <v>-20.059288537549406</v>
      </c>
    </row>
    <row r="50" spans="1:11" ht="14.1" customHeight="1" x14ac:dyDescent="0.2">
      <c r="A50" s="306" t="s">
        <v>272</v>
      </c>
      <c r="B50" s="307" t="s">
        <v>273</v>
      </c>
      <c r="C50" s="308"/>
      <c r="D50" s="113">
        <v>0.84058254325090409</v>
      </c>
      <c r="E50" s="115">
        <v>86</v>
      </c>
      <c r="F50" s="114">
        <v>106</v>
      </c>
      <c r="G50" s="114">
        <v>125</v>
      </c>
      <c r="H50" s="114">
        <v>130</v>
      </c>
      <c r="I50" s="140">
        <v>110</v>
      </c>
      <c r="J50" s="115">
        <v>-24</v>
      </c>
      <c r="K50" s="116">
        <v>-21.818181818181817</v>
      </c>
    </row>
    <row r="51" spans="1:11" ht="14.1" customHeight="1" x14ac:dyDescent="0.2">
      <c r="A51" s="306" t="s">
        <v>274</v>
      </c>
      <c r="B51" s="307" t="s">
        <v>275</v>
      </c>
      <c r="C51" s="308"/>
      <c r="D51" s="113">
        <v>6.597595542957678</v>
      </c>
      <c r="E51" s="115">
        <v>675</v>
      </c>
      <c r="F51" s="114">
        <v>816</v>
      </c>
      <c r="G51" s="114">
        <v>873</v>
      </c>
      <c r="H51" s="114">
        <v>912</v>
      </c>
      <c r="I51" s="140">
        <v>848</v>
      </c>
      <c r="J51" s="115">
        <v>-173</v>
      </c>
      <c r="K51" s="116">
        <v>-20.400943396226417</v>
      </c>
    </row>
    <row r="52" spans="1:11" ht="14.1" customHeight="1" x14ac:dyDescent="0.2">
      <c r="A52" s="306">
        <v>71</v>
      </c>
      <c r="B52" s="307" t="s">
        <v>276</v>
      </c>
      <c r="C52" s="308"/>
      <c r="D52" s="113">
        <v>13.058352067246604</v>
      </c>
      <c r="E52" s="115">
        <v>1336</v>
      </c>
      <c r="F52" s="114">
        <v>1363</v>
      </c>
      <c r="G52" s="114">
        <v>1366</v>
      </c>
      <c r="H52" s="114">
        <v>1338</v>
      </c>
      <c r="I52" s="140">
        <v>1320</v>
      </c>
      <c r="J52" s="115">
        <v>16</v>
      </c>
      <c r="K52" s="116">
        <v>1.2121212121212122</v>
      </c>
    </row>
    <row r="53" spans="1:11" ht="14.1" customHeight="1" x14ac:dyDescent="0.2">
      <c r="A53" s="306" t="s">
        <v>277</v>
      </c>
      <c r="B53" s="307" t="s">
        <v>278</v>
      </c>
      <c r="C53" s="308"/>
      <c r="D53" s="113">
        <v>0.94809891506206623</v>
      </c>
      <c r="E53" s="115">
        <v>97</v>
      </c>
      <c r="F53" s="114">
        <v>106</v>
      </c>
      <c r="G53" s="114">
        <v>103</v>
      </c>
      <c r="H53" s="114">
        <v>102</v>
      </c>
      <c r="I53" s="140">
        <v>98</v>
      </c>
      <c r="J53" s="115">
        <v>-1</v>
      </c>
      <c r="K53" s="116">
        <v>-1.0204081632653061</v>
      </c>
    </row>
    <row r="54" spans="1:11" ht="14.1" customHeight="1" x14ac:dyDescent="0.2">
      <c r="A54" s="306" t="s">
        <v>279</v>
      </c>
      <c r="B54" s="307" t="s">
        <v>280</v>
      </c>
      <c r="C54" s="308"/>
      <c r="D54" s="113">
        <v>10.37044277196755</v>
      </c>
      <c r="E54" s="115">
        <v>1061</v>
      </c>
      <c r="F54" s="114">
        <v>1089</v>
      </c>
      <c r="G54" s="114">
        <v>1094</v>
      </c>
      <c r="H54" s="114">
        <v>1070</v>
      </c>
      <c r="I54" s="140">
        <v>1059</v>
      </c>
      <c r="J54" s="115">
        <v>2</v>
      </c>
      <c r="K54" s="116">
        <v>0.18885741265344666</v>
      </c>
    </row>
    <row r="55" spans="1:11" ht="14.1" customHeight="1" x14ac:dyDescent="0.2">
      <c r="A55" s="306">
        <v>72</v>
      </c>
      <c r="B55" s="307" t="s">
        <v>281</v>
      </c>
      <c r="C55" s="308"/>
      <c r="D55" s="113">
        <v>1.4270354804026977</v>
      </c>
      <c r="E55" s="115">
        <v>146</v>
      </c>
      <c r="F55" s="114">
        <v>157</v>
      </c>
      <c r="G55" s="114">
        <v>149</v>
      </c>
      <c r="H55" s="114">
        <v>144</v>
      </c>
      <c r="I55" s="140">
        <v>140</v>
      </c>
      <c r="J55" s="115">
        <v>6</v>
      </c>
      <c r="K55" s="116">
        <v>4.2857142857142856</v>
      </c>
    </row>
    <row r="56" spans="1:11" ht="14.1" customHeight="1" x14ac:dyDescent="0.2">
      <c r="A56" s="306" t="s">
        <v>282</v>
      </c>
      <c r="B56" s="307" t="s">
        <v>283</v>
      </c>
      <c r="C56" s="308"/>
      <c r="D56" s="113">
        <v>0.23458117486071742</v>
      </c>
      <c r="E56" s="115">
        <v>24</v>
      </c>
      <c r="F56" s="114">
        <v>23</v>
      </c>
      <c r="G56" s="114">
        <v>22</v>
      </c>
      <c r="H56" s="114">
        <v>18</v>
      </c>
      <c r="I56" s="140">
        <v>19</v>
      </c>
      <c r="J56" s="115">
        <v>5</v>
      </c>
      <c r="K56" s="116">
        <v>26.315789473684209</v>
      </c>
    </row>
    <row r="57" spans="1:11" ht="14.1" customHeight="1" x14ac:dyDescent="0.2">
      <c r="A57" s="306" t="s">
        <v>284</v>
      </c>
      <c r="B57" s="307" t="s">
        <v>285</v>
      </c>
      <c r="C57" s="308"/>
      <c r="D57" s="113">
        <v>0.78193724953572474</v>
      </c>
      <c r="E57" s="115">
        <v>80</v>
      </c>
      <c r="F57" s="114">
        <v>91</v>
      </c>
      <c r="G57" s="114">
        <v>86</v>
      </c>
      <c r="H57" s="114">
        <v>87</v>
      </c>
      <c r="I57" s="140">
        <v>81</v>
      </c>
      <c r="J57" s="115">
        <v>-1</v>
      </c>
      <c r="K57" s="116">
        <v>-1.2345679012345678</v>
      </c>
    </row>
    <row r="58" spans="1:11" ht="14.1" customHeight="1" x14ac:dyDescent="0.2">
      <c r="A58" s="306">
        <v>73</v>
      </c>
      <c r="B58" s="307" t="s">
        <v>286</v>
      </c>
      <c r="C58" s="308"/>
      <c r="D58" s="113">
        <v>1.0067442087772456</v>
      </c>
      <c r="E58" s="115">
        <v>103</v>
      </c>
      <c r="F58" s="114">
        <v>98</v>
      </c>
      <c r="G58" s="114">
        <v>100</v>
      </c>
      <c r="H58" s="114">
        <v>102</v>
      </c>
      <c r="I58" s="140">
        <v>101</v>
      </c>
      <c r="J58" s="115">
        <v>2</v>
      </c>
      <c r="K58" s="116">
        <v>1.9801980198019802</v>
      </c>
    </row>
    <row r="59" spans="1:11" ht="14.1" customHeight="1" x14ac:dyDescent="0.2">
      <c r="A59" s="306" t="s">
        <v>287</v>
      </c>
      <c r="B59" s="307" t="s">
        <v>288</v>
      </c>
      <c r="C59" s="308"/>
      <c r="D59" s="113">
        <v>0.78193724953572474</v>
      </c>
      <c r="E59" s="115">
        <v>80</v>
      </c>
      <c r="F59" s="114">
        <v>75</v>
      </c>
      <c r="G59" s="114">
        <v>76</v>
      </c>
      <c r="H59" s="114">
        <v>79</v>
      </c>
      <c r="I59" s="140">
        <v>80</v>
      </c>
      <c r="J59" s="115">
        <v>0</v>
      </c>
      <c r="K59" s="116">
        <v>0</v>
      </c>
    </row>
    <row r="60" spans="1:11" ht="14.1" customHeight="1" x14ac:dyDescent="0.2">
      <c r="A60" s="306">
        <v>81</v>
      </c>
      <c r="B60" s="307" t="s">
        <v>289</v>
      </c>
      <c r="C60" s="308"/>
      <c r="D60" s="113">
        <v>2.8051998827094127</v>
      </c>
      <c r="E60" s="115">
        <v>287</v>
      </c>
      <c r="F60" s="114">
        <v>302</v>
      </c>
      <c r="G60" s="114">
        <v>309</v>
      </c>
      <c r="H60" s="114">
        <v>296</v>
      </c>
      <c r="I60" s="140">
        <v>301</v>
      </c>
      <c r="J60" s="115">
        <v>-14</v>
      </c>
      <c r="K60" s="116">
        <v>-4.6511627906976747</v>
      </c>
    </row>
    <row r="61" spans="1:11" ht="14.1" customHeight="1" x14ac:dyDescent="0.2">
      <c r="A61" s="306" t="s">
        <v>290</v>
      </c>
      <c r="B61" s="307" t="s">
        <v>291</v>
      </c>
      <c r="C61" s="308"/>
      <c r="D61" s="113">
        <v>1.1435832274459974</v>
      </c>
      <c r="E61" s="115">
        <v>117</v>
      </c>
      <c r="F61" s="114">
        <v>124</v>
      </c>
      <c r="G61" s="114">
        <v>120</v>
      </c>
      <c r="H61" s="114">
        <v>115</v>
      </c>
      <c r="I61" s="140">
        <v>119</v>
      </c>
      <c r="J61" s="115">
        <v>-2</v>
      </c>
      <c r="K61" s="116">
        <v>-1.680672268907563</v>
      </c>
    </row>
    <row r="62" spans="1:11" ht="14.1" customHeight="1" x14ac:dyDescent="0.2">
      <c r="A62" s="306" t="s">
        <v>292</v>
      </c>
      <c r="B62" s="307" t="s">
        <v>293</v>
      </c>
      <c r="C62" s="308"/>
      <c r="D62" s="113">
        <v>0.59622715277099014</v>
      </c>
      <c r="E62" s="115">
        <v>61</v>
      </c>
      <c r="F62" s="114">
        <v>68</v>
      </c>
      <c r="G62" s="114">
        <v>74</v>
      </c>
      <c r="H62" s="114">
        <v>75</v>
      </c>
      <c r="I62" s="140">
        <v>78</v>
      </c>
      <c r="J62" s="115">
        <v>-17</v>
      </c>
      <c r="K62" s="116">
        <v>-21.794871794871796</v>
      </c>
    </row>
    <row r="63" spans="1:11" ht="14.1" customHeight="1" x14ac:dyDescent="0.2">
      <c r="A63" s="306"/>
      <c r="B63" s="307" t="s">
        <v>294</v>
      </c>
      <c r="C63" s="308"/>
      <c r="D63" s="113">
        <v>0.55713029029420391</v>
      </c>
      <c r="E63" s="115">
        <v>57</v>
      </c>
      <c r="F63" s="114">
        <v>62</v>
      </c>
      <c r="G63" s="114">
        <v>68</v>
      </c>
      <c r="H63" s="114">
        <v>69</v>
      </c>
      <c r="I63" s="140">
        <v>71</v>
      </c>
      <c r="J63" s="115">
        <v>-14</v>
      </c>
      <c r="K63" s="116">
        <v>-19.718309859154928</v>
      </c>
    </row>
    <row r="64" spans="1:11" ht="14.1" customHeight="1" x14ac:dyDescent="0.2">
      <c r="A64" s="306" t="s">
        <v>295</v>
      </c>
      <c r="B64" s="307" t="s">
        <v>296</v>
      </c>
      <c r="C64" s="308"/>
      <c r="D64" s="113">
        <v>7.8193724953572477E-2</v>
      </c>
      <c r="E64" s="115">
        <v>8</v>
      </c>
      <c r="F64" s="114">
        <v>7</v>
      </c>
      <c r="G64" s="114">
        <v>8</v>
      </c>
      <c r="H64" s="114">
        <v>8</v>
      </c>
      <c r="I64" s="140">
        <v>8</v>
      </c>
      <c r="J64" s="115">
        <v>0</v>
      </c>
      <c r="K64" s="116">
        <v>0</v>
      </c>
    </row>
    <row r="65" spans="1:11" ht="14.1" customHeight="1" x14ac:dyDescent="0.2">
      <c r="A65" s="306" t="s">
        <v>297</v>
      </c>
      <c r="B65" s="307" t="s">
        <v>298</v>
      </c>
      <c r="C65" s="308"/>
      <c r="D65" s="113">
        <v>0.69396930896295572</v>
      </c>
      <c r="E65" s="115">
        <v>71</v>
      </c>
      <c r="F65" s="114">
        <v>75</v>
      </c>
      <c r="G65" s="114">
        <v>77</v>
      </c>
      <c r="H65" s="114">
        <v>68</v>
      </c>
      <c r="I65" s="140">
        <v>68</v>
      </c>
      <c r="J65" s="115">
        <v>3</v>
      </c>
      <c r="K65" s="116">
        <v>4.4117647058823533</v>
      </c>
    </row>
    <row r="66" spans="1:11" ht="14.1" customHeight="1" x14ac:dyDescent="0.2">
      <c r="A66" s="306">
        <v>82</v>
      </c>
      <c r="B66" s="307" t="s">
        <v>299</v>
      </c>
      <c r="C66" s="308"/>
      <c r="D66" s="113">
        <v>1.554100283452253</v>
      </c>
      <c r="E66" s="115">
        <v>159</v>
      </c>
      <c r="F66" s="114">
        <v>161</v>
      </c>
      <c r="G66" s="114">
        <v>168</v>
      </c>
      <c r="H66" s="114">
        <v>177</v>
      </c>
      <c r="I66" s="140">
        <v>188</v>
      </c>
      <c r="J66" s="115">
        <v>-29</v>
      </c>
      <c r="K66" s="116">
        <v>-15.425531914893616</v>
      </c>
    </row>
    <row r="67" spans="1:11" ht="14.1" customHeight="1" x14ac:dyDescent="0.2">
      <c r="A67" s="306" t="s">
        <v>300</v>
      </c>
      <c r="B67" s="307" t="s">
        <v>301</v>
      </c>
      <c r="C67" s="308"/>
      <c r="D67" s="113">
        <v>0.34209754667187958</v>
      </c>
      <c r="E67" s="115">
        <v>35</v>
      </c>
      <c r="F67" s="114">
        <v>39</v>
      </c>
      <c r="G67" s="114">
        <v>47</v>
      </c>
      <c r="H67" s="114">
        <v>50</v>
      </c>
      <c r="I67" s="140">
        <v>54</v>
      </c>
      <c r="J67" s="115">
        <v>-19</v>
      </c>
      <c r="K67" s="116">
        <v>-35.185185185185183</v>
      </c>
    </row>
    <row r="68" spans="1:11" ht="14.1" customHeight="1" x14ac:dyDescent="0.2">
      <c r="A68" s="306" t="s">
        <v>302</v>
      </c>
      <c r="B68" s="307" t="s">
        <v>303</v>
      </c>
      <c r="C68" s="308"/>
      <c r="D68" s="113">
        <v>0.74284038705893851</v>
      </c>
      <c r="E68" s="115">
        <v>76</v>
      </c>
      <c r="F68" s="114">
        <v>74</v>
      </c>
      <c r="G68" s="114">
        <v>74</v>
      </c>
      <c r="H68" s="114">
        <v>79</v>
      </c>
      <c r="I68" s="140">
        <v>85</v>
      </c>
      <c r="J68" s="115">
        <v>-9</v>
      </c>
      <c r="K68" s="116">
        <v>-10.588235294117647</v>
      </c>
    </row>
    <row r="69" spans="1:11" ht="14.1" customHeight="1" x14ac:dyDescent="0.2">
      <c r="A69" s="306">
        <v>83</v>
      </c>
      <c r="B69" s="307" t="s">
        <v>304</v>
      </c>
      <c r="C69" s="308"/>
      <c r="D69" s="113">
        <v>3.9194604632978205</v>
      </c>
      <c r="E69" s="115">
        <v>401</v>
      </c>
      <c r="F69" s="114">
        <v>413</v>
      </c>
      <c r="G69" s="114">
        <v>413</v>
      </c>
      <c r="H69" s="114">
        <v>424</v>
      </c>
      <c r="I69" s="140">
        <v>404</v>
      </c>
      <c r="J69" s="115">
        <v>-3</v>
      </c>
      <c r="K69" s="116">
        <v>-0.74257425742574257</v>
      </c>
    </row>
    <row r="70" spans="1:11" ht="14.1" customHeight="1" x14ac:dyDescent="0.2">
      <c r="A70" s="306" t="s">
        <v>305</v>
      </c>
      <c r="B70" s="307" t="s">
        <v>306</v>
      </c>
      <c r="C70" s="308"/>
      <c r="D70" s="113">
        <v>1.1924543055419803</v>
      </c>
      <c r="E70" s="115">
        <v>122</v>
      </c>
      <c r="F70" s="114">
        <v>123</v>
      </c>
      <c r="G70" s="114">
        <v>113</v>
      </c>
      <c r="H70" s="114">
        <v>121</v>
      </c>
      <c r="I70" s="140">
        <v>111</v>
      </c>
      <c r="J70" s="115">
        <v>11</v>
      </c>
      <c r="K70" s="116">
        <v>9.9099099099099099</v>
      </c>
    </row>
    <row r="71" spans="1:11" ht="14.1" customHeight="1" x14ac:dyDescent="0.2">
      <c r="A71" s="306"/>
      <c r="B71" s="307" t="s">
        <v>307</v>
      </c>
      <c r="C71" s="308"/>
      <c r="D71" s="113">
        <v>0.82103411201251097</v>
      </c>
      <c r="E71" s="115">
        <v>84</v>
      </c>
      <c r="F71" s="114">
        <v>87</v>
      </c>
      <c r="G71" s="114">
        <v>76</v>
      </c>
      <c r="H71" s="114">
        <v>84</v>
      </c>
      <c r="I71" s="140">
        <v>79</v>
      </c>
      <c r="J71" s="115">
        <v>5</v>
      </c>
      <c r="K71" s="116">
        <v>6.3291139240506329</v>
      </c>
    </row>
    <row r="72" spans="1:11" ht="14.1" customHeight="1" x14ac:dyDescent="0.2">
      <c r="A72" s="306">
        <v>84</v>
      </c>
      <c r="B72" s="307" t="s">
        <v>308</v>
      </c>
      <c r="C72" s="308"/>
      <c r="D72" s="113">
        <v>1.6518424396442186</v>
      </c>
      <c r="E72" s="115">
        <v>169</v>
      </c>
      <c r="F72" s="114">
        <v>172</v>
      </c>
      <c r="G72" s="114">
        <v>173</v>
      </c>
      <c r="H72" s="114">
        <v>159</v>
      </c>
      <c r="I72" s="140">
        <v>174</v>
      </c>
      <c r="J72" s="115">
        <v>-5</v>
      </c>
      <c r="K72" s="116">
        <v>-2.8735632183908044</v>
      </c>
    </row>
    <row r="73" spans="1:11" ht="14.1" customHeight="1" x14ac:dyDescent="0.2">
      <c r="A73" s="306" t="s">
        <v>309</v>
      </c>
      <c r="B73" s="307" t="s">
        <v>310</v>
      </c>
      <c r="C73" s="308"/>
      <c r="D73" s="113">
        <v>0.17593588114553807</v>
      </c>
      <c r="E73" s="115">
        <v>18</v>
      </c>
      <c r="F73" s="114">
        <v>18</v>
      </c>
      <c r="G73" s="114">
        <v>18</v>
      </c>
      <c r="H73" s="114">
        <v>15</v>
      </c>
      <c r="I73" s="140">
        <v>21</v>
      </c>
      <c r="J73" s="115">
        <v>-3</v>
      </c>
      <c r="K73" s="116">
        <v>-14.285714285714286</v>
      </c>
    </row>
    <row r="74" spans="1:11" ht="14.1" customHeight="1" x14ac:dyDescent="0.2">
      <c r="A74" s="306" t="s">
        <v>311</v>
      </c>
      <c r="B74" s="307" t="s">
        <v>312</v>
      </c>
      <c r="C74" s="308"/>
      <c r="D74" s="113">
        <v>2.9322646857589677E-2</v>
      </c>
      <c r="E74" s="115">
        <v>3</v>
      </c>
      <c r="F74" s="114">
        <v>3</v>
      </c>
      <c r="G74" s="114">
        <v>3</v>
      </c>
      <c r="H74" s="114" t="s">
        <v>513</v>
      </c>
      <c r="I74" s="140" t="s">
        <v>513</v>
      </c>
      <c r="J74" s="115" t="s">
        <v>513</v>
      </c>
      <c r="K74" s="116" t="s">
        <v>513</v>
      </c>
    </row>
    <row r="75" spans="1:11" ht="14.1" customHeight="1" x14ac:dyDescent="0.2">
      <c r="A75" s="306" t="s">
        <v>313</v>
      </c>
      <c r="B75" s="307" t="s">
        <v>314</v>
      </c>
      <c r="C75" s="308"/>
      <c r="D75" s="113">
        <v>0</v>
      </c>
      <c r="E75" s="115">
        <v>0</v>
      </c>
      <c r="F75" s="114">
        <v>0</v>
      </c>
      <c r="G75" s="114" t="s">
        <v>513</v>
      </c>
      <c r="H75" s="114" t="s">
        <v>513</v>
      </c>
      <c r="I75" s="140">
        <v>3</v>
      </c>
      <c r="J75" s="115">
        <v>-3</v>
      </c>
      <c r="K75" s="116">
        <v>-100</v>
      </c>
    </row>
    <row r="76" spans="1:11" ht="14.1" customHeight="1" x14ac:dyDescent="0.2">
      <c r="A76" s="306">
        <v>91</v>
      </c>
      <c r="B76" s="307" t="s">
        <v>315</v>
      </c>
      <c r="C76" s="308"/>
      <c r="D76" s="113">
        <v>4.8871078095982796E-2</v>
      </c>
      <c r="E76" s="115">
        <v>5</v>
      </c>
      <c r="F76" s="114" t="s">
        <v>513</v>
      </c>
      <c r="G76" s="114">
        <v>6</v>
      </c>
      <c r="H76" s="114">
        <v>5</v>
      </c>
      <c r="I76" s="140">
        <v>5</v>
      </c>
      <c r="J76" s="115">
        <v>0</v>
      </c>
      <c r="K76" s="116">
        <v>0</v>
      </c>
    </row>
    <row r="77" spans="1:11" ht="14.1" customHeight="1" x14ac:dyDescent="0.2">
      <c r="A77" s="306">
        <v>92</v>
      </c>
      <c r="B77" s="307" t="s">
        <v>316</v>
      </c>
      <c r="C77" s="308"/>
      <c r="D77" s="113">
        <v>0.28345225295670023</v>
      </c>
      <c r="E77" s="115">
        <v>29</v>
      </c>
      <c r="F77" s="114">
        <v>23</v>
      </c>
      <c r="G77" s="114">
        <v>20</v>
      </c>
      <c r="H77" s="114">
        <v>22</v>
      </c>
      <c r="I77" s="140">
        <v>21</v>
      </c>
      <c r="J77" s="115">
        <v>8</v>
      </c>
      <c r="K77" s="116">
        <v>38.095238095238095</v>
      </c>
    </row>
    <row r="78" spans="1:11" ht="14.1" customHeight="1" x14ac:dyDescent="0.2">
      <c r="A78" s="306">
        <v>93</v>
      </c>
      <c r="B78" s="307" t="s">
        <v>317</v>
      </c>
      <c r="C78" s="308"/>
      <c r="D78" s="113">
        <v>0.10751637181116215</v>
      </c>
      <c r="E78" s="115">
        <v>11</v>
      </c>
      <c r="F78" s="114">
        <v>12</v>
      </c>
      <c r="G78" s="114">
        <v>12</v>
      </c>
      <c r="H78" s="114">
        <v>12</v>
      </c>
      <c r="I78" s="140">
        <v>12</v>
      </c>
      <c r="J78" s="115">
        <v>-1</v>
      </c>
      <c r="K78" s="116">
        <v>-8.3333333333333339</v>
      </c>
    </row>
    <row r="79" spans="1:11" ht="14.1" customHeight="1" x14ac:dyDescent="0.2">
      <c r="A79" s="306">
        <v>94</v>
      </c>
      <c r="B79" s="307" t="s">
        <v>318</v>
      </c>
      <c r="C79" s="308"/>
      <c r="D79" s="113">
        <v>0.39096862476786237</v>
      </c>
      <c r="E79" s="115">
        <v>40</v>
      </c>
      <c r="F79" s="114">
        <v>61</v>
      </c>
      <c r="G79" s="114">
        <v>66</v>
      </c>
      <c r="H79" s="114">
        <v>54</v>
      </c>
      <c r="I79" s="140">
        <v>58</v>
      </c>
      <c r="J79" s="115">
        <v>-18</v>
      </c>
      <c r="K79" s="116">
        <v>-31.03448275862069</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5.0043983970286385</v>
      </c>
      <c r="E81" s="143">
        <v>512</v>
      </c>
      <c r="F81" s="144">
        <v>541</v>
      </c>
      <c r="G81" s="144">
        <v>542</v>
      </c>
      <c r="H81" s="144">
        <v>557</v>
      </c>
      <c r="I81" s="145">
        <v>529</v>
      </c>
      <c r="J81" s="143">
        <v>-17</v>
      </c>
      <c r="K81" s="146">
        <v>-3.2136105860113422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3140</v>
      </c>
      <c r="G12" s="536">
        <v>2126</v>
      </c>
      <c r="H12" s="536">
        <v>3848</v>
      </c>
      <c r="I12" s="536">
        <v>2992</v>
      </c>
      <c r="J12" s="537">
        <v>3083</v>
      </c>
      <c r="K12" s="538">
        <v>57</v>
      </c>
      <c r="L12" s="349">
        <v>1.8488485241647745</v>
      </c>
    </row>
    <row r="13" spans="1:17" s="110" customFormat="1" ht="15" customHeight="1" x14ac:dyDescent="0.2">
      <c r="A13" s="350" t="s">
        <v>344</v>
      </c>
      <c r="B13" s="351" t="s">
        <v>345</v>
      </c>
      <c r="C13" s="347"/>
      <c r="D13" s="347"/>
      <c r="E13" s="348"/>
      <c r="F13" s="536">
        <v>1803</v>
      </c>
      <c r="G13" s="536">
        <v>1253</v>
      </c>
      <c r="H13" s="536">
        <v>2338</v>
      </c>
      <c r="I13" s="536">
        <v>1781</v>
      </c>
      <c r="J13" s="537">
        <v>1826</v>
      </c>
      <c r="K13" s="538">
        <v>-23</v>
      </c>
      <c r="L13" s="349">
        <v>-1.2595837897042717</v>
      </c>
    </row>
    <row r="14" spans="1:17" s="110" customFormat="1" ht="22.5" customHeight="1" x14ac:dyDescent="0.2">
      <c r="A14" s="350"/>
      <c r="B14" s="351" t="s">
        <v>346</v>
      </c>
      <c r="C14" s="347"/>
      <c r="D14" s="347"/>
      <c r="E14" s="348"/>
      <c r="F14" s="536">
        <v>1337</v>
      </c>
      <c r="G14" s="536">
        <v>873</v>
      </c>
      <c r="H14" s="536">
        <v>1510</v>
      </c>
      <c r="I14" s="536">
        <v>1211</v>
      </c>
      <c r="J14" s="537">
        <v>1257</v>
      </c>
      <c r="K14" s="538">
        <v>80</v>
      </c>
      <c r="L14" s="349">
        <v>6.3643595863166267</v>
      </c>
    </row>
    <row r="15" spans="1:17" s="110" customFormat="1" ht="15" customHeight="1" x14ac:dyDescent="0.2">
      <c r="A15" s="350" t="s">
        <v>347</v>
      </c>
      <c r="B15" s="351" t="s">
        <v>108</v>
      </c>
      <c r="C15" s="347"/>
      <c r="D15" s="347"/>
      <c r="E15" s="348"/>
      <c r="F15" s="536">
        <v>642</v>
      </c>
      <c r="G15" s="536">
        <v>449</v>
      </c>
      <c r="H15" s="536">
        <v>1540</v>
      </c>
      <c r="I15" s="536">
        <v>640</v>
      </c>
      <c r="J15" s="537">
        <v>588</v>
      </c>
      <c r="K15" s="538">
        <v>54</v>
      </c>
      <c r="L15" s="349">
        <v>9.183673469387756</v>
      </c>
    </row>
    <row r="16" spans="1:17" s="110" customFormat="1" ht="15" customHeight="1" x14ac:dyDescent="0.2">
      <c r="A16" s="350"/>
      <c r="B16" s="351" t="s">
        <v>109</v>
      </c>
      <c r="C16" s="347"/>
      <c r="D16" s="347"/>
      <c r="E16" s="348"/>
      <c r="F16" s="536">
        <v>2081</v>
      </c>
      <c r="G16" s="536">
        <v>1448</v>
      </c>
      <c r="H16" s="536">
        <v>1994</v>
      </c>
      <c r="I16" s="536">
        <v>2010</v>
      </c>
      <c r="J16" s="537">
        <v>2171</v>
      </c>
      <c r="K16" s="538">
        <v>-90</v>
      </c>
      <c r="L16" s="349">
        <v>-4.1455550437586366</v>
      </c>
    </row>
    <row r="17" spans="1:12" s="110" customFormat="1" ht="15" customHeight="1" x14ac:dyDescent="0.2">
      <c r="A17" s="350"/>
      <c r="B17" s="351" t="s">
        <v>110</v>
      </c>
      <c r="C17" s="347"/>
      <c r="D17" s="347"/>
      <c r="E17" s="348"/>
      <c r="F17" s="536">
        <v>384</v>
      </c>
      <c r="G17" s="536">
        <v>192</v>
      </c>
      <c r="H17" s="536">
        <v>277</v>
      </c>
      <c r="I17" s="536">
        <v>306</v>
      </c>
      <c r="J17" s="537">
        <v>269</v>
      </c>
      <c r="K17" s="538">
        <v>115</v>
      </c>
      <c r="L17" s="349">
        <v>42.750929368029738</v>
      </c>
    </row>
    <row r="18" spans="1:12" s="110" customFormat="1" ht="15" customHeight="1" x14ac:dyDescent="0.2">
      <c r="A18" s="350"/>
      <c r="B18" s="351" t="s">
        <v>111</v>
      </c>
      <c r="C18" s="347"/>
      <c r="D18" s="347"/>
      <c r="E18" s="348"/>
      <c r="F18" s="536">
        <v>33</v>
      </c>
      <c r="G18" s="536">
        <v>37</v>
      </c>
      <c r="H18" s="536">
        <v>37</v>
      </c>
      <c r="I18" s="536">
        <v>36</v>
      </c>
      <c r="J18" s="537">
        <v>55</v>
      </c>
      <c r="K18" s="538">
        <v>-22</v>
      </c>
      <c r="L18" s="349">
        <v>-40</v>
      </c>
    </row>
    <row r="19" spans="1:12" s="110" customFormat="1" ht="15" customHeight="1" x14ac:dyDescent="0.2">
      <c r="A19" s="118" t="s">
        <v>113</v>
      </c>
      <c r="B19" s="119" t="s">
        <v>181</v>
      </c>
      <c r="C19" s="347"/>
      <c r="D19" s="347"/>
      <c r="E19" s="348"/>
      <c r="F19" s="536">
        <v>2206</v>
      </c>
      <c r="G19" s="536">
        <v>1482</v>
      </c>
      <c r="H19" s="536">
        <v>2929</v>
      </c>
      <c r="I19" s="536">
        <v>2123</v>
      </c>
      <c r="J19" s="537">
        <v>2154</v>
      </c>
      <c r="K19" s="538">
        <v>52</v>
      </c>
      <c r="L19" s="349">
        <v>2.4141132776230267</v>
      </c>
    </row>
    <row r="20" spans="1:12" s="110" customFormat="1" ht="15" customHeight="1" x14ac:dyDescent="0.2">
      <c r="A20" s="118"/>
      <c r="B20" s="119" t="s">
        <v>182</v>
      </c>
      <c r="C20" s="347"/>
      <c r="D20" s="347"/>
      <c r="E20" s="348"/>
      <c r="F20" s="536">
        <v>934</v>
      </c>
      <c r="G20" s="536">
        <v>644</v>
      </c>
      <c r="H20" s="536">
        <v>919</v>
      </c>
      <c r="I20" s="536">
        <v>869</v>
      </c>
      <c r="J20" s="537">
        <v>929</v>
      </c>
      <c r="K20" s="538">
        <v>5</v>
      </c>
      <c r="L20" s="349">
        <v>0.53821313240043056</v>
      </c>
    </row>
    <row r="21" spans="1:12" s="110" customFormat="1" ht="15" customHeight="1" x14ac:dyDescent="0.2">
      <c r="A21" s="118" t="s">
        <v>113</v>
      </c>
      <c r="B21" s="119" t="s">
        <v>116</v>
      </c>
      <c r="C21" s="347"/>
      <c r="D21" s="347"/>
      <c r="E21" s="348"/>
      <c r="F21" s="536">
        <v>2484</v>
      </c>
      <c r="G21" s="536">
        <v>1615</v>
      </c>
      <c r="H21" s="536">
        <v>3003</v>
      </c>
      <c r="I21" s="536">
        <v>2171</v>
      </c>
      <c r="J21" s="537">
        <v>2221</v>
      </c>
      <c r="K21" s="538">
        <v>263</v>
      </c>
      <c r="L21" s="349">
        <v>11.841512832057631</v>
      </c>
    </row>
    <row r="22" spans="1:12" s="110" customFormat="1" ht="15" customHeight="1" x14ac:dyDescent="0.2">
      <c r="A22" s="118"/>
      <c r="B22" s="119" t="s">
        <v>117</v>
      </c>
      <c r="C22" s="347"/>
      <c r="D22" s="347"/>
      <c r="E22" s="348"/>
      <c r="F22" s="536">
        <v>650</v>
      </c>
      <c r="G22" s="536">
        <v>509</v>
      </c>
      <c r="H22" s="536">
        <v>844</v>
      </c>
      <c r="I22" s="536">
        <v>818</v>
      </c>
      <c r="J22" s="537">
        <v>860</v>
      </c>
      <c r="K22" s="538">
        <v>-210</v>
      </c>
      <c r="L22" s="349">
        <v>-24.418604651162791</v>
      </c>
    </row>
    <row r="23" spans="1:12" s="110" customFormat="1" ht="15" customHeight="1" x14ac:dyDescent="0.2">
      <c r="A23" s="352" t="s">
        <v>347</v>
      </c>
      <c r="B23" s="353" t="s">
        <v>193</v>
      </c>
      <c r="C23" s="354"/>
      <c r="D23" s="354"/>
      <c r="E23" s="355"/>
      <c r="F23" s="539">
        <v>77</v>
      </c>
      <c r="G23" s="539">
        <v>84</v>
      </c>
      <c r="H23" s="539">
        <v>859</v>
      </c>
      <c r="I23" s="539">
        <v>58</v>
      </c>
      <c r="J23" s="540">
        <v>70</v>
      </c>
      <c r="K23" s="541">
        <v>7</v>
      </c>
      <c r="L23" s="356">
        <v>10</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25.7</v>
      </c>
      <c r="G25" s="542">
        <v>28.9</v>
      </c>
      <c r="H25" s="542">
        <v>31.1</v>
      </c>
      <c r="I25" s="542">
        <v>32.6</v>
      </c>
      <c r="J25" s="542">
        <v>35.299999999999997</v>
      </c>
      <c r="K25" s="543" t="s">
        <v>349</v>
      </c>
      <c r="L25" s="364">
        <v>-9.5999999999999979</v>
      </c>
    </row>
    <row r="26" spans="1:12" s="110" customFormat="1" ht="15" customHeight="1" x14ac:dyDescent="0.2">
      <c r="A26" s="365" t="s">
        <v>105</v>
      </c>
      <c r="B26" s="366" t="s">
        <v>345</v>
      </c>
      <c r="C26" s="362"/>
      <c r="D26" s="362"/>
      <c r="E26" s="363"/>
      <c r="F26" s="542">
        <v>23.3</v>
      </c>
      <c r="G26" s="542">
        <v>25.5</v>
      </c>
      <c r="H26" s="542">
        <v>26.8</v>
      </c>
      <c r="I26" s="542">
        <v>32.9</v>
      </c>
      <c r="J26" s="544">
        <v>36.700000000000003</v>
      </c>
      <c r="K26" s="543" t="s">
        <v>349</v>
      </c>
      <c r="L26" s="364">
        <v>-13.400000000000002</v>
      </c>
    </row>
    <row r="27" spans="1:12" s="110" customFormat="1" ht="15" customHeight="1" x14ac:dyDescent="0.2">
      <c r="A27" s="365"/>
      <c r="B27" s="366" t="s">
        <v>346</v>
      </c>
      <c r="C27" s="362"/>
      <c r="D27" s="362"/>
      <c r="E27" s="363"/>
      <c r="F27" s="542">
        <v>29</v>
      </c>
      <c r="G27" s="542">
        <v>33.6</v>
      </c>
      <c r="H27" s="542">
        <v>37.799999999999997</v>
      </c>
      <c r="I27" s="542">
        <v>32.200000000000003</v>
      </c>
      <c r="J27" s="542">
        <v>33.200000000000003</v>
      </c>
      <c r="K27" s="543" t="s">
        <v>349</v>
      </c>
      <c r="L27" s="364">
        <v>-4.2000000000000028</v>
      </c>
    </row>
    <row r="28" spans="1:12" s="110" customFormat="1" ht="15" customHeight="1" x14ac:dyDescent="0.2">
      <c r="A28" s="365" t="s">
        <v>113</v>
      </c>
      <c r="B28" s="366" t="s">
        <v>108</v>
      </c>
      <c r="C28" s="362"/>
      <c r="D28" s="362"/>
      <c r="E28" s="363"/>
      <c r="F28" s="542">
        <v>34</v>
      </c>
      <c r="G28" s="542">
        <v>33.4</v>
      </c>
      <c r="H28" s="542">
        <v>36.700000000000003</v>
      </c>
      <c r="I28" s="542">
        <v>37.4</v>
      </c>
      <c r="J28" s="542">
        <v>37.5</v>
      </c>
      <c r="K28" s="543" t="s">
        <v>349</v>
      </c>
      <c r="L28" s="364">
        <v>-3.5</v>
      </c>
    </row>
    <row r="29" spans="1:12" s="110" customFormat="1" ht="11.25" x14ac:dyDescent="0.2">
      <c r="A29" s="365"/>
      <c r="B29" s="366" t="s">
        <v>109</v>
      </c>
      <c r="C29" s="362"/>
      <c r="D29" s="362"/>
      <c r="E29" s="363"/>
      <c r="F29" s="542">
        <v>24.5</v>
      </c>
      <c r="G29" s="542">
        <v>28</v>
      </c>
      <c r="H29" s="542">
        <v>29.6</v>
      </c>
      <c r="I29" s="542">
        <v>33</v>
      </c>
      <c r="J29" s="544">
        <v>35.799999999999997</v>
      </c>
      <c r="K29" s="543" t="s">
        <v>349</v>
      </c>
      <c r="L29" s="364">
        <v>-11.299999999999997</v>
      </c>
    </row>
    <row r="30" spans="1:12" s="110" customFormat="1" ht="15" customHeight="1" x14ac:dyDescent="0.2">
      <c r="A30" s="365"/>
      <c r="B30" s="366" t="s">
        <v>110</v>
      </c>
      <c r="C30" s="362"/>
      <c r="D30" s="362"/>
      <c r="E30" s="363"/>
      <c r="F30" s="542">
        <v>20.8</v>
      </c>
      <c r="G30" s="542">
        <v>26.2</v>
      </c>
      <c r="H30" s="542">
        <v>26.4</v>
      </c>
      <c r="I30" s="542">
        <v>22.9</v>
      </c>
      <c r="J30" s="542">
        <v>28.3</v>
      </c>
      <c r="K30" s="543" t="s">
        <v>349</v>
      </c>
      <c r="L30" s="364">
        <v>-7.5</v>
      </c>
    </row>
    <row r="31" spans="1:12" s="110" customFormat="1" ht="15" customHeight="1" x14ac:dyDescent="0.2">
      <c r="A31" s="365"/>
      <c r="B31" s="366" t="s">
        <v>111</v>
      </c>
      <c r="C31" s="362"/>
      <c r="D31" s="362"/>
      <c r="E31" s="363"/>
      <c r="F31" s="542">
        <v>18.2</v>
      </c>
      <c r="G31" s="542">
        <v>29.7</v>
      </c>
      <c r="H31" s="542">
        <v>37.799999999999997</v>
      </c>
      <c r="I31" s="542">
        <v>16.7</v>
      </c>
      <c r="J31" s="542">
        <v>27.3</v>
      </c>
      <c r="K31" s="543" t="s">
        <v>349</v>
      </c>
      <c r="L31" s="364">
        <v>-9.1000000000000014</v>
      </c>
    </row>
    <row r="32" spans="1:12" s="110" customFormat="1" ht="15" customHeight="1" x14ac:dyDescent="0.2">
      <c r="A32" s="367" t="s">
        <v>113</v>
      </c>
      <c r="B32" s="368" t="s">
        <v>181</v>
      </c>
      <c r="C32" s="362"/>
      <c r="D32" s="362"/>
      <c r="E32" s="363"/>
      <c r="F32" s="542">
        <v>24.7</v>
      </c>
      <c r="G32" s="542">
        <v>25.6</v>
      </c>
      <c r="H32" s="542">
        <v>27.2</v>
      </c>
      <c r="I32" s="542">
        <v>32.1</v>
      </c>
      <c r="J32" s="544">
        <v>37</v>
      </c>
      <c r="K32" s="543" t="s">
        <v>349</v>
      </c>
      <c r="L32" s="364">
        <v>-12.3</v>
      </c>
    </row>
    <row r="33" spans="1:12" s="110" customFormat="1" ht="15" customHeight="1" x14ac:dyDescent="0.2">
      <c r="A33" s="367"/>
      <c r="B33" s="368" t="s">
        <v>182</v>
      </c>
      <c r="C33" s="362"/>
      <c r="D33" s="362"/>
      <c r="E33" s="363"/>
      <c r="F33" s="542">
        <v>28.1</v>
      </c>
      <c r="G33" s="542">
        <v>35.9</v>
      </c>
      <c r="H33" s="542">
        <v>39.9</v>
      </c>
      <c r="I33" s="542">
        <v>34</v>
      </c>
      <c r="J33" s="542">
        <v>31.3</v>
      </c>
      <c r="K33" s="543" t="s">
        <v>349</v>
      </c>
      <c r="L33" s="364">
        <v>-3.1999999999999993</v>
      </c>
    </row>
    <row r="34" spans="1:12" s="369" customFormat="1" ht="15" customHeight="1" x14ac:dyDescent="0.2">
      <c r="A34" s="367" t="s">
        <v>113</v>
      </c>
      <c r="B34" s="368" t="s">
        <v>116</v>
      </c>
      <c r="C34" s="362"/>
      <c r="D34" s="362"/>
      <c r="E34" s="363"/>
      <c r="F34" s="542">
        <v>23</v>
      </c>
      <c r="G34" s="542">
        <v>26.6</v>
      </c>
      <c r="H34" s="542">
        <v>28.6</v>
      </c>
      <c r="I34" s="542">
        <v>26.7</v>
      </c>
      <c r="J34" s="542">
        <v>26.7</v>
      </c>
      <c r="K34" s="543" t="s">
        <v>349</v>
      </c>
      <c r="L34" s="364">
        <v>-3.6999999999999993</v>
      </c>
    </row>
    <row r="35" spans="1:12" s="369" customFormat="1" ht="11.25" x14ac:dyDescent="0.2">
      <c r="A35" s="370"/>
      <c r="B35" s="371" t="s">
        <v>117</v>
      </c>
      <c r="C35" s="372"/>
      <c r="D35" s="372"/>
      <c r="E35" s="373"/>
      <c r="F35" s="545">
        <v>36.200000000000003</v>
      </c>
      <c r="G35" s="545">
        <v>36.1</v>
      </c>
      <c r="H35" s="545">
        <v>38.299999999999997</v>
      </c>
      <c r="I35" s="545">
        <v>48.1</v>
      </c>
      <c r="J35" s="546">
        <v>56.9</v>
      </c>
      <c r="K35" s="547" t="s">
        <v>349</v>
      </c>
      <c r="L35" s="374">
        <v>-20.699999999999996</v>
      </c>
    </row>
    <row r="36" spans="1:12" s="369" customFormat="1" ht="15.95" customHeight="1" x14ac:dyDescent="0.2">
      <c r="A36" s="375" t="s">
        <v>350</v>
      </c>
      <c r="B36" s="376"/>
      <c r="C36" s="377"/>
      <c r="D36" s="376"/>
      <c r="E36" s="378"/>
      <c r="F36" s="548">
        <v>3048</v>
      </c>
      <c r="G36" s="548">
        <v>2027</v>
      </c>
      <c r="H36" s="548">
        <v>2910</v>
      </c>
      <c r="I36" s="548">
        <v>2915</v>
      </c>
      <c r="J36" s="548">
        <v>2997</v>
      </c>
      <c r="K36" s="549">
        <v>51</v>
      </c>
      <c r="L36" s="380">
        <v>1.7017017017017018</v>
      </c>
    </row>
    <row r="37" spans="1:12" s="369" customFormat="1" ht="15.95" customHeight="1" x14ac:dyDescent="0.2">
      <c r="A37" s="381"/>
      <c r="B37" s="382" t="s">
        <v>113</v>
      </c>
      <c r="C37" s="382" t="s">
        <v>351</v>
      </c>
      <c r="D37" s="382"/>
      <c r="E37" s="383"/>
      <c r="F37" s="548">
        <v>784</v>
      </c>
      <c r="G37" s="548">
        <v>585</v>
      </c>
      <c r="H37" s="548">
        <v>905</v>
      </c>
      <c r="I37" s="548">
        <v>951</v>
      </c>
      <c r="J37" s="548">
        <v>1057</v>
      </c>
      <c r="K37" s="549">
        <v>-273</v>
      </c>
      <c r="L37" s="380">
        <v>-25.827814569536425</v>
      </c>
    </row>
    <row r="38" spans="1:12" s="369" customFormat="1" ht="15.95" customHeight="1" x14ac:dyDescent="0.2">
      <c r="A38" s="381"/>
      <c r="B38" s="384" t="s">
        <v>105</v>
      </c>
      <c r="C38" s="384" t="s">
        <v>106</v>
      </c>
      <c r="D38" s="385"/>
      <c r="E38" s="383"/>
      <c r="F38" s="548">
        <v>1759</v>
      </c>
      <c r="G38" s="548">
        <v>1188</v>
      </c>
      <c r="H38" s="548">
        <v>1778</v>
      </c>
      <c r="I38" s="548">
        <v>1745</v>
      </c>
      <c r="J38" s="550">
        <v>1781</v>
      </c>
      <c r="K38" s="549">
        <v>-22</v>
      </c>
      <c r="L38" s="380">
        <v>-1.2352610892756879</v>
      </c>
    </row>
    <row r="39" spans="1:12" s="369" customFormat="1" ht="15.95" customHeight="1" x14ac:dyDescent="0.2">
      <c r="A39" s="381"/>
      <c r="B39" s="385"/>
      <c r="C39" s="382" t="s">
        <v>352</v>
      </c>
      <c r="D39" s="385"/>
      <c r="E39" s="383"/>
      <c r="F39" s="548">
        <v>410</v>
      </c>
      <c r="G39" s="548">
        <v>303</v>
      </c>
      <c r="H39" s="548">
        <v>477</v>
      </c>
      <c r="I39" s="548">
        <v>574</v>
      </c>
      <c r="J39" s="548">
        <v>653</v>
      </c>
      <c r="K39" s="549">
        <v>-243</v>
      </c>
      <c r="L39" s="380">
        <v>-37.212863705972438</v>
      </c>
    </row>
    <row r="40" spans="1:12" s="369" customFormat="1" ht="15.95" customHeight="1" x14ac:dyDescent="0.2">
      <c r="A40" s="381"/>
      <c r="B40" s="384"/>
      <c r="C40" s="384" t="s">
        <v>107</v>
      </c>
      <c r="D40" s="385"/>
      <c r="E40" s="383"/>
      <c r="F40" s="548">
        <v>1289</v>
      </c>
      <c r="G40" s="548">
        <v>839</v>
      </c>
      <c r="H40" s="548">
        <v>1132</v>
      </c>
      <c r="I40" s="548">
        <v>1170</v>
      </c>
      <c r="J40" s="548">
        <v>1216</v>
      </c>
      <c r="K40" s="549">
        <v>73</v>
      </c>
      <c r="L40" s="380">
        <v>6.0032894736842106</v>
      </c>
    </row>
    <row r="41" spans="1:12" s="369" customFormat="1" ht="24" customHeight="1" x14ac:dyDescent="0.2">
      <c r="A41" s="381"/>
      <c r="B41" s="385"/>
      <c r="C41" s="382" t="s">
        <v>352</v>
      </c>
      <c r="D41" s="385"/>
      <c r="E41" s="383"/>
      <c r="F41" s="548">
        <v>374</v>
      </c>
      <c r="G41" s="548">
        <v>282</v>
      </c>
      <c r="H41" s="548">
        <v>428</v>
      </c>
      <c r="I41" s="548">
        <v>377</v>
      </c>
      <c r="J41" s="550">
        <v>404</v>
      </c>
      <c r="K41" s="549">
        <v>-30</v>
      </c>
      <c r="L41" s="380">
        <v>-7.4257425742574261</v>
      </c>
    </row>
    <row r="42" spans="1:12" s="110" customFormat="1" ht="15" customHeight="1" x14ac:dyDescent="0.2">
      <c r="A42" s="381"/>
      <c r="B42" s="384" t="s">
        <v>113</v>
      </c>
      <c r="C42" s="384" t="s">
        <v>353</v>
      </c>
      <c r="D42" s="385"/>
      <c r="E42" s="383"/>
      <c r="F42" s="548">
        <v>574</v>
      </c>
      <c r="G42" s="548">
        <v>371</v>
      </c>
      <c r="H42" s="548">
        <v>701</v>
      </c>
      <c r="I42" s="548">
        <v>580</v>
      </c>
      <c r="J42" s="548">
        <v>526</v>
      </c>
      <c r="K42" s="549">
        <v>48</v>
      </c>
      <c r="L42" s="380">
        <v>9.1254752851711025</v>
      </c>
    </row>
    <row r="43" spans="1:12" s="110" customFormat="1" ht="15" customHeight="1" x14ac:dyDescent="0.2">
      <c r="A43" s="381"/>
      <c r="B43" s="385"/>
      <c r="C43" s="382" t="s">
        <v>352</v>
      </c>
      <c r="D43" s="385"/>
      <c r="E43" s="383"/>
      <c r="F43" s="548">
        <v>195</v>
      </c>
      <c r="G43" s="548">
        <v>124</v>
      </c>
      <c r="H43" s="548">
        <v>257</v>
      </c>
      <c r="I43" s="548">
        <v>217</v>
      </c>
      <c r="J43" s="548">
        <v>197</v>
      </c>
      <c r="K43" s="549">
        <v>-2</v>
      </c>
      <c r="L43" s="380">
        <v>-1.015228426395939</v>
      </c>
    </row>
    <row r="44" spans="1:12" s="110" customFormat="1" ht="15" customHeight="1" x14ac:dyDescent="0.2">
      <c r="A44" s="381"/>
      <c r="B44" s="384"/>
      <c r="C44" s="366" t="s">
        <v>109</v>
      </c>
      <c r="D44" s="385"/>
      <c r="E44" s="383"/>
      <c r="F44" s="548">
        <v>2057</v>
      </c>
      <c r="G44" s="548">
        <v>1428</v>
      </c>
      <c r="H44" s="548">
        <v>1896</v>
      </c>
      <c r="I44" s="548">
        <v>1993</v>
      </c>
      <c r="J44" s="550">
        <v>2147</v>
      </c>
      <c r="K44" s="549">
        <v>-90</v>
      </c>
      <c r="L44" s="380">
        <v>-4.1918956683744764</v>
      </c>
    </row>
    <row r="45" spans="1:12" s="110" customFormat="1" ht="15" customHeight="1" x14ac:dyDescent="0.2">
      <c r="A45" s="381"/>
      <c r="B45" s="385"/>
      <c r="C45" s="382" t="s">
        <v>352</v>
      </c>
      <c r="D45" s="385"/>
      <c r="E45" s="383"/>
      <c r="F45" s="548">
        <v>503</v>
      </c>
      <c r="G45" s="548">
        <v>400</v>
      </c>
      <c r="H45" s="548">
        <v>561</v>
      </c>
      <c r="I45" s="548">
        <v>658</v>
      </c>
      <c r="J45" s="548">
        <v>769</v>
      </c>
      <c r="K45" s="549">
        <v>-266</v>
      </c>
      <c r="L45" s="380">
        <v>-34.59037711313394</v>
      </c>
    </row>
    <row r="46" spans="1:12" s="110" customFormat="1" ht="15" customHeight="1" x14ac:dyDescent="0.2">
      <c r="A46" s="381"/>
      <c r="B46" s="384"/>
      <c r="C46" s="366" t="s">
        <v>110</v>
      </c>
      <c r="D46" s="385"/>
      <c r="E46" s="383"/>
      <c r="F46" s="548">
        <v>384</v>
      </c>
      <c r="G46" s="548">
        <v>191</v>
      </c>
      <c r="H46" s="548">
        <v>276</v>
      </c>
      <c r="I46" s="548">
        <v>306</v>
      </c>
      <c r="J46" s="548">
        <v>269</v>
      </c>
      <c r="K46" s="549">
        <v>115</v>
      </c>
      <c r="L46" s="380">
        <v>42.750929368029738</v>
      </c>
    </row>
    <row r="47" spans="1:12" s="110" customFormat="1" ht="15" customHeight="1" x14ac:dyDescent="0.2">
      <c r="A47" s="381"/>
      <c r="B47" s="385"/>
      <c r="C47" s="382" t="s">
        <v>352</v>
      </c>
      <c r="D47" s="385"/>
      <c r="E47" s="383"/>
      <c r="F47" s="548">
        <v>80</v>
      </c>
      <c r="G47" s="548">
        <v>50</v>
      </c>
      <c r="H47" s="548">
        <v>73</v>
      </c>
      <c r="I47" s="548">
        <v>70</v>
      </c>
      <c r="J47" s="550">
        <v>76</v>
      </c>
      <c r="K47" s="549">
        <v>4</v>
      </c>
      <c r="L47" s="380">
        <v>5.2631578947368425</v>
      </c>
    </row>
    <row r="48" spans="1:12" s="110" customFormat="1" ht="15" customHeight="1" x14ac:dyDescent="0.2">
      <c r="A48" s="381"/>
      <c r="B48" s="385"/>
      <c r="C48" s="366" t="s">
        <v>111</v>
      </c>
      <c r="D48" s="386"/>
      <c r="E48" s="387"/>
      <c r="F48" s="548">
        <v>33</v>
      </c>
      <c r="G48" s="548">
        <v>37</v>
      </c>
      <c r="H48" s="548">
        <v>37</v>
      </c>
      <c r="I48" s="548">
        <v>36</v>
      </c>
      <c r="J48" s="548">
        <v>55</v>
      </c>
      <c r="K48" s="549">
        <v>-22</v>
      </c>
      <c r="L48" s="380">
        <v>-40</v>
      </c>
    </row>
    <row r="49" spans="1:12" s="110" customFormat="1" ht="15" customHeight="1" x14ac:dyDescent="0.2">
      <c r="A49" s="381"/>
      <c r="B49" s="385"/>
      <c r="C49" s="382" t="s">
        <v>352</v>
      </c>
      <c r="D49" s="385"/>
      <c r="E49" s="383"/>
      <c r="F49" s="548">
        <v>6</v>
      </c>
      <c r="G49" s="548">
        <v>11</v>
      </c>
      <c r="H49" s="548">
        <v>14</v>
      </c>
      <c r="I49" s="548">
        <v>6</v>
      </c>
      <c r="J49" s="548">
        <v>15</v>
      </c>
      <c r="K49" s="549">
        <v>-9</v>
      </c>
      <c r="L49" s="380">
        <v>-60</v>
      </c>
    </row>
    <row r="50" spans="1:12" s="110" customFormat="1" ht="15" customHeight="1" x14ac:dyDescent="0.2">
      <c r="A50" s="381"/>
      <c r="B50" s="384" t="s">
        <v>113</v>
      </c>
      <c r="C50" s="382" t="s">
        <v>181</v>
      </c>
      <c r="D50" s="385"/>
      <c r="E50" s="383"/>
      <c r="F50" s="548">
        <v>2120</v>
      </c>
      <c r="G50" s="548">
        <v>1389</v>
      </c>
      <c r="H50" s="548">
        <v>2020</v>
      </c>
      <c r="I50" s="548">
        <v>2052</v>
      </c>
      <c r="J50" s="550">
        <v>2074</v>
      </c>
      <c r="K50" s="549">
        <v>46</v>
      </c>
      <c r="L50" s="380">
        <v>2.217936354869817</v>
      </c>
    </row>
    <row r="51" spans="1:12" s="110" customFormat="1" ht="15" customHeight="1" x14ac:dyDescent="0.2">
      <c r="A51" s="381"/>
      <c r="B51" s="385"/>
      <c r="C51" s="382" t="s">
        <v>352</v>
      </c>
      <c r="D51" s="385"/>
      <c r="E51" s="383"/>
      <c r="F51" s="548">
        <v>523</v>
      </c>
      <c r="G51" s="548">
        <v>356</v>
      </c>
      <c r="H51" s="548">
        <v>550</v>
      </c>
      <c r="I51" s="548">
        <v>658</v>
      </c>
      <c r="J51" s="548">
        <v>768</v>
      </c>
      <c r="K51" s="549">
        <v>-245</v>
      </c>
      <c r="L51" s="380">
        <v>-31.901041666666668</v>
      </c>
    </row>
    <row r="52" spans="1:12" s="110" customFormat="1" ht="15" customHeight="1" x14ac:dyDescent="0.2">
      <c r="A52" s="381"/>
      <c r="B52" s="384"/>
      <c r="C52" s="382" t="s">
        <v>182</v>
      </c>
      <c r="D52" s="385"/>
      <c r="E52" s="383"/>
      <c r="F52" s="548">
        <v>928</v>
      </c>
      <c r="G52" s="548">
        <v>638</v>
      </c>
      <c r="H52" s="548">
        <v>890</v>
      </c>
      <c r="I52" s="548">
        <v>863</v>
      </c>
      <c r="J52" s="548">
        <v>923</v>
      </c>
      <c r="K52" s="549">
        <v>5</v>
      </c>
      <c r="L52" s="380">
        <v>0.54171180931744312</v>
      </c>
    </row>
    <row r="53" spans="1:12" s="269" customFormat="1" ht="11.25" customHeight="1" x14ac:dyDescent="0.2">
      <c r="A53" s="381"/>
      <c r="B53" s="385"/>
      <c r="C53" s="382" t="s">
        <v>352</v>
      </c>
      <c r="D53" s="385"/>
      <c r="E53" s="383"/>
      <c r="F53" s="548">
        <v>261</v>
      </c>
      <c r="G53" s="548">
        <v>229</v>
      </c>
      <c r="H53" s="548">
        <v>355</v>
      </c>
      <c r="I53" s="548">
        <v>293</v>
      </c>
      <c r="J53" s="550">
        <v>289</v>
      </c>
      <c r="K53" s="549">
        <v>-28</v>
      </c>
      <c r="L53" s="380">
        <v>-9.688581314878892</v>
      </c>
    </row>
    <row r="54" spans="1:12" s="151" customFormat="1" ht="12.75" customHeight="1" x14ac:dyDescent="0.2">
      <c r="A54" s="381"/>
      <c r="B54" s="384" t="s">
        <v>113</v>
      </c>
      <c r="C54" s="384" t="s">
        <v>116</v>
      </c>
      <c r="D54" s="385"/>
      <c r="E54" s="383"/>
      <c r="F54" s="548">
        <v>2410</v>
      </c>
      <c r="G54" s="548">
        <v>1536</v>
      </c>
      <c r="H54" s="548">
        <v>2150</v>
      </c>
      <c r="I54" s="548">
        <v>2108</v>
      </c>
      <c r="J54" s="548">
        <v>2145</v>
      </c>
      <c r="K54" s="549">
        <v>265</v>
      </c>
      <c r="L54" s="380">
        <v>12.354312354312354</v>
      </c>
    </row>
    <row r="55" spans="1:12" ht="11.25" x14ac:dyDescent="0.2">
      <c r="A55" s="381"/>
      <c r="B55" s="385"/>
      <c r="C55" s="382" t="s">
        <v>352</v>
      </c>
      <c r="D55" s="385"/>
      <c r="E55" s="383"/>
      <c r="F55" s="548">
        <v>555</v>
      </c>
      <c r="G55" s="548">
        <v>408</v>
      </c>
      <c r="H55" s="548">
        <v>614</v>
      </c>
      <c r="I55" s="548">
        <v>562</v>
      </c>
      <c r="J55" s="548">
        <v>572</v>
      </c>
      <c r="K55" s="549">
        <v>-17</v>
      </c>
      <c r="L55" s="380">
        <v>-2.9720279720279721</v>
      </c>
    </row>
    <row r="56" spans="1:12" ht="14.25" customHeight="1" x14ac:dyDescent="0.2">
      <c r="A56" s="381"/>
      <c r="B56" s="385"/>
      <c r="C56" s="384" t="s">
        <v>117</v>
      </c>
      <c r="D56" s="385"/>
      <c r="E56" s="383"/>
      <c r="F56" s="548">
        <v>632</v>
      </c>
      <c r="G56" s="548">
        <v>490</v>
      </c>
      <c r="H56" s="548">
        <v>759</v>
      </c>
      <c r="I56" s="548">
        <v>804</v>
      </c>
      <c r="J56" s="548">
        <v>850</v>
      </c>
      <c r="K56" s="549">
        <v>-218</v>
      </c>
      <c r="L56" s="380">
        <v>-25.647058823529413</v>
      </c>
    </row>
    <row r="57" spans="1:12" ht="18.75" customHeight="1" x14ac:dyDescent="0.2">
      <c r="A57" s="388"/>
      <c r="B57" s="389"/>
      <c r="C57" s="390" t="s">
        <v>352</v>
      </c>
      <c r="D57" s="389"/>
      <c r="E57" s="391"/>
      <c r="F57" s="551">
        <v>229</v>
      </c>
      <c r="G57" s="552">
        <v>177</v>
      </c>
      <c r="H57" s="552">
        <v>291</v>
      </c>
      <c r="I57" s="552">
        <v>387</v>
      </c>
      <c r="J57" s="552">
        <v>484</v>
      </c>
      <c r="K57" s="553">
        <f t="shared" ref="K57" si="0">IF(OR(F57=".",J57=".")=TRUE,".",IF(OR(F57="*",J57="*")=TRUE,"*",IF(AND(F57="-",J57="-")=TRUE,"-",IF(AND(ISNUMBER(J57),ISNUMBER(F57))=TRUE,IF(F57-J57=0,0,F57-J57),IF(ISNUMBER(F57)=TRUE,F57,-J57)))))</f>
        <v>-255</v>
      </c>
      <c r="L57" s="392">
        <f t="shared" ref="L57" si="1">IF(K57 =".",".",IF(K57 ="*","*",IF(K57="-","-",IF(K57=0,0,IF(OR(J57="-",J57=".",F57="-",F57=".")=TRUE,"X",IF(J57=0,"0,0",IF(ABS(K57*100/J57)&gt;250,".X",(K57*100/J57))))))))</f>
        <v>-52.685950413223139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3140</v>
      </c>
      <c r="E11" s="114">
        <v>2126</v>
      </c>
      <c r="F11" s="114">
        <v>3848</v>
      </c>
      <c r="G11" s="114">
        <v>2992</v>
      </c>
      <c r="H11" s="140">
        <v>3083</v>
      </c>
      <c r="I11" s="115">
        <v>57</v>
      </c>
      <c r="J11" s="116">
        <v>1.8488485241647745</v>
      </c>
    </row>
    <row r="12" spans="1:15" s="110" customFormat="1" ht="24.95" customHeight="1" x14ac:dyDescent="0.2">
      <c r="A12" s="193" t="s">
        <v>132</v>
      </c>
      <c r="B12" s="194" t="s">
        <v>133</v>
      </c>
      <c r="C12" s="113">
        <v>1.2738853503184713</v>
      </c>
      <c r="D12" s="115">
        <v>40</v>
      </c>
      <c r="E12" s="114">
        <v>43</v>
      </c>
      <c r="F12" s="114">
        <v>60</v>
      </c>
      <c r="G12" s="114">
        <v>37</v>
      </c>
      <c r="H12" s="140">
        <v>43</v>
      </c>
      <c r="I12" s="115">
        <v>-3</v>
      </c>
      <c r="J12" s="116">
        <v>-6.9767441860465116</v>
      </c>
    </row>
    <row r="13" spans="1:15" s="110" customFormat="1" ht="24.95" customHeight="1" x14ac:dyDescent="0.2">
      <c r="A13" s="193" t="s">
        <v>134</v>
      </c>
      <c r="B13" s="199" t="s">
        <v>214</v>
      </c>
      <c r="C13" s="113">
        <v>2.515923566878981</v>
      </c>
      <c r="D13" s="115">
        <v>79</v>
      </c>
      <c r="E13" s="114">
        <v>101</v>
      </c>
      <c r="F13" s="114">
        <v>96</v>
      </c>
      <c r="G13" s="114">
        <v>23</v>
      </c>
      <c r="H13" s="140">
        <v>21</v>
      </c>
      <c r="I13" s="115">
        <v>58</v>
      </c>
      <c r="J13" s="116" t="s">
        <v>514</v>
      </c>
    </row>
    <row r="14" spans="1:15" s="287" customFormat="1" ht="24.95" customHeight="1" x14ac:dyDescent="0.2">
      <c r="A14" s="193" t="s">
        <v>215</v>
      </c>
      <c r="B14" s="199" t="s">
        <v>137</v>
      </c>
      <c r="C14" s="113">
        <v>12.802547770700636</v>
      </c>
      <c r="D14" s="115">
        <v>402</v>
      </c>
      <c r="E14" s="114">
        <v>271</v>
      </c>
      <c r="F14" s="114">
        <v>612</v>
      </c>
      <c r="G14" s="114">
        <v>409</v>
      </c>
      <c r="H14" s="140">
        <v>453</v>
      </c>
      <c r="I14" s="115">
        <v>-51</v>
      </c>
      <c r="J14" s="116">
        <v>-11.258278145695364</v>
      </c>
      <c r="K14" s="110"/>
      <c r="L14" s="110"/>
      <c r="M14" s="110"/>
      <c r="N14" s="110"/>
      <c r="O14" s="110"/>
    </row>
    <row r="15" spans="1:15" s="110" customFormat="1" ht="24.95" customHeight="1" x14ac:dyDescent="0.2">
      <c r="A15" s="193" t="s">
        <v>216</v>
      </c>
      <c r="B15" s="199" t="s">
        <v>217</v>
      </c>
      <c r="C15" s="113">
        <v>1.7197452229299364</v>
      </c>
      <c r="D15" s="115">
        <v>54</v>
      </c>
      <c r="E15" s="114">
        <v>54</v>
      </c>
      <c r="F15" s="114">
        <v>148</v>
      </c>
      <c r="G15" s="114">
        <v>101</v>
      </c>
      <c r="H15" s="140">
        <v>90</v>
      </c>
      <c r="I15" s="115">
        <v>-36</v>
      </c>
      <c r="J15" s="116">
        <v>-40</v>
      </c>
    </row>
    <row r="16" spans="1:15" s="287" customFormat="1" ht="24.95" customHeight="1" x14ac:dyDescent="0.2">
      <c r="A16" s="193" t="s">
        <v>218</v>
      </c>
      <c r="B16" s="199" t="s">
        <v>141</v>
      </c>
      <c r="C16" s="113">
        <v>6.3057324840764331</v>
      </c>
      <c r="D16" s="115">
        <v>198</v>
      </c>
      <c r="E16" s="114">
        <v>136</v>
      </c>
      <c r="F16" s="114">
        <v>299</v>
      </c>
      <c r="G16" s="114">
        <v>181</v>
      </c>
      <c r="H16" s="140">
        <v>250</v>
      </c>
      <c r="I16" s="115">
        <v>-52</v>
      </c>
      <c r="J16" s="116">
        <v>-20.8</v>
      </c>
      <c r="K16" s="110"/>
      <c r="L16" s="110"/>
      <c r="M16" s="110"/>
      <c r="N16" s="110"/>
      <c r="O16" s="110"/>
    </row>
    <row r="17" spans="1:15" s="110" customFormat="1" ht="24.95" customHeight="1" x14ac:dyDescent="0.2">
      <c r="A17" s="193" t="s">
        <v>142</v>
      </c>
      <c r="B17" s="199" t="s">
        <v>220</v>
      </c>
      <c r="C17" s="113">
        <v>4.7770700636942678</v>
      </c>
      <c r="D17" s="115">
        <v>150</v>
      </c>
      <c r="E17" s="114">
        <v>81</v>
      </c>
      <c r="F17" s="114">
        <v>165</v>
      </c>
      <c r="G17" s="114">
        <v>127</v>
      </c>
      <c r="H17" s="140">
        <v>113</v>
      </c>
      <c r="I17" s="115">
        <v>37</v>
      </c>
      <c r="J17" s="116">
        <v>32.743362831858406</v>
      </c>
    </row>
    <row r="18" spans="1:15" s="287" customFormat="1" ht="24.95" customHeight="1" x14ac:dyDescent="0.2">
      <c r="A18" s="201" t="s">
        <v>144</v>
      </c>
      <c r="B18" s="202" t="s">
        <v>145</v>
      </c>
      <c r="C18" s="113">
        <v>8.6624203821656049</v>
      </c>
      <c r="D18" s="115">
        <v>272</v>
      </c>
      <c r="E18" s="114">
        <v>152</v>
      </c>
      <c r="F18" s="114">
        <v>372</v>
      </c>
      <c r="G18" s="114">
        <v>254</v>
      </c>
      <c r="H18" s="140">
        <v>249</v>
      </c>
      <c r="I18" s="115">
        <v>23</v>
      </c>
      <c r="J18" s="116">
        <v>9.236947791164658</v>
      </c>
      <c r="K18" s="110"/>
      <c r="L18" s="110"/>
      <c r="M18" s="110"/>
      <c r="N18" s="110"/>
      <c r="O18" s="110"/>
    </row>
    <row r="19" spans="1:15" s="110" customFormat="1" ht="24.95" customHeight="1" x14ac:dyDescent="0.2">
      <c r="A19" s="193" t="s">
        <v>146</v>
      </c>
      <c r="B19" s="199" t="s">
        <v>147</v>
      </c>
      <c r="C19" s="113">
        <v>11.082802547770701</v>
      </c>
      <c r="D19" s="115">
        <v>348</v>
      </c>
      <c r="E19" s="114">
        <v>241</v>
      </c>
      <c r="F19" s="114">
        <v>449</v>
      </c>
      <c r="G19" s="114">
        <v>313</v>
      </c>
      <c r="H19" s="140">
        <v>410</v>
      </c>
      <c r="I19" s="115">
        <v>-62</v>
      </c>
      <c r="J19" s="116">
        <v>-15.121951219512194</v>
      </c>
    </row>
    <row r="20" spans="1:15" s="287" customFormat="1" ht="24.95" customHeight="1" x14ac:dyDescent="0.2">
      <c r="A20" s="193" t="s">
        <v>148</v>
      </c>
      <c r="B20" s="199" t="s">
        <v>149</v>
      </c>
      <c r="C20" s="113">
        <v>8.4076433121019107</v>
      </c>
      <c r="D20" s="115">
        <v>264</v>
      </c>
      <c r="E20" s="114">
        <v>185</v>
      </c>
      <c r="F20" s="114">
        <v>275</v>
      </c>
      <c r="G20" s="114">
        <v>232</v>
      </c>
      <c r="H20" s="140">
        <v>251</v>
      </c>
      <c r="I20" s="115">
        <v>13</v>
      </c>
      <c r="J20" s="116">
        <v>5.1792828685258963</v>
      </c>
      <c r="K20" s="110"/>
      <c r="L20" s="110"/>
      <c r="M20" s="110"/>
      <c r="N20" s="110"/>
      <c r="O20" s="110"/>
    </row>
    <row r="21" spans="1:15" s="110" customFormat="1" ht="24.95" customHeight="1" x14ac:dyDescent="0.2">
      <c r="A21" s="201" t="s">
        <v>150</v>
      </c>
      <c r="B21" s="202" t="s">
        <v>151</v>
      </c>
      <c r="C21" s="113">
        <v>11.082802547770701</v>
      </c>
      <c r="D21" s="115">
        <v>348</v>
      </c>
      <c r="E21" s="114">
        <v>166</v>
      </c>
      <c r="F21" s="114">
        <v>291</v>
      </c>
      <c r="G21" s="114">
        <v>383</v>
      </c>
      <c r="H21" s="140">
        <v>320</v>
      </c>
      <c r="I21" s="115">
        <v>28</v>
      </c>
      <c r="J21" s="116">
        <v>8.75</v>
      </c>
    </row>
    <row r="22" spans="1:15" s="110" customFormat="1" ht="24.95" customHeight="1" x14ac:dyDescent="0.2">
      <c r="A22" s="201" t="s">
        <v>152</v>
      </c>
      <c r="B22" s="199" t="s">
        <v>153</v>
      </c>
      <c r="C22" s="113">
        <v>1.3057324840764331</v>
      </c>
      <c r="D22" s="115">
        <v>41</v>
      </c>
      <c r="E22" s="114">
        <v>21</v>
      </c>
      <c r="F22" s="114">
        <v>72</v>
      </c>
      <c r="G22" s="114">
        <v>24</v>
      </c>
      <c r="H22" s="140">
        <v>27</v>
      </c>
      <c r="I22" s="115">
        <v>14</v>
      </c>
      <c r="J22" s="116">
        <v>51.851851851851855</v>
      </c>
    </row>
    <row r="23" spans="1:15" s="110" customFormat="1" ht="24.95" customHeight="1" x14ac:dyDescent="0.2">
      <c r="A23" s="193" t="s">
        <v>154</v>
      </c>
      <c r="B23" s="199" t="s">
        <v>155</v>
      </c>
      <c r="C23" s="113">
        <v>0.92356687898089174</v>
      </c>
      <c r="D23" s="115">
        <v>29</v>
      </c>
      <c r="E23" s="114">
        <v>25</v>
      </c>
      <c r="F23" s="114">
        <v>49</v>
      </c>
      <c r="G23" s="114">
        <v>27</v>
      </c>
      <c r="H23" s="140">
        <v>46</v>
      </c>
      <c r="I23" s="115">
        <v>-17</v>
      </c>
      <c r="J23" s="116">
        <v>-36.956521739130437</v>
      </c>
    </row>
    <row r="24" spans="1:15" s="110" customFormat="1" ht="24.95" customHeight="1" x14ac:dyDescent="0.2">
      <c r="A24" s="193" t="s">
        <v>156</v>
      </c>
      <c r="B24" s="199" t="s">
        <v>221</v>
      </c>
      <c r="C24" s="113">
        <v>3.7261146496815285</v>
      </c>
      <c r="D24" s="115">
        <v>117</v>
      </c>
      <c r="E24" s="114">
        <v>84</v>
      </c>
      <c r="F24" s="114">
        <v>180</v>
      </c>
      <c r="G24" s="114">
        <v>224</v>
      </c>
      <c r="H24" s="140">
        <v>384</v>
      </c>
      <c r="I24" s="115">
        <v>-267</v>
      </c>
      <c r="J24" s="116">
        <v>-69.53125</v>
      </c>
    </row>
    <row r="25" spans="1:15" s="110" customFormat="1" ht="24.95" customHeight="1" x14ac:dyDescent="0.2">
      <c r="A25" s="193" t="s">
        <v>222</v>
      </c>
      <c r="B25" s="204" t="s">
        <v>159</v>
      </c>
      <c r="C25" s="113">
        <v>2.0382165605095541</v>
      </c>
      <c r="D25" s="115">
        <v>64</v>
      </c>
      <c r="E25" s="114">
        <v>84</v>
      </c>
      <c r="F25" s="114">
        <v>98</v>
      </c>
      <c r="G25" s="114">
        <v>69</v>
      </c>
      <c r="H25" s="140">
        <v>102</v>
      </c>
      <c r="I25" s="115">
        <v>-38</v>
      </c>
      <c r="J25" s="116">
        <v>-37.254901960784316</v>
      </c>
    </row>
    <row r="26" spans="1:15" s="110" customFormat="1" ht="24.95" customHeight="1" x14ac:dyDescent="0.2">
      <c r="A26" s="201">
        <v>782.78300000000002</v>
      </c>
      <c r="B26" s="203" t="s">
        <v>160</v>
      </c>
      <c r="C26" s="113">
        <v>10.54140127388535</v>
      </c>
      <c r="D26" s="115">
        <v>331</v>
      </c>
      <c r="E26" s="114">
        <v>302</v>
      </c>
      <c r="F26" s="114">
        <v>431</v>
      </c>
      <c r="G26" s="114">
        <v>361</v>
      </c>
      <c r="H26" s="140">
        <v>268</v>
      </c>
      <c r="I26" s="115">
        <v>63</v>
      </c>
      <c r="J26" s="116">
        <v>23.507462686567163</v>
      </c>
    </row>
    <row r="27" spans="1:15" s="110" customFormat="1" ht="24.95" customHeight="1" x14ac:dyDescent="0.2">
      <c r="A27" s="193" t="s">
        <v>161</v>
      </c>
      <c r="B27" s="199" t="s">
        <v>162</v>
      </c>
      <c r="C27" s="113">
        <v>5.7006369426751595</v>
      </c>
      <c r="D27" s="115">
        <v>179</v>
      </c>
      <c r="E27" s="114">
        <v>52</v>
      </c>
      <c r="F27" s="114">
        <v>133</v>
      </c>
      <c r="G27" s="114">
        <v>53</v>
      </c>
      <c r="H27" s="140">
        <v>41</v>
      </c>
      <c r="I27" s="115">
        <v>138</v>
      </c>
      <c r="J27" s="116" t="s">
        <v>514</v>
      </c>
    </row>
    <row r="28" spans="1:15" s="110" customFormat="1" ht="24.95" customHeight="1" x14ac:dyDescent="0.2">
      <c r="A28" s="193" t="s">
        <v>163</v>
      </c>
      <c r="B28" s="199" t="s">
        <v>164</v>
      </c>
      <c r="C28" s="113">
        <v>6.2738853503184711</v>
      </c>
      <c r="D28" s="115">
        <v>197</v>
      </c>
      <c r="E28" s="114">
        <v>60</v>
      </c>
      <c r="F28" s="114">
        <v>160</v>
      </c>
      <c r="G28" s="114">
        <v>45</v>
      </c>
      <c r="H28" s="140">
        <v>78</v>
      </c>
      <c r="I28" s="115">
        <v>119</v>
      </c>
      <c r="J28" s="116">
        <v>152.56410256410257</v>
      </c>
    </row>
    <row r="29" spans="1:15" s="110" customFormat="1" ht="24.95" customHeight="1" x14ac:dyDescent="0.2">
      <c r="A29" s="193">
        <v>86</v>
      </c>
      <c r="B29" s="199" t="s">
        <v>165</v>
      </c>
      <c r="C29" s="113">
        <v>3.4713375796178343</v>
      </c>
      <c r="D29" s="115">
        <v>109</v>
      </c>
      <c r="E29" s="114">
        <v>88</v>
      </c>
      <c r="F29" s="114">
        <v>162</v>
      </c>
      <c r="G29" s="114">
        <v>87</v>
      </c>
      <c r="H29" s="140">
        <v>136</v>
      </c>
      <c r="I29" s="115">
        <v>-27</v>
      </c>
      <c r="J29" s="116">
        <v>-19.852941176470587</v>
      </c>
    </row>
    <row r="30" spans="1:15" s="110" customFormat="1" ht="24.95" customHeight="1" x14ac:dyDescent="0.2">
      <c r="A30" s="193">
        <v>87.88</v>
      </c>
      <c r="B30" s="204" t="s">
        <v>166</v>
      </c>
      <c r="C30" s="113">
        <v>5</v>
      </c>
      <c r="D30" s="115">
        <v>157</v>
      </c>
      <c r="E30" s="114">
        <v>147</v>
      </c>
      <c r="F30" s="114">
        <v>271</v>
      </c>
      <c r="G30" s="114">
        <v>311</v>
      </c>
      <c r="H30" s="140">
        <v>154</v>
      </c>
      <c r="I30" s="115">
        <v>3</v>
      </c>
      <c r="J30" s="116">
        <v>1.948051948051948</v>
      </c>
    </row>
    <row r="31" spans="1:15" s="110" customFormat="1" ht="24.95" customHeight="1" x14ac:dyDescent="0.2">
      <c r="A31" s="193" t="s">
        <v>167</v>
      </c>
      <c r="B31" s="199" t="s">
        <v>168</v>
      </c>
      <c r="C31" s="113">
        <v>5.1910828025477711</v>
      </c>
      <c r="D31" s="115">
        <v>163</v>
      </c>
      <c r="E31" s="114">
        <v>104</v>
      </c>
      <c r="F31" s="114">
        <v>137</v>
      </c>
      <c r="G31" s="114">
        <v>140</v>
      </c>
      <c r="H31" s="140">
        <v>100</v>
      </c>
      <c r="I31" s="115">
        <v>63</v>
      </c>
      <c r="J31" s="116">
        <v>63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1.2738853503184713</v>
      </c>
      <c r="D34" s="115">
        <v>40</v>
      </c>
      <c r="E34" s="114">
        <v>43</v>
      </c>
      <c r="F34" s="114">
        <v>60</v>
      </c>
      <c r="G34" s="114">
        <v>37</v>
      </c>
      <c r="H34" s="140">
        <v>43</v>
      </c>
      <c r="I34" s="115">
        <v>-3</v>
      </c>
      <c r="J34" s="116">
        <v>-6.9767441860465116</v>
      </c>
    </row>
    <row r="35" spans="1:10" s="110" customFormat="1" ht="24.95" customHeight="1" x14ac:dyDescent="0.2">
      <c r="A35" s="292" t="s">
        <v>171</v>
      </c>
      <c r="B35" s="293" t="s">
        <v>172</v>
      </c>
      <c r="C35" s="113">
        <v>23.980891719745223</v>
      </c>
      <c r="D35" s="115">
        <v>753</v>
      </c>
      <c r="E35" s="114">
        <v>524</v>
      </c>
      <c r="F35" s="114">
        <v>1080</v>
      </c>
      <c r="G35" s="114">
        <v>686</v>
      </c>
      <c r="H35" s="140">
        <v>723</v>
      </c>
      <c r="I35" s="115">
        <v>30</v>
      </c>
      <c r="J35" s="116">
        <v>4.1493775933609962</v>
      </c>
    </row>
    <row r="36" spans="1:10" s="110" customFormat="1" ht="24.95" customHeight="1" x14ac:dyDescent="0.2">
      <c r="A36" s="294" t="s">
        <v>173</v>
      </c>
      <c r="B36" s="295" t="s">
        <v>174</v>
      </c>
      <c r="C36" s="125">
        <v>74.745222929936304</v>
      </c>
      <c r="D36" s="143">
        <v>2347</v>
      </c>
      <c r="E36" s="144">
        <v>1559</v>
      </c>
      <c r="F36" s="144">
        <v>2708</v>
      </c>
      <c r="G36" s="144">
        <v>2269</v>
      </c>
      <c r="H36" s="145">
        <v>2317</v>
      </c>
      <c r="I36" s="143">
        <v>30</v>
      </c>
      <c r="J36" s="146">
        <v>1.294777729823047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3140</v>
      </c>
      <c r="F11" s="264">
        <v>2126</v>
      </c>
      <c r="G11" s="264">
        <v>3848</v>
      </c>
      <c r="H11" s="264">
        <v>2992</v>
      </c>
      <c r="I11" s="265">
        <v>3083</v>
      </c>
      <c r="J11" s="263">
        <v>57</v>
      </c>
      <c r="K11" s="266">
        <v>1.8488485241647745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28.184713375796179</v>
      </c>
      <c r="E13" s="115">
        <v>885</v>
      </c>
      <c r="F13" s="114">
        <v>680</v>
      </c>
      <c r="G13" s="114">
        <v>1039</v>
      </c>
      <c r="H13" s="114">
        <v>1012</v>
      </c>
      <c r="I13" s="140">
        <v>761</v>
      </c>
      <c r="J13" s="115">
        <v>124</v>
      </c>
      <c r="K13" s="116">
        <v>16.294349540078844</v>
      </c>
    </row>
    <row r="14" spans="1:15" ht="15.95" customHeight="1" x14ac:dyDescent="0.2">
      <c r="A14" s="306" t="s">
        <v>230</v>
      </c>
      <c r="B14" s="307"/>
      <c r="C14" s="308"/>
      <c r="D14" s="113">
        <v>57.675159235668787</v>
      </c>
      <c r="E14" s="115">
        <v>1811</v>
      </c>
      <c r="F14" s="114">
        <v>1091</v>
      </c>
      <c r="G14" s="114">
        <v>2312</v>
      </c>
      <c r="H14" s="114">
        <v>1598</v>
      </c>
      <c r="I14" s="140">
        <v>1681</v>
      </c>
      <c r="J14" s="115">
        <v>130</v>
      </c>
      <c r="K14" s="116">
        <v>7.7334919690660318</v>
      </c>
    </row>
    <row r="15" spans="1:15" ht="15.95" customHeight="1" x14ac:dyDescent="0.2">
      <c r="A15" s="306" t="s">
        <v>231</v>
      </c>
      <c r="B15" s="307"/>
      <c r="C15" s="308"/>
      <c r="D15" s="113">
        <v>7.515923566878981</v>
      </c>
      <c r="E15" s="115">
        <v>236</v>
      </c>
      <c r="F15" s="114">
        <v>176</v>
      </c>
      <c r="G15" s="114">
        <v>259</v>
      </c>
      <c r="H15" s="114">
        <v>241</v>
      </c>
      <c r="I15" s="140">
        <v>407</v>
      </c>
      <c r="J15" s="115">
        <v>-171</v>
      </c>
      <c r="K15" s="116">
        <v>-42.014742014742012</v>
      </c>
    </row>
    <row r="16" spans="1:15" ht="15.95" customHeight="1" x14ac:dyDescent="0.2">
      <c r="A16" s="306" t="s">
        <v>232</v>
      </c>
      <c r="B16" s="307"/>
      <c r="C16" s="308"/>
      <c r="D16" s="113">
        <v>6.6242038216560513</v>
      </c>
      <c r="E16" s="115">
        <v>208</v>
      </c>
      <c r="F16" s="114">
        <v>179</v>
      </c>
      <c r="G16" s="114">
        <v>238</v>
      </c>
      <c r="H16" s="114">
        <v>141</v>
      </c>
      <c r="I16" s="140">
        <v>234</v>
      </c>
      <c r="J16" s="115">
        <v>-26</v>
      </c>
      <c r="K16" s="116">
        <v>-11.111111111111111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1.8152866242038217</v>
      </c>
      <c r="E18" s="115">
        <v>57</v>
      </c>
      <c r="F18" s="114">
        <v>48</v>
      </c>
      <c r="G18" s="114">
        <v>73</v>
      </c>
      <c r="H18" s="114">
        <v>37</v>
      </c>
      <c r="I18" s="140">
        <v>34</v>
      </c>
      <c r="J18" s="115">
        <v>23</v>
      </c>
      <c r="K18" s="116">
        <v>67.647058823529406</v>
      </c>
    </row>
    <row r="19" spans="1:11" ht="14.1" customHeight="1" x14ac:dyDescent="0.2">
      <c r="A19" s="306" t="s">
        <v>235</v>
      </c>
      <c r="B19" s="307" t="s">
        <v>236</v>
      </c>
      <c r="C19" s="308"/>
      <c r="D19" s="113">
        <v>0.79617834394904463</v>
      </c>
      <c r="E19" s="115">
        <v>25</v>
      </c>
      <c r="F19" s="114">
        <v>29</v>
      </c>
      <c r="G19" s="114">
        <v>48</v>
      </c>
      <c r="H19" s="114">
        <v>26</v>
      </c>
      <c r="I19" s="140">
        <v>15</v>
      </c>
      <c r="J19" s="115">
        <v>10</v>
      </c>
      <c r="K19" s="116">
        <v>66.666666666666671</v>
      </c>
    </row>
    <row r="20" spans="1:11" ht="14.1" customHeight="1" x14ac:dyDescent="0.2">
      <c r="A20" s="306">
        <v>12</v>
      </c>
      <c r="B20" s="307" t="s">
        <v>237</v>
      </c>
      <c r="C20" s="308"/>
      <c r="D20" s="113">
        <v>1.0191082802547771</v>
      </c>
      <c r="E20" s="115">
        <v>32</v>
      </c>
      <c r="F20" s="114">
        <v>24</v>
      </c>
      <c r="G20" s="114">
        <v>35</v>
      </c>
      <c r="H20" s="114">
        <v>24</v>
      </c>
      <c r="I20" s="140">
        <v>39</v>
      </c>
      <c r="J20" s="115">
        <v>-7</v>
      </c>
      <c r="K20" s="116">
        <v>-17.948717948717949</v>
      </c>
    </row>
    <row r="21" spans="1:11" ht="14.1" customHeight="1" x14ac:dyDescent="0.2">
      <c r="A21" s="306">
        <v>21</v>
      </c>
      <c r="B21" s="307" t="s">
        <v>238</v>
      </c>
      <c r="C21" s="308"/>
      <c r="D21" s="113">
        <v>0.82802547770700641</v>
      </c>
      <c r="E21" s="115">
        <v>26</v>
      </c>
      <c r="F21" s="114">
        <v>33</v>
      </c>
      <c r="G21" s="114">
        <v>38</v>
      </c>
      <c r="H21" s="114">
        <v>22</v>
      </c>
      <c r="I21" s="140">
        <v>43</v>
      </c>
      <c r="J21" s="115">
        <v>-17</v>
      </c>
      <c r="K21" s="116">
        <v>-39.534883720930232</v>
      </c>
    </row>
    <row r="22" spans="1:11" ht="14.1" customHeight="1" x14ac:dyDescent="0.2">
      <c r="A22" s="306">
        <v>22</v>
      </c>
      <c r="B22" s="307" t="s">
        <v>239</v>
      </c>
      <c r="C22" s="308"/>
      <c r="D22" s="113">
        <v>2.9617834394904459</v>
      </c>
      <c r="E22" s="115">
        <v>93</v>
      </c>
      <c r="F22" s="114">
        <v>74</v>
      </c>
      <c r="G22" s="114">
        <v>125</v>
      </c>
      <c r="H22" s="114">
        <v>113</v>
      </c>
      <c r="I22" s="140">
        <v>98</v>
      </c>
      <c r="J22" s="115">
        <v>-5</v>
      </c>
      <c r="K22" s="116">
        <v>-5.1020408163265305</v>
      </c>
    </row>
    <row r="23" spans="1:11" ht="14.1" customHeight="1" x14ac:dyDescent="0.2">
      <c r="A23" s="306">
        <v>23</v>
      </c>
      <c r="B23" s="307" t="s">
        <v>240</v>
      </c>
      <c r="C23" s="308"/>
      <c r="D23" s="113">
        <v>0.44585987261146498</v>
      </c>
      <c r="E23" s="115">
        <v>14</v>
      </c>
      <c r="F23" s="114">
        <v>8</v>
      </c>
      <c r="G23" s="114">
        <v>18</v>
      </c>
      <c r="H23" s="114">
        <v>8</v>
      </c>
      <c r="I23" s="140">
        <v>10</v>
      </c>
      <c r="J23" s="115">
        <v>4</v>
      </c>
      <c r="K23" s="116">
        <v>40</v>
      </c>
    </row>
    <row r="24" spans="1:11" ht="14.1" customHeight="1" x14ac:dyDescent="0.2">
      <c r="A24" s="306">
        <v>24</v>
      </c>
      <c r="B24" s="307" t="s">
        <v>241</v>
      </c>
      <c r="C24" s="308"/>
      <c r="D24" s="113">
        <v>3.8216560509554141</v>
      </c>
      <c r="E24" s="115">
        <v>120</v>
      </c>
      <c r="F24" s="114">
        <v>70</v>
      </c>
      <c r="G24" s="114">
        <v>176</v>
      </c>
      <c r="H24" s="114">
        <v>134</v>
      </c>
      <c r="I24" s="140">
        <v>106</v>
      </c>
      <c r="J24" s="115">
        <v>14</v>
      </c>
      <c r="K24" s="116">
        <v>13.20754716981132</v>
      </c>
    </row>
    <row r="25" spans="1:11" ht="14.1" customHeight="1" x14ac:dyDescent="0.2">
      <c r="A25" s="306">
        <v>25</v>
      </c>
      <c r="B25" s="307" t="s">
        <v>242</v>
      </c>
      <c r="C25" s="308"/>
      <c r="D25" s="113">
        <v>5.3821656050955413</v>
      </c>
      <c r="E25" s="115">
        <v>169</v>
      </c>
      <c r="F25" s="114">
        <v>87</v>
      </c>
      <c r="G25" s="114">
        <v>185</v>
      </c>
      <c r="H25" s="114">
        <v>86</v>
      </c>
      <c r="I25" s="140">
        <v>149</v>
      </c>
      <c r="J25" s="115">
        <v>20</v>
      </c>
      <c r="K25" s="116">
        <v>13.422818791946309</v>
      </c>
    </row>
    <row r="26" spans="1:11" ht="14.1" customHeight="1" x14ac:dyDescent="0.2">
      <c r="A26" s="306">
        <v>26</v>
      </c>
      <c r="B26" s="307" t="s">
        <v>243</v>
      </c>
      <c r="C26" s="308"/>
      <c r="D26" s="113">
        <v>2.1337579617834397</v>
      </c>
      <c r="E26" s="115">
        <v>67</v>
      </c>
      <c r="F26" s="114">
        <v>93</v>
      </c>
      <c r="G26" s="114">
        <v>180</v>
      </c>
      <c r="H26" s="114">
        <v>58</v>
      </c>
      <c r="I26" s="140">
        <v>95</v>
      </c>
      <c r="J26" s="115">
        <v>-28</v>
      </c>
      <c r="K26" s="116">
        <v>-29.473684210526315</v>
      </c>
    </row>
    <row r="27" spans="1:11" ht="14.1" customHeight="1" x14ac:dyDescent="0.2">
      <c r="A27" s="306">
        <v>27</v>
      </c>
      <c r="B27" s="307" t="s">
        <v>244</v>
      </c>
      <c r="C27" s="308"/>
      <c r="D27" s="113">
        <v>0.98726114649681529</v>
      </c>
      <c r="E27" s="115">
        <v>31</v>
      </c>
      <c r="F27" s="114">
        <v>40</v>
      </c>
      <c r="G27" s="114">
        <v>76</v>
      </c>
      <c r="H27" s="114">
        <v>36</v>
      </c>
      <c r="I27" s="140">
        <v>40</v>
      </c>
      <c r="J27" s="115">
        <v>-9</v>
      </c>
      <c r="K27" s="116">
        <v>-22.5</v>
      </c>
    </row>
    <row r="28" spans="1:11" ht="14.1" customHeight="1" x14ac:dyDescent="0.2">
      <c r="A28" s="306">
        <v>28</v>
      </c>
      <c r="B28" s="307" t="s">
        <v>245</v>
      </c>
      <c r="C28" s="308"/>
      <c r="D28" s="113" t="s">
        <v>513</v>
      </c>
      <c r="E28" s="115" t="s">
        <v>513</v>
      </c>
      <c r="F28" s="114" t="s">
        <v>513</v>
      </c>
      <c r="G28" s="114">
        <v>10</v>
      </c>
      <c r="H28" s="114">
        <v>8</v>
      </c>
      <c r="I28" s="140">
        <v>4</v>
      </c>
      <c r="J28" s="115" t="s">
        <v>513</v>
      </c>
      <c r="K28" s="116" t="s">
        <v>513</v>
      </c>
    </row>
    <row r="29" spans="1:11" ht="14.1" customHeight="1" x14ac:dyDescent="0.2">
      <c r="A29" s="306">
        <v>29</v>
      </c>
      <c r="B29" s="307" t="s">
        <v>246</v>
      </c>
      <c r="C29" s="308"/>
      <c r="D29" s="113">
        <v>3.9490445859872612</v>
      </c>
      <c r="E29" s="115">
        <v>124</v>
      </c>
      <c r="F29" s="114">
        <v>89</v>
      </c>
      <c r="G29" s="114">
        <v>153</v>
      </c>
      <c r="H29" s="114">
        <v>249</v>
      </c>
      <c r="I29" s="140">
        <v>294</v>
      </c>
      <c r="J29" s="115">
        <v>-170</v>
      </c>
      <c r="K29" s="116">
        <v>-57.823129251700678</v>
      </c>
    </row>
    <row r="30" spans="1:11" ht="14.1" customHeight="1" x14ac:dyDescent="0.2">
      <c r="A30" s="306" t="s">
        <v>247</v>
      </c>
      <c r="B30" s="307" t="s">
        <v>248</v>
      </c>
      <c r="C30" s="308"/>
      <c r="D30" s="113">
        <v>0.66878980891719741</v>
      </c>
      <c r="E30" s="115">
        <v>21</v>
      </c>
      <c r="F30" s="114">
        <v>21</v>
      </c>
      <c r="G30" s="114">
        <v>53</v>
      </c>
      <c r="H30" s="114">
        <v>39</v>
      </c>
      <c r="I30" s="140">
        <v>43</v>
      </c>
      <c r="J30" s="115">
        <v>-22</v>
      </c>
      <c r="K30" s="116">
        <v>-51.162790697674417</v>
      </c>
    </row>
    <row r="31" spans="1:11" ht="14.1" customHeight="1" x14ac:dyDescent="0.2">
      <c r="A31" s="306" t="s">
        <v>249</v>
      </c>
      <c r="B31" s="307" t="s">
        <v>250</v>
      </c>
      <c r="C31" s="308"/>
      <c r="D31" s="113">
        <v>3.2802547770700636</v>
      </c>
      <c r="E31" s="115">
        <v>103</v>
      </c>
      <c r="F31" s="114">
        <v>68</v>
      </c>
      <c r="G31" s="114">
        <v>100</v>
      </c>
      <c r="H31" s="114">
        <v>210</v>
      </c>
      <c r="I31" s="140">
        <v>251</v>
      </c>
      <c r="J31" s="115">
        <v>-148</v>
      </c>
      <c r="K31" s="116">
        <v>-58.964143426294818</v>
      </c>
    </row>
    <row r="32" spans="1:11" ht="14.1" customHeight="1" x14ac:dyDescent="0.2">
      <c r="A32" s="306">
        <v>31</v>
      </c>
      <c r="B32" s="307" t="s">
        <v>251</v>
      </c>
      <c r="C32" s="308"/>
      <c r="D32" s="113">
        <v>0.66878980891719741</v>
      </c>
      <c r="E32" s="115">
        <v>21</v>
      </c>
      <c r="F32" s="114">
        <v>18</v>
      </c>
      <c r="G32" s="114">
        <v>31</v>
      </c>
      <c r="H32" s="114">
        <v>12</v>
      </c>
      <c r="I32" s="140">
        <v>24</v>
      </c>
      <c r="J32" s="115">
        <v>-3</v>
      </c>
      <c r="K32" s="116">
        <v>-12.5</v>
      </c>
    </row>
    <row r="33" spans="1:11" ht="14.1" customHeight="1" x14ac:dyDescent="0.2">
      <c r="A33" s="306">
        <v>32</v>
      </c>
      <c r="B33" s="307" t="s">
        <v>252</v>
      </c>
      <c r="C33" s="308"/>
      <c r="D33" s="113">
        <v>4.6815286624203818</v>
      </c>
      <c r="E33" s="115">
        <v>147</v>
      </c>
      <c r="F33" s="114">
        <v>81</v>
      </c>
      <c r="G33" s="114">
        <v>176</v>
      </c>
      <c r="H33" s="114">
        <v>155</v>
      </c>
      <c r="I33" s="140">
        <v>107</v>
      </c>
      <c r="J33" s="115">
        <v>40</v>
      </c>
      <c r="K33" s="116">
        <v>37.383177570093459</v>
      </c>
    </row>
    <row r="34" spans="1:11" ht="14.1" customHeight="1" x14ac:dyDescent="0.2">
      <c r="A34" s="306">
        <v>33</v>
      </c>
      <c r="B34" s="307" t="s">
        <v>253</v>
      </c>
      <c r="C34" s="308"/>
      <c r="D34" s="113">
        <v>2.3885350318471339</v>
      </c>
      <c r="E34" s="115">
        <v>75</v>
      </c>
      <c r="F34" s="114">
        <v>48</v>
      </c>
      <c r="G34" s="114">
        <v>127</v>
      </c>
      <c r="H34" s="114">
        <v>108</v>
      </c>
      <c r="I34" s="140">
        <v>56</v>
      </c>
      <c r="J34" s="115">
        <v>19</v>
      </c>
      <c r="K34" s="116">
        <v>33.928571428571431</v>
      </c>
    </row>
    <row r="35" spans="1:11" ht="14.1" customHeight="1" x14ac:dyDescent="0.2">
      <c r="A35" s="306">
        <v>34</v>
      </c>
      <c r="B35" s="307" t="s">
        <v>254</v>
      </c>
      <c r="C35" s="308"/>
      <c r="D35" s="113">
        <v>2.4522292993630574</v>
      </c>
      <c r="E35" s="115">
        <v>77</v>
      </c>
      <c r="F35" s="114">
        <v>46</v>
      </c>
      <c r="G35" s="114">
        <v>81</v>
      </c>
      <c r="H35" s="114">
        <v>65</v>
      </c>
      <c r="I35" s="140">
        <v>52</v>
      </c>
      <c r="J35" s="115">
        <v>25</v>
      </c>
      <c r="K35" s="116">
        <v>48.07692307692308</v>
      </c>
    </row>
    <row r="36" spans="1:11" ht="14.1" customHeight="1" x14ac:dyDescent="0.2">
      <c r="A36" s="306">
        <v>41</v>
      </c>
      <c r="B36" s="307" t="s">
        <v>255</v>
      </c>
      <c r="C36" s="308"/>
      <c r="D36" s="113">
        <v>0.60509554140127386</v>
      </c>
      <c r="E36" s="115">
        <v>19</v>
      </c>
      <c r="F36" s="114">
        <v>8</v>
      </c>
      <c r="G36" s="114">
        <v>11</v>
      </c>
      <c r="H36" s="114">
        <v>12</v>
      </c>
      <c r="I36" s="140">
        <v>9</v>
      </c>
      <c r="J36" s="115">
        <v>10</v>
      </c>
      <c r="K36" s="116">
        <v>111.11111111111111</v>
      </c>
    </row>
    <row r="37" spans="1:11" ht="14.1" customHeight="1" x14ac:dyDescent="0.2">
      <c r="A37" s="306">
        <v>42</v>
      </c>
      <c r="B37" s="307" t="s">
        <v>256</v>
      </c>
      <c r="C37" s="308"/>
      <c r="D37" s="113">
        <v>0.19108280254777071</v>
      </c>
      <c r="E37" s="115">
        <v>6</v>
      </c>
      <c r="F37" s="114">
        <v>5</v>
      </c>
      <c r="G37" s="114">
        <v>9</v>
      </c>
      <c r="H37" s="114">
        <v>4</v>
      </c>
      <c r="I37" s="140">
        <v>8</v>
      </c>
      <c r="J37" s="115">
        <v>-2</v>
      </c>
      <c r="K37" s="116">
        <v>-25</v>
      </c>
    </row>
    <row r="38" spans="1:11" ht="14.1" customHeight="1" x14ac:dyDescent="0.2">
      <c r="A38" s="306">
        <v>43</v>
      </c>
      <c r="B38" s="307" t="s">
        <v>257</v>
      </c>
      <c r="C38" s="308"/>
      <c r="D38" s="113">
        <v>1.0828025477707006</v>
      </c>
      <c r="E38" s="115">
        <v>34</v>
      </c>
      <c r="F38" s="114">
        <v>27</v>
      </c>
      <c r="G38" s="114">
        <v>70</v>
      </c>
      <c r="H38" s="114">
        <v>25</v>
      </c>
      <c r="I38" s="140">
        <v>28</v>
      </c>
      <c r="J38" s="115">
        <v>6</v>
      </c>
      <c r="K38" s="116">
        <v>21.428571428571427</v>
      </c>
    </row>
    <row r="39" spans="1:11" ht="14.1" customHeight="1" x14ac:dyDescent="0.2">
      <c r="A39" s="306">
        <v>51</v>
      </c>
      <c r="B39" s="307" t="s">
        <v>258</v>
      </c>
      <c r="C39" s="308"/>
      <c r="D39" s="113">
        <v>7.9936305732484074</v>
      </c>
      <c r="E39" s="115">
        <v>251</v>
      </c>
      <c r="F39" s="114">
        <v>231</v>
      </c>
      <c r="G39" s="114">
        <v>294</v>
      </c>
      <c r="H39" s="114">
        <v>205</v>
      </c>
      <c r="I39" s="140">
        <v>214</v>
      </c>
      <c r="J39" s="115">
        <v>37</v>
      </c>
      <c r="K39" s="116">
        <v>17.289719626168225</v>
      </c>
    </row>
    <row r="40" spans="1:11" ht="14.1" customHeight="1" x14ac:dyDescent="0.2">
      <c r="A40" s="306" t="s">
        <v>259</v>
      </c>
      <c r="B40" s="307" t="s">
        <v>260</v>
      </c>
      <c r="C40" s="308"/>
      <c r="D40" s="113">
        <v>6.3375796178343951</v>
      </c>
      <c r="E40" s="115">
        <v>199</v>
      </c>
      <c r="F40" s="114">
        <v>206</v>
      </c>
      <c r="G40" s="114">
        <v>269</v>
      </c>
      <c r="H40" s="114">
        <v>187</v>
      </c>
      <c r="I40" s="140">
        <v>163</v>
      </c>
      <c r="J40" s="115">
        <v>36</v>
      </c>
      <c r="K40" s="116">
        <v>22.085889570552148</v>
      </c>
    </row>
    <row r="41" spans="1:11" ht="14.1" customHeight="1" x14ac:dyDescent="0.2">
      <c r="A41" s="306"/>
      <c r="B41" s="307" t="s">
        <v>261</v>
      </c>
      <c r="C41" s="308"/>
      <c r="D41" s="113">
        <v>5.4458598726114653</v>
      </c>
      <c r="E41" s="115">
        <v>171</v>
      </c>
      <c r="F41" s="114">
        <v>173</v>
      </c>
      <c r="G41" s="114">
        <v>242</v>
      </c>
      <c r="H41" s="114">
        <v>167</v>
      </c>
      <c r="I41" s="140">
        <v>133</v>
      </c>
      <c r="J41" s="115">
        <v>38</v>
      </c>
      <c r="K41" s="116">
        <v>28.571428571428573</v>
      </c>
    </row>
    <row r="42" spans="1:11" ht="14.1" customHeight="1" x14ac:dyDescent="0.2">
      <c r="A42" s="306">
        <v>52</v>
      </c>
      <c r="B42" s="307" t="s">
        <v>262</v>
      </c>
      <c r="C42" s="308"/>
      <c r="D42" s="113">
        <v>7.4203821656050959</v>
      </c>
      <c r="E42" s="115">
        <v>233</v>
      </c>
      <c r="F42" s="114">
        <v>159</v>
      </c>
      <c r="G42" s="114">
        <v>260</v>
      </c>
      <c r="H42" s="114">
        <v>235</v>
      </c>
      <c r="I42" s="140">
        <v>199</v>
      </c>
      <c r="J42" s="115">
        <v>34</v>
      </c>
      <c r="K42" s="116">
        <v>17.08542713567839</v>
      </c>
    </row>
    <row r="43" spans="1:11" ht="14.1" customHeight="1" x14ac:dyDescent="0.2">
      <c r="A43" s="306" t="s">
        <v>263</v>
      </c>
      <c r="B43" s="307" t="s">
        <v>264</v>
      </c>
      <c r="C43" s="308"/>
      <c r="D43" s="113">
        <v>5.7643312101910826</v>
      </c>
      <c r="E43" s="115">
        <v>181</v>
      </c>
      <c r="F43" s="114">
        <v>123</v>
      </c>
      <c r="G43" s="114">
        <v>195</v>
      </c>
      <c r="H43" s="114">
        <v>180</v>
      </c>
      <c r="I43" s="140">
        <v>173</v>
      </c>
      <c r="J43" s="115">
        <v>8</v>
      </c>
      <c r="K43" s="116">
        <v>4.6242774566473992</v>
      </c>
    </row>
    <row r="44" spans="1:11" ht="14.1" customHeight="1" x14ac:dyDescent="0.2">
      <c r="A44" s="306">
        <v>53</v>
      </c>
      <c r="B44" s="307" t="s">
        <v>265</v>
      </c>
      <c r="C44" s="308"/>
      <c r="D44" s="113">
        <v>1.0191082802547771</v>
      </c>
      <c r="E44" s="115">
        <v>32</v>
      </c>
      <c r="F44" s="114">
        <v>22</v>
      </c>
      <c r="G44" s="114">
        <v>50</v>
      </c>
      <c r="H44" s="114">
        <v>21</v>
      </c>
      <c r="I44" s="140">
        <v>18</v>
      </c>
      <c r="J44" s="115">
        <v>14</v>
      </c>
      <c r="K44" s="116">
        <v>77.777777777777771</v>
      </c>
    </row>
    <row r="45" spans="1:11" ht="14.1" customHeight="1" x14ac:dyDescent="0.2">
      <c r="A45" s="306" t="s">
        <v>266</v>
      </c>
      <c r="B45" s="307" t="s">
        <v>267</v>
      </c>
      <c r="C45" s="308"/>
      <c r="D45" s="113">
        <v>0.95541401273885351</v>
      </c>
      <c r="E45" s="115">
        <v>30</v>
      </c>
      <c r="F45" s="114">
        <v>20</v>
      </c>
      <c r="G45" s="114">
        <v>49</v>
      </c>
      <c r="H45" s="114">
        <v>21</v>
      </c>
      <c r="I45" s="140">
        <v>18</v>
      </c>
      <c r="J45" s="115">
        <v>12</v>
      </c>
      <c r="K45" s="116">
        <v>66.666666666666671</v>
      </c>
    </row>
    <row r="46" spans="1:11" ht="14.1" customHeight="1" x14ac:dyDescent="0.2">
      <c r="A46" s="306">
        <v>54</v>
      </c>
      <c r="B46" s="307" t="s">
        <v>268</v>
      </c>
      <c r="C46" s="308"/>
      <c r="D46" s="113">
        <v>4.3949044585987265</v>
      </c>
      <c r="E46" s="115">
        <v>138</v>
      </c>
      <c r="F46" s="114">
        <v>98</v>
      </c>
      <c r="G46" s="114">
        <v>125</v>
      </c>
      <c r="H46" s="114">
        <v>150</v>
      </c>
      <c r="I46" s="140">
        <v>83</v>
      </c>
      <c r="J46" s="115">
        <v>55</v>
      </c>
      <c r="K46" s="116">
        <v>66.265060240963862</v>
      </c>
    </row>
    <row r="47" spans="1:11" ht="14.1" customHeight="1" x14ac:dyDescent="0.2">
      <c r="A47" s="306">
        <v>61</v>
      </c>
      <c r="B47" s="307" t="s">
        <v>269</v>
      </c>
      <c r="C47" s="308"/>
      <c r="D47" s="113">
        <v>1.3375796178343948</v>
      </c>
      <c r="E47" s="115">
        <v>42</v>
      </c>
      <c r="F47" s="114">
        <v>25</v>
      </c>
      <c r="G47" s="114">
        <v>43</v>
      </c>
      <c r="H47" s="114">
        <v>39</v>
      </c>
      <c r="I47" s="140">
        <v>66</v>
      </c>
      <c r="J47" s="115">
        <v>-24</v>
      </c>
      <c r="K47" s="116">
        <v>-36.363636363636367</v>
      </c>
    </row>
    <row r="48" spans="1:11" ht="14.1" customHeight="1" x14ac:dyDescent="0.2">
      <c r="A48" s="306">
        <v>62</v>
      </c>
      <c r="B48" s="307" t="s">
        <v>270</v>
      </c>
      <c r="C48" s="308"/>
      <c r="D48" s="113">
        <v>4.8407643312101909</v>
      </c>
      <c r="E48" s="115">
        <v>152</v>
      </c>
      <c r="F48" s="114">
        <v>143</v>
      </c>
      <c r="G48" s="114">
        <v>249</v>
      </c>
      <c r="H48" s="114">
        <v>186</v>
      </c>
      <c r="I48" s="140">
        <v>243</v>
      </c>
      <c r="J48" s="115">
        <v>-91</v>
      </c>
      <c r="K48" s="116">
        <v>-37.44855967078189</v>
      </c>
    </row>
    <row r="49" spans="1:11" ht="14.1" customHeight="1" x14ac:dyDescent="0.2">
      <c r="A49" s="306">
        <v>63</v>
      </c>
      <c r="B49" s="307" t="s">
        <v>271</v>
      </c>
      <c r="C49" s="308"/>
      <c r="D49" s="113">
        <v>7.0382165605095546</v>
      </c>
      <c r="E49" s="115">
        <v>221</v>
      </c>
      <c r="F49" s="114">
        <v>107</v>
      </c>
      <c r="G49" s="114">
        <v>168</v>
      </c>
      <c r="H49" s="114">
        <v>291</v>
      </c>
      <c r="I49" s="140">
        <v>308</v>
      </c>
      <c r="J49" s="115">
        <v>-87</v>
      </c>
      <c r="K49" s="116">
        <v>-28.246753246753247</v>
      </c>
    </row>
    <row r="50" spans="1:11" ht="14.1" customHeight="1" x14ac:dyDescent="0.2">
      <c r="A50" s="306" t="s">
        <v>272</v>
      </c>
      <c r="B50" s="307" t="s">
        <v>273</v>
      </c>
      <c r="C50" s="308"/>
      <c r="D50" s="113">
        <v>3.121019108280255</v>
      </c>
      <c r="E50" s="115">
        <v>98</v>
      </c>
      <c r="F50" s="114">
        <v>22</v>
      </c>
      <c r="G50" s="114">
        <v>56</v>
      </c>
      <c r="H50" s="114">
        <v>76</v>
      </c>
      <c r="I50" s="140">
        <v>72</v>
      </c>
      <c r="J50" s="115">
        <v>26</v>
      </c>
      <c r="K50" s="116">
        <v>36.111111111111114</v>
      </c>
    </row>
    <row r="51" spans="1:11" ht="14.1" customHeight="1" x14ac:dyDescent="0.2">
      <c r="A51" s="306" t="s">
        <v>274</v>
      </c>
      <c r="B51" s="307" t="s">
        <v>275</v>
      </c>
      <c r="C51" s="308"/>
      <c r="D51" s="113">
        <v>3.4713375796178343</v>
      </c>
      <c r="E51" s="115">
        <v>109</v>
      </c>
      <c r="F51" s="114">
        <v>81</v>
      </c>
      <c r="G51" s="114">
        <v>98</v>
      </c>
      <c r="H51" s="114">
        <v>208</v>
      </c>
      <c r="I51" s="140">
        <v>225</v>
      </c>
      <c r="J51" s="115">
        <v>-116</v>
      </c>
      <c r="K51" s="116">
        <v>-51.555555555555557</v>
      </c>
    </row>
    <row r="52" spans="1:11" ht="14.1" customHeight="1" x14ac:dyDescent="0.2">
      <c r="A52" s="306">
        <v>71</v>
      </c>
      <c r="B52" s="307" t="s">
        <v>276</v>
      </c>
      <c r="C52" s="308"/>
      <c r="D52" s="113">
        <v>8.7261146496815289</v>
      </c>
      <c r="E52" s="115">
        <v>274</v>
      </c>
      <c r="F52" s="114">
        <v>169</v>
      </c>
      <c r="G52" s="114">
        <v>337</v>
      </c>
      <c r="H52" s="114">
        <v>199</v>
      </c>
      <c r="I52" s="140">
        <v>241</v>
      </c>
      <c r="J52" s="115">
        <v>33</v>
      </c>
      <c r="K52" s="116">
        <v>13.692946058091286</v>
      </c>
    </row>
    <row r="53" spans="1:11" ht="14.1" customHeight="1" x14ac:dyDescent="0.2">
      <c r="A53" s="306" t="s">
        <v>277</v>
      </c>
      <c r="B53" s="307" t="s">
        <v>278</v>
      </c>
      <c r="C53" s="308"/>
      <c r="D53" s="113">
        <v>2.4203821656050954</v>
      </c>
      <c r="E53" s="115">
        <v>76</v>
      </c>
      <c r="F53" s="114">
        <v>41</v>
      </c>
      <c r="G53" s="114">
        <v>106</v>
      </c>
      <c r="H53" s="114">
        <v>56</v>
      </c>
      <c r="I53" s="140">
        <v>88</v>
      </c>
      <c r="J53" s="115">
        <v>-12</v>
      </c>
      <c r="K53" s="116">
        <v>-13.636363636363637</v>
      </c>
    </row>
    <row r="54" spans="1:11" ht="14.1" customHeight="1" x14ac:dyDescent="0.2">
      <c r="A54" s="306" t="s">
        <v>279</v>
      </c>
      <c r="B54" s="307" t="s">
        <v>280</v>
      </c>
      <c r="C54" s="308"/>
      <c r="D54" s="113">
        <v>4.9044585987261149</v>
      </c>
      <c r="E54" s="115">
        <v>154</v>
      </c>
      <c r="F54" s="114">
        <v>102</v>
      </c>
      <c r="G54" s="114">
        <v>183</v>
      </c>
      <c r="H54" s="114">
        <v>127</v>
      </c>
      <c r="I54" s="140">
        <v>133</v>
      </c>
      <c r="J54" s="115">
        <v>21</v>
      </c>
      <c r="K54" s="116">
        <v>15.789473684210526</v>
      </c>
    </row>
    <row r="55" spans="1:11" ht="14.1" customHeight="1" x14ac:dyDescent="0.2">
      <c r="A55" s="306">
        <v>72</v>
      </c>
      <c r="B55" s="307" t="s">
        <v>281</v>
      </c>
      <c r="C55" s="308"/>
      <c r="D55" s="113">
        <v>1.7515923566878981</v>
      </c>
      <c r="E55" s="115">
        <v>55</v>
      </c>
      <c r="F55" s="114">
        <v>39</v>
      </c>
      <c r="G55" s="114">
        <v>68</v>
      </c>
      <c r="H55" s="114">
        <v>44</v>
      </c>
      <c r="I55" s="140">
        <v>60</v>
      </c>
      <c r="J55" s="115">
        <v>-5</v>
      </c>
      <c r="K55" s="116">
        <v>-8.3333333333333339</v>
      </c>
    </row>
    <row r="56" spans="1:11" ht="14.1" customHeight="1" x14ac:dyDescent="0.2">
      <c r="A56" s="306" t="s">
        <v>282</v>
      </c>
      <c r="B56" s="307" t="s">
        <v>283</v>
      </c>
      <c r="C56" s="308"/>
      <c r="D56" s="113">
        <v>0.44585987261146498</v>
      </c>
      <c r="E56" s="115">
        <v>14</v>
      </c>
      <c r="F56" s="114">
        <v>16</v>
      </c>
      <c r="G56" s="114">
        <v>36</v>
      </c>
      <c r="H56" s="114">
        <v>16</v>
      </c>
      <c r="I56" s="140">
        <v>24</v>
      </c>
      <c r="J56" s="115">
        <v>-10</v>
      </c>
      <c r="K56" s="116">
        <v>-41.666666666666664</v>
      </c>
    </row>
    <row r="57" spans="1:11" ht="14.1" customHeight="1" x14ac:dyDescent="0.2">
      <c r="A57" s="306" t="s">
        <v>284</v>
      </c>
      <c r="B57" s="307" t="s">
        <v>285</v>
      </c>
      <c r="C57" s="308"/>
      <c r="D57" s="113">
        <v>0.89171974522292996</v>
      </c>
      <c r="E57" s="115">
        <v>28</v>
      </c>
      <c r="F57" s="114">
        <v>16</v>
      </c>
      <c r="G57" s="114">
        <v>11</v>
      </c>
      <c r="H57" s="114">
        <v>18</v>
      </c>
      <c r="I57" s="140">
        <v>26</v>
      </c>
      <c r="J57" s="115">
        <v>2</v>
      </c>
      <c r="K57" s="116">
        <v>7.6923076923076925</v>
      </c>
    </row>
    <row r="58" spans="1:11" ht="14.1" customHeight="1" x14ac:dyDescent="0.2">
      <c r="A58" s="306">
        <v>73</v>
      </c>
      <c r="B58" s="307" t="s">
        <v>286</v>
      </c>
      <c r="C58" s="308"/>
      <c r="D58" s="113">
        <v>3.121019108280255</v>
      </c>
      <c r="E58" s="115">
        <v>98</v>
      </c>
      <c r="F58" s="114">
        <v>13</v>
      </c>
      <c r="G58" s="114">
        <v>35</v>
      </c>
      <c r="H58" s="114">
        <v>31</v>
      </c>
      <c r="I58" s="140">
        <v>34</v>
      </c>
      <c r="J58" s="115">
        <v>64</v>
      </c>
      <c r="K58" s="116">
        <v>188.23529411764707</v>
      </c>
    </row>
    <row r="59" spans="1:11" ht="14.1" customHeight="1" x14ac:dyDescent="0.2">
      <c r="A59" s="306" t="s">
        <v>287</v>
      </c>
      <c r="B59" s="307" t="s">
        <v>288</v>
      </c>
      <c r="C59" s="308"/>
      <c r="D59" s="113">
        <v>2.7388535031847132</v>
      </c>
      <c r="E59" s="115">
        <v>86</v>
      </c>
      <c r="F59" s="114">
        <v>10</v>
      </c>
      <c r="G59" s="114">
        <v>33</v>
      </c>
      <c r="H59" s="114">
        <v>22</v>
      </c>
      <c r="I59" s="140">
        <v>19</v>
      </c>
      <c r="J59" s="115">
        <v>67</v>
      </c>
      <c r="K59" s="116" t="s">
        <v>514</v>
      </c>
    </row>
    <row r="60" spans="1:11" ht="14.1" customHeight="1" x14ac:dyDescent="0.2">
      <c r="A60" s="306">
        <v>81</v>
      </c>
      <c r="B60" s="307" t="s">
        <v>289</v>
      </c>
      <c r="C60" s="308"/>
      <c r="D60" s="113">
        <v>4.1401273885350323</v>
      </c>
      <c r="E60" s="115">
        <v>130</v>
      </c>
      <c r="F60" s="114">
        <v>111</v>
      </c>
      <c r="G60" s="114">
        <v>177</v>
      </c>
      <c r="H60" s="114">
        <v>112</v>
      </c>
      <c r="I60" s="140">
        <v>172</v>
      </c>
      <c r="J60" s="115">
        <v>-42</v>
      </c>
      <c r="K60" s="116">
        <v>-24.418604651162791</v>
      </c>
    </row>
    <row r="61" spans="1:11" ht="14.1" customHeight="1" x14ac:dyDescent="0.2">
      <c r="A61" s="306" t="s">
        <v>290</v>
      </c>
      <c r="B61" s="307" t="s">
        <v>291</v>
      </c>
      <c r="C61" s="308"/>
      <c r="D61" s="113">
        <v>1.2101910828025477</v>
      </c>
      <c r="E61" s="115">
        <v>38</v>
      </c>
      <c r="F61" s="114">
        <v>20</v>
      </c>
      <c r="G61" s="114">
        <v>55</v>
      </c>
      <c r="H61" s="114">
        <v>29</v>
      </c>
      <c r="I61" s="140">
        <v>58</v>
      </c>
      <c r="J61" s="115">
        <v>-20</v>
      </c>
      <c r="K61" s="116">
        <v>-34.482758620689658</v>
      </c>
    </row>
    <row r="62" spans="1:11" ht="14.1" customHeight="1" x14ac:dyDescent="0.2">
      <c r="A62" s="306" t="s">
        <v>292</v>
      </c>
      <c r="B62" s="307" t="s">
        <v>293</v>
      </c>
      <c r="C62" s="308"/>
      <c r="D62" s="113">
        <v>1.1146496815286624</v>
      </c>
      <c r="E62" s="115">
        <v>35</v>
      </c>
      <c r="F62" s="114">
        <v>40</v>
      </c>
      <c r="G62" s="114">
        <v>79</v>
      </c>
      <c r="H62" s="114">
        <v>51</v>
      </c>
      <c r="I62" s="140">
        <v>52</v>
      </c>
      <c r="J62" s="115">
        <v>-17</v>
      </c>
      <c r="K62" s="116">
        <v>-32.692307692307693</v>
      </c>
    </row>
    <row r="63" spans="1:11" ht="14.1" customHeight="1" x14ac:dyDescent="0.2">
      <c r="A63" s="306"/>
      <c r="B63" s="307" t="s">
        <v>294</v>
      </c>
      <c r="C63" s="308"/>
      <c r="D63" s="113">
        <v>1.0191082802547771</v>
      </c>
      <c r="E63" s="115">
        <v>32</v>
      </c>
      <c r="F63" s="114">
        <v>35</v>
      </c>
      <c r="G63" s="114">
        <v>70</v>
      </c>
      <c r="H63" s="114">
        <v>45</v>
      </c>
      <c r="I63" s="140">
        <v>45</v>
      </c>
      <c r="J63" s="115">
        <v>-13</v>
      </c>
      <c r="K63" s="116">
        <v>-28.888888888888889</v>
      </c>
    </row>
    <row r="64" spans="1:11" ht="14.1" customHeight="1" x14ac:dyDescent="0.2">
      <c r="A64" s="306" t="s">
        <v>295</v>
      </c>
      <c r="B64" s="307" t="s">
        <v>296</v>
      </c>
      <c r="C64" s="308"/>
      <c r="D64" s="113">
        <v>0.47770700636942676</v>
      </c>
      <c r="E64" s="115">
        <v>15</v>
      </c>
      <c r="F64" s="114">
        <v>16</v>
      </c>
      <c r="G64" s="114">
        <v>15</v>
      </c>
      <c r="H64" s="114">
        <v>15</v>
      </c>
      <c r="I64" s="140">
        <v>22</v>
      </c>
      <c r="J64" s="115">
        <v>-7</v>
      </c>
      <c r="K64" s="116">
        <v>-31.818181818181817</v>
      </c>
    </row>
    <row r="65" spans="1:11" ht="14.1" customHeight="1" x14ac:dyDescent="0.2">
      <c r="A65" s="306" t="s">
        <v>297</v>
      </c>
      <c r="B65" s="307" t="s">
        <v>298</v>
      </c>
      <c r="C65" s="308"/>
      <c r="D65" s="113">
        <v>0.79617834394904463</v>
      </c>
      <c r="E65" s="115">
        <v>25</v>
      </c>
      <c r="F65" s="114">
        <v>21</v>
      </c>
      <c r="G65" s="114">
        <v>15</v>
      </c>
      <c r="H65" s="114">
        <v>10</v>
      </c>
      <c r="I65" s="140">
        <v>21</v>
      </c>
      <c r="J65" s="115">
        <v>4</v>
      </c>
      <c r="K65" s="116">
        <v>19.047619047619047</v>
      </c>
    </row>
    <row r="66" spans="1:11" ht="14.1" customHeight="1" x14ac:dyDescent="0.2">
      <c r="A66" s="306">
        <v>82</v>
      </c>
      <c r="B66" s="307" t="s">
        <v>299</v>
      </c>
      <c r="C66" s="308"/>
      <c r="D66" s="113">
        <v>2.6751592356687897</v>
      </c>
      <c r="E66" s="115">
        <v>84</v>
      </c>
      <c r="F66" s="114">
        <v>55</v>
      </c>
      <c r="G66" s="114">
        <v>140</v>
      </c>
      <c r="H66" s="114">
        <v>139</v>
      </c>
      <c r="I66" s="140">
        <v>54</v>
      </c>
      <c r="J66" s="115">
        <v>30</v>
      </c>
      <c r="K66" s="116">
        <v>55.555555555555557</v>
      </c>
    </row>
    <row r="67" spans="1:11" ht="14.1" customHeight="1" x14ac:dyDescent="0.2">
      <c r="A67" s="306" t="s">
        <v>300</v>
      </c>
      <c r="B67" s="307" t="s">
        <v>301</v>
      </c>
      <c r="C67" s="308"/>
      <c r="D67" s="113">
        <v>1.5923566878980893</v>
      </c>
      <c r="E67" s="115">
        <v>50</v>
      </c>
      <c r="F67" s="114">
        <v>43</v>
      </c>
      <c r="G67" s="114">
        <v>102</v>
      </c>
      <c r="H67" s="114">
        <v>110</v>
      </c>
      <c r="I67" s="140">
        <v>26</v>
      </c>
      <c r="J67" s="115">
        <v>24</v>
      </c>
      <c r="K67" s="116">
        <v>92.307692307692307</v>
      </c>
    </row>
    <row r="68" spans="1:11" ht="14.1" customHeight="1" x14ac:dyDescent="0.2">
      <c r="A68" s="306" t="s">
        <v>302</v>
      </c>
      <c r="B68" s="307" t="s">
        <v>303</v>
      </c>
      <c r="C68" s="308"/>
      <c r="D68" s="113">
        <v>0.79617834394904463</v>
      </c>
      <c r="E68" s="115">
        <v>25</v>
      </c>
      <c r="F68" s="114">
        <v>7</v>
      </c>
      <c r="G68" s="114">
        <v>24</v>
      </c>
      <c r="H68" s="114">
        <v>24</v>
      </c>
      <c r="I68" s="140">
        <v>20</v>
      </c>
      <c r="J68" s="115">
        <v>5</v>
      </c>
      <c r="K68" s="116">
        <v>25</v>
      </c>
    </row>
    <row r="69" spans="1:11" ht="14.1" customHeight="1" x14ac:dyDescent="0.2">
      <c r="A69" s="306">
        <v>83</v>
      </c>
      <c r="B69" s="307" t="s">
        <v>304</v>
      </c>
      <c r="C69" s="308"/>
      <c r="D69" s="113">
        <v>8.0254777070063703</v>
      </c>
      <c r="E69" s="115">
        <v>252</v>
      </c>
      <c r="F69" s="114">
        <v>98</v>
      </c>
      <c r="G69" s="114">
        <v>228</v>
      </c>
      <c r="H69" s="114">
        <v>137</v>
      </c>
      <c r="I69" s="140">
        <v>121</v>
      </c>
      <c r="J69" s="115">
        <v>131</v>
      </c>
      <c r="K69" s="116">
        <v>108.26446280991736</v>
      </c>
    </row>
    <row r="70" spans="1:11" ht="14.1" customHeight="1" x14ac:dyDescent="0.2">
      <c r="A70" s="306" t="s">
        <v>305</v>
      </c>
      <c r="B70" s="307" t="s">
        <v>306</v>
      </c>
      <c r="C70" s="308"/>
      <c r="D70" s="113">
        <v>6.4649681528662422</v>
      </c>
      <c r="E70" s="115">
        <v>203</v>
      </c>
      <c r="F70" s="114">
        <v>68</v>
      </c>
      <c r="G70" s="114">
        <v>185</v>
      </c>
      <c r="H70" s="114">
        <v>69</v>
      </c>
      <c r="I70" s="140">
        <v>77</v>
      </c>
      <c r="J70" s="115">
        <v>126</v>
      </c>
      <c r="K70" s="116">
        <v>163.63636363636363</v>
      </c>
    </row>
    <row r="71" spans="1:11" ht="14.1" customHeight="1" x14ac:dyDescent="0.2">
      <c r="A71" s="306"/>
      <c r="B71" s="307" t="s">
        <v>307</v>
      </c>
      <c r="C71" s="308"/>
      <c r="D71" s="113">
        <v>5.5414012738853504</v>
      </c>
      <c r="E71" s="115">
        <v>174</v>
      </c>
      <c r="F71" s="114">
        <v>52</v>
      </c>
      <c r="G71" s="114">
        <v>150</v>
      </c>
      <c r="H71" s="114">
        <v>39</v>
      </c>
      <c r="I71" s="140">
        <v>55</v>
      </c>
      <c r="J71" s="115">
        <v>119</v>
      </c>
      <c r="K71" s="116">
        <v>216.36363636363637</v>
      </c>
    </row>
    <row r="72" spans="1:11" ht="14.1" customHeight="1" x14ac:dyDescent="0.2">
      <c r="A72" s="306">
        <v>84</v>
      </c>
      <c r="B72" s="307" t="s">
        <v>308</v>
      </c>
      <c r="C72" s="308"/>
      <c r="D72" s="113">
        <v>0.98726114649681529</v>
      </c>
      <c r="E72" s="115">
        <v>31</v>
      </c>
      <c r="F72" s="114">
        <v>33</v>
      </c>
      <c r="G72" s="114">
        <v>54</v>
      </c>
      <c r="H72" s="114">
        <v>19</v>
      </c>
      <c r="I72" s="140">
        <v>37</v>
      </c>
      <c r="J72" s="115">
        <v>-6</v>
      </c>
      <c r="K72" s="116">
        <v>-16.216216216216218</v>
      </c>
    </row>
    <row r="73" spans="1:11" ht="14.1" customHeight="1" x14ac:dyDescent="0.2">
      <c r="A73" s="306" t="s">
        <v>309</v>
      </c>
      <c r="B73" s="307" t="s">
        <v>310</v>
      </c>
      <c r="C73" s="308"/>
      <c r="D73" s="113">
        <v>0.44585987261146498</v>
      </c>
      <c r="E73" s="115">
        <v>14</v>
      </c>
      <c r="F73" s="114">
        <v>23</v>
      </c>
      <c r="G73" s="114">
        <v>38</v>
      </c>
      <c r="H73" s="114">
        <v>12</v>
      </c>
      <c r="I73" s="140">
        <v>23</v>
      </c>
      <c r="J73" s="115">
        <v>-9</v>
      </c>
      <c r="K73" s="116">
        <v>-39.130434782608695</v>
      </c>
    </row>
    <row r="74" spans="1:11" ht="14.1" customHeight="1" x14ac:dyDescent="0.2">
      <c r="A74" s="306" t="s">
        <v>311</v>
      </c>
      <c r="B74" s="307" t="s">
        <v>312</v>
      </c>
      <c r="C74" s="308"/>
      <c r="D74" s="113" t="s">
        <v>513</v>
      </c>
      <c r="E74" s="115" t="s">
        <v>513</v>
      </c>
      <c r="F74" s="114">
        <v>6</v>
      </c>
      <c r="G74" s="114" t="s">
        <v>513</v>
      </c>
      <c r="H74" s="114" t="s">
        <v>513</v>
      </c>
      <c r="I74" s="140" t="s">
        <v>513</v>
      </c>
      <c r="J74" s="115" t="s">
        <v>513</v>
      </c>
      <c r="K74" s="116" t="s">
        <v>513</v>
      </c>
    </row>
    <row r="75" spans="1:11" ht="14.1" customHeight="1" x14ac:dyDescent="0.2">
      <c r="A75" s="306" t="s">
        <v>313</v>
      </c>
      <c r="B75" s="307" t="s">
        <v>314</v>
      </c>
      <c r="C75" s="308"/>
      <c r="D75" s="113">
        <v>9.5541401273885357E-2</v>
      </c>
      <c r="E75" s="115">
        <v>3</v>
      </c>
      <c r="F75" s="114" t="s">
        <v>513</v>
      </c>
      <c r="G75" s="114">
        <v>3</v>
      </c>
      <c r="H75" s="114" t="s">
        <v>513</v>
      </c>
      <c r="I75" s="140">
        <v>3</v>
      </c>
      <c r="J75" s="115">
        <v>0</v>
      </c>
      <c r="K75" s="116">
        <v>0</v>
      </c>
    </row>
    <row r="76" spans="1:11" ht="14.1" customHeight="1" x14ac:dyDescent="0.2">
      <c r="A76" s="306">
        <v>91</v>
      </c>
      <c r="B76" s="307" t="s">
        <v>315</v>
      </c>
      <c r="C76" s="308"/>
      <c r="D76" s="113">
        <v>0.28662420382165604</v>
      </c>
      <c r="E76" s="115">
        <v>9</v>
      </c>
      <c r="F76" s="114">
        <v>10</v>
      </c>
      <c r="G76" s="114">
        <v>18</v>
      </c>
      <c r="H76" s="114">
        <v>9</v>
      </c>
      <c r="I76" s="140">
        <v>14</v>
      </c>
      <c r="J76" s="115">
        <v>-5</v>
      </c>
      <c r="K76" s="116">
        <v>-35.714285714285715</v>
      </c>
    </row>
    <row r="77" spans="1:11" ht="14.1" customHeight="1" x14ac:dyDescent="0.2">
      <c r="A77" s="306">
        <v>92</v>
      </c>
      <c r="B77" s="307" t="s">
        <v>316</v>
      </c>
      <c r="C77" s="308"/>
      <c r="D77" s="113">
        <v>0.38216560509554143</v>
      </c>
      <c r="E77" s="115">
        <v>12</v>
      </c>
      <c r="F77" s="114">
        <v>8</v>
      </c>
      <c r="G77" s="114">
        <v>20</v>
      </c>
      <c r="H77" s="114">
        <v>15</v>
      </c>
      <c r="I77" s="140">
        <v>16</v>
      </c>
      <c r="J77" s="115">
        <v>-4</v>
      </c>
      <c r="K77" s="116">
        <v>-25</v>
      </c>
    </row>
    <row r="78" spans="1:11" ht="14.1" customHeight="1" x14ac:dyDescent="0.2">
      <c r="A78" s="306">
        <v>93</v>
      </c>
      <c r="B78" s="307" t="s">
        <v>317</v>
      </c>
      <c r="C78" s="308"/>
      <c r="D78" s="113">
        <v>0.12738853503184713</v>
      </c>
      <c r="E78" s="115">
        <v>4</v>
      </c>
      <c r="F78" s="114" t="s">
        <v>513</v>
      </c>
      <c r="G78" s="114" t="s">
        <v>513</v>
      </c>
      <c r="H78" s="114" t="s">
        <v>513</v>
      </c>
      <c r="I78" s="140">
        <v>4</v>
      </c>
      <c r="J78" s="115">
        <v>0</v>
      </c>
      <c r="K78" s="116">
        <v>0</v>
      </c>
    </row>
    <row r="79" spans="1:11" ht="14.1" customHeight="1" x14ac:dyDescent="0.2">
      <c r="A79" s="306">
        <v>94</v>
      </c>
      <c r="B79" s="307" t="s">
        <v>318</v>
      </c>
      <c r="C79" s="308"/>
      <c r="D79" s="113">
        <v>0.15923566878980891</v>
      </c>
      <c r="E79" s="115">
        <v>5</v>
      </c>
      <c r="F79" s="114">
        <v>3</v>
      </c>
      <c r="G79" s="114" t="s">
        <v>513</v>
      </c>
      <c r="H79" s="114" t="s">
        <v>513</v>
      </c>
      <c r="I79" s="140">
        <v>3</v>
      </c>
      <c r="J79" s="115">
        <v>2</v>
      </c>
      <c r="K79" s="116">
        <v>66.666666666666671</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3392</v>
      </c>
      <c r="E11" s="114">
        <v>3017</v>
      </c>
      <c r="F11" s="114">
        <v>3090</v>
      </c>
      <c r="G11" s="114">
        <v>2748</v>
      </c>
      <c r="H11" s="140">
        <v>2879</v>
      </c>
      <c r="I11" s="115">
        <v>513</v>
      </c>
      <c r="J11" s="116">
        <v>17.81868704411254</v>
      </c>
    </row>
    <row r="12" spans="1:15" s="110" customFormat="1" ht="24.95" customHeight="1" x14ac:dyDescent="0.2">
      <c r="A12" s="193" t="s">
        <v>132</v>
      </c>
      <c r="B12" s="194" t="s">
        <v>133</v>
      </c>
      <c r="C12" s="113">
        <v>0.67806603773584906</v>
      </c>
      <c r="D12" s="115">
        <v>23</v>
      </c>
      <c r="E12" s="114">
        <v>87</v>
      </c>
      <c r="F12" s="114">
        <v>37</v>
      </c>
      <c r="G12" s="114">
        <v>31</v>
      </c>
      <c r="H12" s="140">
        <v>25</v>
      </c>
      <c r="I12" s="115">
        <v>-2</v>
      </c>
      <c r="J12" s="116">
        <v>-8</v>
      </c>
    </row>
    <row r="13" spans="1:15" s="110" customFormat="1" ht="24.95" customHeight="1" x14ac:dyDescent="0.2">
      <c r="A13" s="193" t="s">
        <v>134</v>
      </c>
      <c r="B13" s="199" t="s">
        <v>214</v>
      </c>
      <c r="C13" s="113">
        <v>2.1226415094339623</v>
      </c>
      <c r="D13" s="115">
        <v>72</v>
      </c>
      <c r="E13" s="114">
        <v>95</v>
      </c>
      <c r="F13" s="114">
        <v>94</v>
      </c>
      <c r="G13" s="114">
        <v>21</v>
      </c>
      <c r="H13" s="140">
        <v>15</v>
      </c>
      <c r="I13" s="115">
        <v>57</v>
      </c>
      <c r="J13" s="116" t="s">
        <v>514</v>
      </c>
    </row>
    <row r="14" spans="1:15" s="287" customFormat="1" ht="24.95" customHeight="1" x14ac:dyDescent="0.2">
      <c r="A14" s="193" t="s">
        <v>215</v>
      </c>
      <c r="B14" s="199" t="s">
        <v>137</v>
      </c>
      <c r="C14" s="113">
        <v>14.0625</v>
      </c>
      <c r="D14" s="115">
        <v>477</v>
      </c>
      <c r="E14" s="114">
        <v>409</v>
      </c>
      <c r="F14" s="114">
        <v>531</v>
      </c>
      <c r="G14" s="114">
        <v>492</v>
      </c>
      <c r="H14" s="140">
        <v>510</v>
      </c>
      <c r="I14" s="115">
        <v>-33</v>
      </c>
      <c r="J14" s="116">
        <v>-6.4705882352941178</v>
      </c>
      <c r="K14" s="110"/>
      <c r="L14" s="110"/>
      <c r="M14" s="110"/>
      <c r="N14" s="110"/>
      <c r="O14" s="110"/>
    </row>
    <row r="15" spans="1:15" s="110" customFormat="1" ht="24.95" customHeight="1" x14ac:dyDescent="0.2">
      <c r="A15" s="193" t="s">
        <v>216</v>
      </c>
      <c r="B15" s="199" t="s">
        <v>217</v>
      </c>
      <c r="C15" s="113">
        <v>2.5058962264150941</v>
      </c>
      <c r="D15" s="115">
        <v>85</v>
      </c>
      <c r="E15" s="114">
        <v>84</v>
      </c>
      <c r="F15" s="114">
        <v>131</v>
      </c>
      <c r="G15" s="114">
        <v>105</v>
      </c>
      <c r="H15" s="140">
        <v>94</v>
      </c>
      <c r="I15" s="115">
        <v>-9</v>
      </c>
      <c r="J15" s="116">
        <v>-9.5744680851063837</v>
      </c>
    </row>
    <row r="16" spans="1:15" s="287" customFormat="1" ht="24.95" customHeight="1" x14ac:dyDescent="0.2">
      <c r="A16" s="193" t="s">
        <v>218</v>
      </c>
      <c r="B16" s="199" t="s">
        <v>141</v>
      </c>
      <c r="C16" s="113">
        <v>7.7535377358490569</v>
      </c>
      <c r="D16" s="115">
        <v>263</v>
      </c>
      <c r="E16" s="114">
        <v>198</v>
      </c>
      <c r="F16" s="114">
        <v>258</v>
      </c>
      <c r="G16" s="114">
        <v>262</v>
      </c>
      <c r="H16" s="140">
        <v>270</v>
      </c>
      <c r="I16" s="115">
        <v>-7</v>
      </c>
      <c r="J16" s="116">
        <v>-2.5925925925925926</v>
      </c>
      <c r="K16" s="110"/>
      <c r="L16" s="110"/>
      <c r="M16" s="110"/>
      <c r="N16" s="110"/>
      <c r="O16" s="110"/>
    </row>
    <row r="17" spans="1:15" s="110" customFormat="1" ht="24.95" customHeight="1" x14ac:dyDescent="0.2">
      <c r="A17" s="193" t="s">
        <v>142</v>
      </c>
      <c r="B17" s="199" t="s">
        <v>220</v>
      </c>
      <c r="C17" s="113">
        <v>3.8030660377358489</v>
      </c>
      <c r="D17" s="115">
        <v>129</v>
      </c>
      <c r="E17" s="114">
        <v>127</v>
      </c>
      <c r="F17" s="114">
        <v>142</v>
      </c>
      <c r="G17" s="114">
        <v>125</v>
      </c>
      <c r="H17" s="140">
        <v>146</v>
      </c>
      <c r="I17" s="115">
        <v>-17</v>
      </c>
      <c r="J17" s="116">
        <v>-11.643835616438356</v>
      </c>
    </row>
    <row r="18" spans="1:15" s="287" customFormat="1" ht="24.95" customHeight="1" x14ac:dyDescent="0.2">
      <c r="A18" s="201" t="s">
        <v>144</v>
      </c>
      <c r="B18" s="202" t="s">
        <v>145</v>
      </c>
      <c r="C18" s="113">
        <v>6.9280660377358494</v>
      </c>
      <c r="D18" s="115">
        <v>235</v>
      </c>
      <c r="E18" s="114">
        <v>223</v>
      </c>
      <c r="F18" s="114">
        <v>269</v>
      </c>
      <c r="G18" s="114">
        <v>217</v>
      </c>
      <c r="H18" s="140">
        <v>242</v>
      </c>
      <c r="I18" s="115">
        <v>-7</v>
      </c>
      <c r="J18" s="116">
        <v>-2.8925619834710745</v>
      </c>
      <c r="K18" s="110"/>
      <c r="L18" s="110"/>
      <c r="M18" s="110"/>
      <c r="N18" s="110"/>
      <c r="O18" s="110"/>
    </row>
    <row r="19" spans="1:15" s="110" customFormat="1" ht="24.95" customHeight="1" x14ac:dyDescent="0.2">
      <c r="A19" s="193" t="s">
        <v>146</v>
      </c>
      <c r="B19" s="199" t="s">
        <v>147</v>
      </c>
      <c r="C19" s="113">
        <v>12.942216981132075</v>
      </c>
      <c r="D19" s="115">
        <v>439</v>
      </c>
      <c r="E19" s="114">
        <v>279</v>
      </c>
      <c r="F19" s="114">
        <v>344</v>
      </c>
      <c r="G19" s="114">
        <v>333</v>
      </c>
      <c r="H19" s="140">
        <v>444</v>
      </c>
      <c r="I19" s="115">
        <v>-5</v>
      </c>
      <c r="J19" s="116">
        <v>-1.1261261261261262</v>
      </c>
    </row>
    <row r="20" spans="1:15" s="287" customFormat="1" ht="24.95" customHeight="1" x14ac:dyDescent="0.2">
      <c r="A20" s="193" t="s">
        <v>148</v>
      </c>
      <c r="B20" s="199" t="s">
        <v>149</v>
      </c>
      <c r="C20" s="113">
        <v>7.1049528301886795</v>
      </c>
      <c r="D20" s="115">
        <v>241</v>
      </c>
      <c r="E20" s="114">
        <v>225</v>
      </c>
      <c r="F20" s="114">
        <v>204</v>
      </c>
      <c r="G20" s="114">
        <v>233</v>
      </c>
      <c r="H20" s="140">
        <v>256</v>
      </c>
      <c r="I20" s="115">
        <v>-15</v>
      </c>
      <c r="J20" s="116">
        <v>-5.859375</v>
      </c>
      <c r="K20" s="110"/>
      <c r="L20" s="110"/>
      <c r="M20" s="110"/>
      <c r="N20" s="110"/>
      <c r="O20" s="110"/>
    </row>
    <row r="21" spans="1:15" s="110" customFormat="1" ht="24.95" customHeight="1" x14ac:dyDescent="0.2">
      <c r="A21" s="201" t="s">
        <v>150</v>
      </c>
      <c r="B21" s="202" t="s">
        <v>151</v>
      </c>
      <c r="C21" s="113">
        <v>11.762971698113208</v>
      </c>
      <c r="D21" s="115">
        <v>399</v>
      </c>
      <c r="E21" s="114">
        <v>339</v>
      </c>
      <c r="F21" s="114">
        <v>250</v>
      </c>
      <c r="G21" s="114">
        <v>230</v>
      </c>
      <c r="H21" s="140">
        <v>326</v>
      </c>
      <c r="I21" s="115">
        <v>73</v>
      </c>
      <c r="J21" s="116">
        <v>22.392638036809817</v>
      </c>
    </row>
    <row r="22" spans="1:15" s="110" customFormat="1" ht="24.95" customHeight="1" x14ac:dyDescent="0.2">
      <c r="A22" s="201" t="s">
        <v>152</v>
      </c>
      <c r="B22" s="199" t="s">
        <v>153</v>
      </c>
      <c r="C22" s="113">
        <v>1.0318396226415094</v>
      </c>
      <c r="D22" s="115">
        <v>35</v>
      </c>
      <c r="E22" s="114">
        <v>23</v>
      </c>
      <c r="F22" s="114">
        <v>41</v>
      </c>
      <c r="G22" s="114">
        <v>39</v>
      </c>
      <c r="H22" s="140">
        <v>35</v>
      </c>
      <c r="I22" s="115">
        <v>0</v>
      </c>
      <c r="J22" s="116">
        <v>0</v>
      </c>
    </row>
    <row r="23" spans="1:15" s="110" customFormat="1" ht="24.95" customHeight="1" x14ac:dyDescent="0.2">
      <c r="A23" s="193" t="s">
        <v>154</v>
      </c>
      <c r="B23" s="199" t="s">
        <v>155</v>
      </c>
      <c r="C23" s="113">
        <v>1.2676886792452831</v>
      </c>
      <c r="D23" s="115">
        <v>43</v>
      </c>
      <c r="E23" s="114">
        <v>21</v>
      </c>
      <c r="F23" s="114">
        <v>39</v>
      </c>
      <c r="G23" s="114">
        <v>27</v>
      </c>
      <c r="H23" s="140">
        <v>62</v>
      </c>
      <c r="I23" s="115">
        <v>-19</v>
      </c>
      <c r="J23" s="116">
        <v>-30.64516129032258</v>
      </c>
    </row>
    <row r="24" spans="1:15" s="110" customFormat="1" ht="24.95" customHeight="1" x14ac:dyDescent="0.2">
      <c r="A24" s="193" t="s">
        <v>156</v>
      </c>
      <c r="B24" s="199" t="s">
        <v>221</v>
      </c>
      <c r="C24" s="113">
        <v>4.2158018867924527</v>
      </c>
      <c r="D24" s="115">
        <v>143</v>
      </c>
      <c r="E24" s="114">
        <v>433</v>
      </c>
      <c r="F24" s="114">
        <v>139</v>
      </c>
      <c r="G24" s="114">
        <v>112</v>
      </c>
      <c r="H24" s="140">
        <v>102</v>
      </c>
      <c r="I24" s="115">
        <v>41</v>
      </c>
      <c r="J24" s="116">
        <v>40.196078431372548</v>
      </c>
    </row>
    <row r="25" spans="1:15" s="110" customFormat="1" ht="24.95" customHeight="1" x14ac:dyDescent="0.2">
      <c r="A25" s="193" t="s">
        <v>222</v>
      </c>
      <c r="B25" s="204" t="s">
        <v>159</v>
      </c>
      <c r="C25" s="113">
        <v>1.9752358490566038</v>
      </c>
      <c r="D25" s="115">
        <v>67</v>
      </c>
      <c r="E25" s="114">
        <v>81</v>
      </c>
      <c r="F25" s="114">
        <v>60</v>
      </c>
      <c r="G25" s="114">
        <v>58</v>
      </c>
      <c r="H25" s="140">
        <v>80</v>
      </c>
      <c r="I25" s="115">
        <v>-13</v>
      </c>
      <c r="J25" s="116">
        <v>-16.25</v>
      </c>
    </row>
    <row r="26" spans="1:15" s="110" customFormat="1" ht="24.95" customHeight="1" x14ac:dyDescent="0.2">
      <c r="A26" s="201">
        <v>782.78300000000002</v>
      </c>
      <c r="B26" s="203" t="s">
        <v>160</v>
      </c>
      <c r="C26" s="113">
        <v>9.9351415094339615</v>
      </c>
      <c r="D26" s="115">
        <v>337</v>
      </c>
      <c r="E26" s="114">
        <v>350</v>
      </c>
      <c r="F26" s="114">
        <v>372</v>
      </c>
      <c r="G26" s="114">
        <v>290</v>
      </c>
      <c r="H26" s="140">
        <v>294</v>
      </c>
      <c r="I26" s="115">
        <v>43</v>
      </c>
      <c r="J26" s="116">
        <v>14.625850340136054</v>
      </c>
    </row>
    <row r="27" spans="1:15" s="110" customFormat="1" ht="24.95" customHeight="1" x14ac:dyDescent="0.2">
      <c r="A27" s="193" t="s">
        <v>161</v>
      </c>
      <c r="B27" s="199" t="s">
        <v>162</v>
      </c>
      <c r="C27" s="113">
        <v>10.200471698113208</v>
      </c>
      <c r="D27" s="115">
        <v>346</v>
      </c>
      <c r="E27" s="114">
        <v>52</v>
      </c>
      <c r="F27" s="114">
        <v>82</v>
      </c>
      <c r="G27" s="114">
        <v>55</v>
      </c>
      <c r="H27" s="140">
        <v>43</v>
      </c>
      <c r="I27" s="115">
        <v>303</v>
      </c>
      <c r="J27" s="116" t="s">
        <v>514</v>
      </c>
    </row>
    <row r="28" spans="1:15" s="110" customFormat="1" ht="24.95" customHeight="1" x14ac:dyDescent="0.2">
      <c r="A28" s="193" t="s">
        <v>163</v>
      </c>
      <c r="B28" s="199" t="s">
        <v>164</v>
      </c>
      <c r="C28" s="113">
        <v>3.1544811320754715</v>
      </c>
      <c r="D28" s="115">
        <v>107</v>
      </c>
      <c r="E28" s="114">
        <v>48</v>
      </c>
      <c r="F28" s="114">
        <v>140</v>
      </c>
      <c r="G28" s="114">
        <v>72</v>
      </c>
      <c r="H28" s="140">
        <v>82</v>
      </c>
      <c r="I28" s="115">
        <v>25</v>
      </c>
      <c r="J28" s="116">
        <v>30.487804878048781</v>
      </c>
    </row>
    <row r="29" spans="1:15" s="110" customFormat="1" ht="24.95" customHeight="1" x14ac:dyDescent="0.2">
      <c r="A29" s="193">
        <v>86</v>
      </c>
      <c r="B29" s="199" t="s">
        <v>165</v>
      </c>
      <c r="C29" s="113">
        <v>4.3632075471698117</v>
      </c>
      <c r="D29" s="115">
        <v>148</v>
      </c>
      <c r="E29" s="114">
        <v>104</v>
      </c>
      <c r="F29" s="114">
        <v>130</v>
      </c>
      <c r="G29" s="114">
        <v>114</v>
      </c>
      <c r="H29" s="140">
        <v>126</v>
      </c>
      <c r="I29" s="115">
        <v>22</v>
      </c>
      <c r="J29" s="116">
        <v>17.460317460317459</v>
      </c>
    </row>
    <row r="30" spans="1:15" s="110" customFormat="1" ht="24.95" customHeight="1" x14ac:dyDescent="0.2">
      <c r="A30" s="193">
        <v>87.88</v>
      </c>
      <c r="B30" s="204" t="s">
        <v>166</v>
      </c>
      <c r="C30" s="113">
        <v>4.5990566037735849</v>
      </c>
      <c r="D30" s="115">
        <v>156</v>
      </c>
      <c r="E30" s="114">
        <v>140</v>
      </c>
      <c r="F30" s="114">
        <v>234</v>
      </c>
      <c r="G30" s="114">
        <v>319</v>
      </c>
      <c r="H30" s="140">
        <v>136</v>
      </c>
      <c r="I30" s="115">
        <v>20</v>
      </c>
      <c r="J30" s="116">
        <v>14.705882352941176</v>
      </c>
    </row>
    <row r="31" spans="1:15" s="110" customFormat="1" ht="24.95" customHeight="1" x14ac:dyDescent="0.2">
      <c r="A31" s="193" t="s">
        <v>167</v>
      </c>
      <c r="B31" s="199" t="s">
        <v>168</v>
      </c>
      <c r="C31" s="113">
        <v>3.6556603773584904</v>
      </c>
      <c r="D31" s="115">
        <v>124</v>
      </c>
      <c r="E31" s="114">
        <v>108</v>
      </c>
      <c r="F31" s="114">
        <v>124</v>
      </c>
      <c r="G31" s="114">
        <v>105</v>
      </c>
      <c r="H31" s="140">
        <v>101</v>
      </c>
      <c r="I31" s="115">
        <v>23</v>
      </c>
      <c r="J31" s="116">
        <v>22.772277227722771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0.67806603773584906</v>
      </c>
      <c r="D34" s="115">
        <v>23</v>
      </c>
      <c r="E34" s="114">
        <v>87</v>
      </c>
      <c r="F34" s="114">
        <v>37</v>
      </c>
      <c r="G34" s="114">
        <v>31</v>
      </c>
      <c r="H34" s="140">
        <v>25</v>
      </c>
      <c r="I34" s="115">
        <v>-2</v>
      </c>
      <c r="J34" s="116">
        <v>-8</v>
      </c>
    </row>
    <row r="35" spans="1:10" s="110" customFormat="1" ht="24.95" customHeight="1" x14ac:dyDescent="0.2">
      <c r="A35" s="292" t="s">
        <v>171</v>
      </c>
      <c r="B35" s="293" t="s">
        <v>172</v>
      </c>
      <c r="C35" s="113">
        <v>23.113207547169811</v>
      </c>
      <c r="D35" s="115">
        <v>784</v>
      </c>
      <c r="E35" s="114">
        <v>727</v>
      </c>
      <c r="F35" s="114">
        <v>894</v>
      </c>
      <c r="G35" s="114">
        <v>730</v>
      </c>
      <c r="H35" s="140">
        <v>767</v>
      </c>
      <c r="I35" s="115">
        <v>17</v>
      </c>
      <c r="J35" s="116">
        <v>2.2164276401564535</v>
      </c>
    </row>
    <row r="36" spans="1:10" s="110" customFormat="1" ht="24.95" customHeight="1" x14ac:dyDescent="0.2">
      <c r="A36" s="294" t="s">
        <v>173</v>
      </c>
      <c r="B36" s="295" t="s">
        <v>174</v>
      </c>
      <c r="C36" s="125">
        <v>76.208726415094333</v>
      </c>
      <c r="D36" s="143">
        <v>2585</v>
      </c>
      <c r="E36" s="144">
        <v>2203</v>
      </c>
      <c r="F36" s="144">
        <v>2159</v>
      </c>
      <c r="G36" s="144">
        <v>1987</v>
      </c>
      <c r="H36" s="145">
        <v>2087</v>
      </c>
      <c r="I36" s="143">
        <v>498</v>
      </c>
      <c r="J36" s="146">
        <v>23.862002874940107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3392</v>
      </c>
      <c r="F11" s="264">
        <v>3017</v>
      </c>
      <c r="G11" s="264">
        <v>3090</v>
      </c>
      <c r="H11" s="264">
        <v>2748</v>
      </c>
      <c r="I11" s="265">
        <v>2879</v>
      </c>
      <c r="J11" s="263">
        <v>513</v>
      </c>
      <c r="K11" s="266">
        <v>17.81868704411254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24.204009433962263</v>
      </c>
      <c r="E13" s="115">
        <v>821</v>
      </c>
      <c r="F13" s="114">
        <v>924</v>
      </c>
      <c r="G13" s="114">
        <v>930</v>
      </c>
      <c r="H13" s="114">
        <v>790</v>
      </c>
      <c r="I13" s="140">
        <v>730</v>
      </c>
      <c r="J13" s="115">
        <v>91</v>
      </c>
      <c r="K13" s="116">
        <v>12.465753424657533</v>
      </c>
    </row>
    <row r="14" spans="1:17" ht="15.95" customHeight="1" x14ac:dyDescent="0.2">
      <c r="A14" s="306" t="s">
        <v>230</v>
      </c>
      <c r="B14" s="307"/>
      <c r="C14" s="308"/>
      <c r="D14" s="113">
        <v>60.672169811320757</v>
      </c>
      <c r="E14" s="115">
        <v>2058</v>
      </c>
      <c r="F14" s="114">
        <v>1480</v>
      </c>
      <c r="G14" s="114">
        <v>1705</v>
      </c>
      <c r="H14" s="114">
        <v>1626</v>
      </c>
      <c r="I14" s="140">
        <v>1776</v>
      </c>
      <c r="J14" s="115">
        <v>282</v>
      </c>
      <c r="K14" s="116">
        <v>15.878378378378379</v>
      </c>
    </row>
    <row r="15" spans="1:17" ht="15.95" customHeight="1" x14ac:dyDescent="0.2">
      <c r="A15" s="306" t="s">
        <v>231</v>
      </c>
      <c r="B15" s="307"/>
      <c r="C15" s="308"/>
      <c r="D15" s="113">
        <v>8.1662735849056602</v>
      </c>
      <c r="E15" s="115">
        <v>277</v>
      </c>
      <c r="F15" s="114">
        <v>470</v>
      </c>
      <c r="G15" s="114">
        <v>219</v>
      </c>
      <c r="H15" s="114">
        <v>168</v>
      </c>
      <c r="I15" s="140">
        <v>191</v>
      </c>
      <c r="J15" s="115">
        <v>86</v>
      </c>
      <c r="K15" s="116">
        <v>45.026178010471206</v>
      </c>
    </row>
    <row r="16" spans="1:17" ht="15.95" customHeight="1" x14ac:dyDescent="0.2">
      <c r="A16" s="306" t="s">
        <v>232</v>
      </c>
      <c r="B16" s="307"/>
      <c r="C16" s="308"/>
      <c r="D16" s="113">
        <v>6.9575471698113205</v>
      </c>
      <c r="E16" s="115">
        <v>236</v>
      </c>
      <c r="F16" s="114">
        <v>143</v>
      </c>
      <c r="G16" s="114">
        <v>236</v>
      </c>
      <c r="H16" s="114">
        <v>164</v>
      </c>
      <c r="I16" s="140">
        <v>182</v>
      </c>
      <c r="J16" s="115">
        <v>54</v>
      </c>
      <c r="K16" s="116">
        <v>29.670329670329672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1.2676886792452831</v>
      </c>
      <c r="E18" s="115">
        <v>43</v>
      </c>
      <c r="F18" s="114">
        <v>88</v>
      </c>
      <c r="G18" s="114">
        <v>51</v>
      </c>
      <c r="H18" s="114">
        <v>32</v>
      </c>
      <c r="I18" s="140">
        <v>26</v>
      </c>
      <c r="J18" s="115">
        <v>17</v>
      </c>
      <c r="K18" s="116">
        <v>65.384615384615387</v>
      </c>
    </row>
    <row r="19" spans="1:11" ht="14.1" customHeight="1" x14ac:dyDescent="0.2">
      <c r="A19" s="306" t="s">
        <v>235</v>
      </c>
      <c r="B19" s="307" t="s">
        <v>236</v>
      </c>
      <c r="C19" s="308"/>
      <c r="D19" s="113">
        <v>0.41273584905660377</v>
      </c>
      <c r="E19" s="115">
        <v>14</v>
      </c>
      <c r="F19" s="114">
        <v>67</v>
      </c>
      <c r="G19" s="114">
        <v>28</v>
      </c>
      <c r="H19" s="114">
        <v>14</v>
      </c>
      <c r="I19" s="140">
        <v>12</v>
      </c>
      <c r="J19" s="115">
        <v>2</v>
      </c>
      <c r="K19" s="116">
        <v>16.666666666666668</v>
      </c>
    </row>
    <row r="20" spans="1:11" ht="14.1" customHeight="1" x14ac:dyDescent="0.2">
      <c r="A20" s="306">
        <v>12</v>
      </c>
      <c r="B20" s="307" t="s">
        <v>237</v>
      </c>
      <c r="C20" s="308"/>
      <c r="D20" s="113">
        <v>0.76650943396226412</v>
      </c>
      <c r="E20" s="115">
        <v>26</v>
      </c>
      <c r="F20" s="114">
        <v>40</v>
      </c>
      <c r="G20" s="114">
        <v>20</v>
      </c>
      <c r="H20" s="114">
        <v>18</v>
      </c>
      <c r="I20" s="140">
        <v>25</v>
      </c>
      <c r="J20" s="115">
        <v>1</v>
      </c>
      <c r="K20" s="116">
        <v>4</v>
      </c>
    </row>
    <row r="21" spans="1:11" ht="14.1" customHeight="1" x14ac:dyDescent="0.2">
      <c r="A21" s="306">
        <v>21</v>
      </c>
      <c r="B21" s="307" t="s">
        <v>238</v>
      </c>
      <c r="C21" s="308"/>
      <c r="D21" s="113">
        <v>0.76650943396226412</v>
      </c>
      <c r="E21" s="115">
        <v>26</v>
      </c>
      <c r="F21" s="114">
        <v>33</v>
      </c>
      <c r="G21" s="114">
        <v>40</v>
      </c>
      <c r="H21" s="114">
        <v>30</v>
      </c>
      <c r="I21" s="140">
        <v>28</v>
      </c>
      <c r="J21" s="115">
        <v>-2</v>
      </c>
      <c r="K21" s="116">
        <v>-7.1428571428571432</v>
      </c>
    </row>
    <row r="22" spans="1:11" ht="14.1" customHeight="1" x14ac:dyDescent="0.2">
      <c r="A22" s="306">
        <v>22</v>
      </c>
      <c r="B22" s="307" t="s">
        <v>239</v>
      </c>
      <c r="C22" s="308"/>
      <c r="D22" s="113">
        <v>3.125</v>
      </c>
      <c r="E22" s="115">
        <v>106</v>
      </c>
      <c r="F22" s="114">
        <v>97</v>
      </c>
      <c r="G22" s="114">
        <v>118</v>
      </c>
      <c r="H22" s="114">
        <v>106</v>
      </c>
      <c r="I22" s="140">
        <v>95</v>
      </c>
      <c r="J22" s="115">
        <v>11</v>
      </c>
      <c r="K22" s="116">
        <v>11.578947368421053</v>
      </c>
    </row>
    <row r="23" spans="1:11" ht="14.1" customHeight="1" x14ac:dyDescent="0.2">
      <c r="A23" s="306">
        <v>23</v>
      </c>
      <c r="B23" s="307" t="s">
        <v>240</v>
      </c>
      <c r="C23" s="308"/>
      <c r="D23" s="113">
        <v>0.17688679245283018</v>
      </c>
      <c r="E23" s="115">
        <v>6</v>
      </c>
      <c r="F23" s="114">
        <v>9</v>
      </c>
      <c r="G23" s="114">
        <v>16</v>
      </c>
      <c r="H23" s="114">
        <v>12</v>
      </c>
      <c r="I23" s="140">
        <v>12</v>
      </c>
      <c r="J23" s="115">
        <v>-6</v>
      </c>
      <c r="K23" s="116">
        <v>-50</v>
      </c>
    </row>
    <row r="24" spans="1:11" ht="14.1" customHeight="1" x14ac:dyDescent="0.2">
      <c r="A24" s="306">
        <v>24</v>
      </c>
      <c r="B24" s="307" t="s">
        <v>241</v>
      </c>
      <c r="C24" s="308"/>
      <c r="D24" s="113">
        <v>3.8620283018867925</v>
      </c>
      <c r="E24" s="115">
        <v>131</v>
      </c>
      <c r="F24" s="114">
        <v>115</v>
      </c>
      <c r="G24" s="114">
        <v>133</v>
      </c>
      <c r="H24" s="114">
        <v>149</v>
      </c>
      <c r="I24" s="140">
        <v>138</v>
      </c>
      <c r="J24" s="115">
        <v>-7</v>
      </c>
      <c r="K24" s="116">
        <v>-5.0724637681159424</v>
      </c>
    </row>
    <row r="25" spans="1:11" ht="14.1" customHeight="1" x14ac:dyDescent="0.2">
      <c r="A25" s="306">
        <v>25</v>
      </c>
      <c r="B25" s="307" t="s">
        <v>242</v>
      </c>
      <c r="C25" s="308"/>
      <c r="D25" s="113">
        <v>6.132075471698113</v>
      </c>
      <c r="E25" s="115">
        <v>208</v>
      </c>
      <c r="F25" s="114">
        <v>142</v>
      </c>
      <c r="G25" s="114">
        <v>138</v>
      </c>
      <c r="H25" s="114">
        <v>124</v>
      </c>
      <c r="I25" s="140">
        <v>140</v>
      </c>
      <c r="J25" s="115">
        <v>68</v>
      </c>
      <c r="K25" s="116">
        <v>48.571428571428569</v>
      </c>
    </row>
    <row r="26" spans="1:11" ht="14.1" customHeight="1" x14ac:dyDescent="0.2">
      <c r="A26" s="306">
        <v>26</v>
      </c>
      <c r="B26" s="307" t="s">
        <v>243</v>
      </c>
      <c r="C26" s="308"/>
      <c r="D26" s="113">
        <v>2.7417452830188678</v>
      </c>
      <c r="E26" s="115">
        <v>93</v>
      </c>
      <c r="F26" s="114">
        <v>107</v>
      </c>
      <c r="G26" s="114">
        <v>124</v>
      </c>
      <c r="H26" s="114">
        <v>60</v>
      </c>
      <c r="I26" s="140">
        <v>80</v>
      </c>
      <c r="J26" s="115">
        <v>13</v>
      </c>
      <c r="K26" s="116">
        <v>16.25</v>
      </c>
    </row>
    <row r="27" spans="1:11" ht="14.1" customHeight="1" x14ac:dyDescent="0.2">
      <c r="A27" s="306">
        <v>27</v>
      </c>
      <c r="B27" s="307" t="s">
        <v>244</v>
      </c>
      <c r="C27" s="308"/>
      <c r="D27" s="113">
        <v>1.2676886792452831</v>
      </c>
      <c r="E27" s="115">
        <v>43</v>
      </c>
      <c r="F27" s="114">
        <v>49</v>
      </c>
      <c r="G27" s="114">
        <v>80</v>
      </c>
      <c r="H27" s="114">
        <v>36</v>
      </c>
      <c r="I27" s="140">
        <v>44</v>
      </c>
      <c r="J27" s="115">
        <v>-1</v>
      </c>
      <c r="K27" s="116">
        <v>-2.2727272727272729</v>
      </c>
    </row>
    <row r="28" spans="1:11" ht="14.1" customHeight="1" x14ac:dyDescent="0.2">
      <c r="A28" s="306">
        <v>28</v>
      </c>
      <c r="B28" s="307" t="s">
        <v>245</v>
      </c>
      <c r="C28" s="308"/>
      <c r="D28" s="113">
        <v>0.17688679245283018</v>
      </c>
      <c r="E28" s="115">
        <v>6</v>
      </c>
      <c r="F28" s="114">
        <v>3</v>
      </c>
      <c r="G28" s="114">
        <v>14</v>
      </c>
      <c r="H28" s="114">
        <v>7</v>
      </c>
      <c r="I28" s="140">
        <v>3</v>
      </c>
      <c r="J28" s="115">
        <v>3</v>
      </c>
      <c r="K28" s="116">
        <v>100</v>
      </c>
    </row>
    <row r="29" spans="1:11" ht="14.1" customHeight="1" x14ac:dyDescent="0.2">
      <c r="A29" s="306">
        <v>29</v>
      </c>
      <c r="B29" s="307" t="s">
        <v>246</v>
      </c>
      <c r="C29" s="308"/>
      <c r="D29" s="113">
        <v>5.5719339622641506</v>
      </c>
      <c r="E29" s="115">
        <v>189</v>
      </c>
      <c r="F29" s="114">
        <v>312</v>
      </c>
      <c r="G29" s="114">
        <v>123</v>
      </c>
      <c r="H29" s="114">
        <v>150</v>
      </c>
      <c r="I29" s="140">
        <v>145</v>
      </c>
      <c r="J29" s="115">
        <v>44</v>
      </c>
      <c r="K29" s="116">
        <v>30.344827586206897</v>
      </c>
    </row>
    <row r="30" spans="1:11" ht="14.1" customHeight="1" x14ac:dyDescent="0.2">
      <c r="A30" s="306" t="s">
        <v>247</v>
      </c>
      <c r="B30" s="307" t="s">
        <v>248</v>
      </c>
      <c r="C30" s="308"/>
      <c r="D30" s="113">
        <v>0.94339622641509435</v>
      </c>
      <c r="E30" s="115">
        <v>32</v>
      </c>
      <c r="F30" s="114">
        <v>30</v>
      </c>
      <c r="G30" s="114">
        <v>41</v>
      </c>
      <c r="H30" s="114">
        <v>46</v>
      </c>
      <c r="I30" s="140">
        <v>34</v>
      </c>
      <c r="J30" s="115">
        <v>-2</v>
      </c>
      <c r="K30" s="116">
        <v>-5.882352941176471</v>
      </c>
    </row>
    <row r="31" spans="1:11" ht="14.1" customHeight="1" x14ac:dyDescent="0.2">
      <c r="A31" s="306" t="s">
        <v>249</v>
      </c>
      <c r="B31" s="307" t="s">
        <v>250</v>
      </c>
      <c r="C31" s="308"/>
      <c r="D31" s="113">
        <v>4.6285377358490569</v>
      </c>
      <c r="E31" s="115">
        <v>157</v>
      </c>
      <c r="F31" s="114">
        <v>282</v>
      </c>
      <c r="G31" s="114">
        <v>82</v>
      </c>
      <c r="H31" s="114">
        <v>104</v>
      </c>
      <c r="I31" s="140">
        <v>111</v>
      </c>
      <c r="J31" s="115">
        <v>46</v>
      </c>
      <c r="K31" s="116">
        <v>41.441441441441441</v>
      </c>
    </row>
    <row r="32" spans="1:11" ht="14.1" customHeight="1" x14ac:dyDescent="0.2">
      <c r="A32" s="306">
        <v>31</v>
      </c>
      <c r="B32" s="307" t="s">
        <v>251</v>
      </c>
      <c r="C32" s="308"/>
      <c r="D32" s="113">
        <v>0.35377358490566035</v>
      </c>
      <c r="E32" s="115">
        <v>12</v>
      </c>
      <c r="F32" s="114">
        <v>14</v>
      </c>
      <c r="G32" s="114">
        <v>26</v>
      </c>
      <c r="H32" s="114">
        <v>20</v>
      </c>
      <c r="I32" s="140">
        <v>21</v>
      </c>
      <c r="J32" s="115">
        <v>-9</v>
      </c>
      <c r="K32" s="116">
        <v>-42.857142857142854</v>
      </c>
    </row>
    <row r="33" spans="1:11" ht="14.1" customHeight="1" x14ac:dyDescent="0.2">
      <c r="A33" s="306">
        <v>32</v>
      </c>
      <c r="B33" s="307" t="s">
        <v>252</v>
      </c>
      <c r="C33" s="308"/>
      <c r="D33" s="113">
        <v>3.8325471698113209</v>
      </c>
      <c r="E33" s="115">
        <v>130</v>
      </c>
      <c r="F33" s="114">
        <v>119</v>
      </c>
      <c r="G33" s="114">
        <v>147</v>
      </c>
      <c r="H33" s="114">
        <v>126</v>
      </c>
      <c r="I33" s="140">
        <v>126</v>
      </c>
      <c r="J33" s="115">
        <v>4</v>
      </c>
      <c r="K33" s="116">
        <v>3.1746031746031744</v>
      </c>
    </row>
    <row r="34" spans="1:11" ht="14.1" customHeight="1" x14ac:dyDescent="0.2">
      <c r="A34" s="306">
        <v>33</v>
      </c>
      <c r="B34" s="307" t="s">
        <v>253</v>
      </c>
      <c r="C34" s="308"/>
      <c r="D34" s="113">
        <v>2.1816037735849059</v>
      </c>
      <c r="E34" s="115">
        <v>74</v>
      </c>
      <c r="F34" s="114">
        <v>77</v>
      </c>
      <c r="G34" s="114">
        <v>96</v>
      </c>
      <c r="H34" s="114">
        <v>72</v>
      </c>
      <c r="I34" s="140">
        <v>82</v>
      </c>
      <c r="J34" s="115">
        <v>-8</v>
      </c>
      <c r="K34" s="116">
        <v>-9.7560975609756095</v>
      </c>
    </row>
    <row r="35" spans="1:11" ht="14.1" customHeight="1" x14ac:dyDescent="0.2">
      <c r="A35" s="306">
        <v>34</v>
      </c>
      <c r="B35" s="307" t="s">
        <v>254</v>
      </c>
      <c r="C35" s="308"/>
      <c r="D35" s="113">
        <v>2.7712264150943398</v>
      </c>
      <c r="E35" s="115">
        <v>94</v>
      </c>
      <c r="F35" s="114">
        <v>57</v>
      </c>
      <c r="G35" s="114">
        <v>68</v>
      </c>
      <c r="H35" s="114">
        <v>56</v>
      </c>
      <c r="I35" s="140">
        <v>58</v>
      </c>
      <c r="J35" s="115">
        <v>36</v>
      </c>
      <c r="K35" s="116">
        <v>62.068965517241381</v>
      </c>
    </row>
    <row r="36" spans="1:11" ht="14.1" customHeight="1" x14ac:dyDescent="0.2">
      <c r="A36" s="306">
        <v>41</v>
      </c>
      <c r="B36" s="307" t="s">
        <v>255</v>
      </c>
      <c r="C36" s="308"/>
      <c r="D36" s="113">
        <v>0.56014150943396224</v>
      </c>
      <c r="E36" s="115">
        <v>19</v>
      </c>
      <c r="F36" s="114">
        <v>9</v>
      </c>
      <c r="G36" s="114">
        <v>12</v>
      </c>
      <c r="H36" s="114">
        <v>9</v>
      </c>
      <c r="I36" s="140">
        <v>8</v>
      </c>
      <c r="J36" s="115">
        <v>11</v>
      </c>
      <c r="K36" s="116">
        <v>137.5</v>
      </c>
    </row>
    <row r="37" spans="1:11" ht="14.1" customHeight="1" x14ac:dyDescent="0.2">
      <c r="A37" s="306">
        <v>42</v>
      </c>
      <c r="B37" s="307" t="s">
        <v>256</v>
      </c>
      <c r="C37" s="308"/>
      <c r="D37" s="113">
        <v>0.20636792452830188</v>
      </c>
      <c r="E37" s="115">
        <v>7</v>
      </c>
      <c r="F37" s="114">
        <v>7</v>
      </c>
      <c r="G37" s="114" t="s">
        <v>513</v>
      </c>
      <c r="H37" s="114" t="s">
        <v>513</v>
      </c>
      <c r="I37" s="140">
        <v>6</v>
      </c>
      <c r="J37" s="115">
        <v>1</v>
      </c>
      <c r="K37" s="116">
        <v>16.666666666666668</v>
      </c>
    </row>
    <row r="38" spans="1:11" ht="14.1" customHeight="1" x14ac:dyDescent="0.2">
      <c r="A38" s="306">
        <v>43</v>
      </c>
      <c r="B38" s="307" t="s">
        <v>257</v>
      </c>
      <c r="C38" s="308"/>
      <c r="D38" s="113">
        <v>0.85495283018867929</v>
      </c>
      <c r="E38" s="115">
        <v>29</v>
      </c>
      <c r="F38" s="114">
        <v>17</v>
      </c>
      <c r="G38" s="114">
        <v>45</v>
      </c>
      <c r="H38" s="114">
        <v>31</v>
      </c>
      <c r="I38" s="140">
        <v>23</v>
      </c>
      <c r="J38" s="115">
        <v>6</v>
      </c>
      <c r="K38" s="116">
        <v>26.086956521739129</v>
      </c>
    </row>
    <row r="39" spans="1:11" ht="14.1" customHeight="1" x14ac:dyDescent="0.2">
      <c r="A39" s="306">
        <v>51</v>
      </c>
      <c r="B39" s="307" t="s">
        <v>258</v>
      </c>
      <c r="C39" s="308"/>
      <c r="D39" s="113">
        <v>6.9575471698113205</v>
      </c>
      <c r="E39" s="115">
        <v>236</v>
      </c>
      <c r="F39" s="114">
        <v>264</v>
      </c>
      <c r="G39" s="114">
        <v>245</v>
      </c>
      <c r="H39" s="114">
        <v>202</v>
      </c>
      <c r="I39" s="140">
        <v>237</v>
      </c>
      <c r="J39" s="115">
        <v>-1</v>
      </c>
      <c r="K39" s="116">
        <v>-0.4219409282700422</v>
      </c>
    </row>
    <row r="40" spans="1:11" ht="14.1" customHeight="1" x14ac:dyDescent="0.2">
      <c r="A40" s="306" t="s">
        <v>259</v>
      </c>
      <c r="B40" s="307" t="s">
        <v>260</v>
      </c>
      <c r="C40" s="308"/>
      <c r="D40" s="113">
        <v>5.7193396226415096</v>
      </c>
      <c r="E40" s="115">
        <v>194</v>
      </c>
      <c r="F40" s="114">
        <v>226</v>
      </c>
      <c r="G40" s="114">
        <v>228</v>
      </c>
      <c r="H40" s="114">
        <v>177</v>
      </c>
      <c r="I40" s="140">
        <v>175</v>
      </c>
      <c r="J40" s="115">
        <v>19</v>
      </c>
      <c r="K40" s="116">
        <v>10.857142857142858</v>
      </c>
    </row>
    <row r="41" spans="1:11" ht="14.1" customHeight="1" x14ac:dyDescent="0.2">
      <c r="A41" s="306"/>
      <c r="B41" s="307" t="s">
        <v>261</v>
      </c>
      <c r="C41" s="308"/>
      <c r="D41" s="113">
        <v>4.8643867924528301</v>
      </c>
      <c r="E41" s="115">
        <v>165</v>
      </c>
      <c r="F41" s="114">
        <v>188</v>
      </c>
      <c r="G41" s="114">
        <v>201</v>
      </c>
      <c r="H41" s="114">
        <v>144</v>
      </c>
      <c r="I41" s="140">
        <v>149</v>
      </c>
      <c r="J41" s="115">
        <v>16</v>
      </c>
      <c r="K41" s="116">
        <v>10.738255033557047</v>
      </c>
    </row>
    <row r="42" spans="1:11" ht="14.1" customHeight="1" x14ac:dyDescent="0.2">
      <c r="A42" s="306">
        <v>52</v>
      </c>
      <c r="B42" s="307" t="s">
        <v>262</v>
      </c>
      <c r="C42" s="308"/>
      <c r="D42" s="113">
        <v>6.0436320754716979</v>
      </c>
      <c r="E42" s="115">
        <v>205</v>
      </c>
      <c r="F42" s="114">
        <v>194</v>
      </c>
      <c r="G42" s="114">
        <v>189</v>
      </c>
      <c r="H42" s="114">
        <v>190</v>
      </c>
      <c r="I42" s="140">
        <v>164</v>
      </c>
      <c r="J42" s="115">
        <v>41</v>
      </c>
      <c r="K42" s="116">
        <v>25</v>
      </c>
    </row>
    <row r="43" spans="1:11" ht="14.1" customHeight="1" x14ac:dyDescent="0.2">
      <c r="A43" s="306" t="s">
        <v>263</v>
      </c>
      <c r="B43" s="307" t="s">
        <v>264</v>
      </c>
      <c r="C43" s="308"/>
      <c r="D43" s="113">
        <v>4.7759433962264151</v>
      </c>
      <c r="E43" s="115">
        <v>162</v>
      </c>
      <c r="F43" s="114">
        <v>155</v>
      </c>
      <c r="G43" s="114">
        <v>141</v>
      </c>
      <c r="H43" s="114">
        <v>155</v>
      </c>
      <c r="I43" s="140">
        <v>128</v>
      </c>
      <c r="J43" s="115">
        <v>34</v>
      </c>
      <c r="K43" s="116">
        <v>26.5625</v>
      </c>
    </row>
    <row r="44" spans="1:11" ht="14.1" customHeight="1" x14ac:dyDescent="0.2">
      <c r="A44" s="306">
        <v>53</v>
      </c>
      <c r="B44" s="307" t="s">
        <v>265</v>
      </c>
      <c r="C44" s="308"/>
      <c r="D44" s="113">
        <v>1.3856132075471699</v>
      </c>
      <c r="E44" s="115">
        <v>47</v>
      </c>
      <c r="F44" s="114">
        <v>29</v>
      </c>
      <c r="G44" s="114">
        <v>34</v>
      </c>
      <c r="H44" s="114">
        <v>27</v>
      </c>
      <c r="I44" s="140">
        <v>26</v>
      </c>
      <c r="J44" s="115">
        <v>21</v>
      </c>
      <c r="K44" s="116">
        <v>80.769230769230774</v>
      </c>
    </row>
    <row r="45" spans="1:11" ht="14.1" customHeight="1" x14ac:dyDescent="0.2">
      <c r="A45" s="306" t="s">
        <v>266</v>
      </c>
      <c r="B45" s="307" t="s">
        <v>267</v>
      </c>
      <c r="C45" s="308"/>
      <c r="D45" s="113">
        <v>1.3856132075471699</v>
      </c>
      <c r="E45" s="115">
        <v>47</v>
      </c>
      <c r="F45" s="114">
        <v>29</v>
      </c>
      <c r="G45" s="114">
        <v>34</v>
      </c>
      <c r="H45" s="114">
        <v>26</v>
      </c>
      <c r="I45" s="140">
        <v>25</v>
      </c>
      <c r="J45" s="115">
        <v>22</v>
      </c>
      <c r="K45" s="116">
        <v>88</v>
      </c>
    </row>
    <row r="46" spans="1:11" ht="14.1" customHeight="1" x14ac:dyDescent="0.2">
      <c r="A46" s="306">
        <v>54</v>
      </c>
      <c r="B46" s="307" t="s">
        <v>268</v>
      </c>
      <c r="C46" s="308"/>
      <c r="D46" s="113">
        <v>4.0683962264150946</v>
      </c>
      <c r="E46" s="115">
        <v>138</v>
      </c>
      <c r="F46" s="114">
        <v>85</v>
      </c>
      <c r="G46" s="114">
        <v>116</v>
      </c>
      <c r="H46" s="114">
        <v>108</v>
      </c>
      <c r="I46" s="140">
        <v>103</v>
      </c>
      <c r="J46" s="115">
        <v>35</v>
      </c>
      <c r="K46" s="116">
        <v>33.980582524271846</v>
      </c>
    </row>
    <row r="47" spans="1:11" ht="14.1" customHeight="1" x14ac:dyDescent="0.2">
      <c r="A47" s="306">
        <v>61</v>
      </c>
      <c r="B47" s="307" t="s">
        <v>269</v>
      </c>
      <c r="C47" s="308"/>
      <c r="D47" s="113">
        <v>1.4150943396226414</v>
      </c>
      <c r="E47" s="115">
        <v>48</v>
      </c>
      <c r="F47" s="114">
        <v>28</v>
      </c>
      <c r="G47" s="114">
        <v>37</v>
      </c>
      <c r="H47" s="114">
        <v>57</v>
      </c>
      <c r="I47" s="140">
        <v>54</v>
      </c>
      <c r="J47" s="115">
        <v>-6</v>
      </c>
      <c r="K47" s="116">
        <v>-11.111111111111111</v>
      </c>
    </row>
    <row r="48" spans="1:11" ht="14.1" customHeight="1" x14ac:dyDescent="0.2">
      <c r="A48" s="306">
        <v>62</v>
      </c>
      <c r="B48" s="307" t="s">
        <v>270</v>
      </c>
      <c r="C48" s="308"/>
      <c r="D48" s="113">
        <v>6.0731132075471699</v>
      </c>
      <c r="E48" s="115">
        <v>206</v>
      </c>
      <c r="F48" s="114">
        <v>167</v>
      </c>
      <c r="G48" s="114">
        <v>209</v>
      </c>
      <c r="H48" s="114">
        <v>208</v>
      </c>
      <c r="I48" s="140">
        <v>288</v>
      </c>
      <c r="J48" s="115">
        <v>-82</v>
      </c>
      <c r="K48" s="116">
        <v>-28.472222222222221</v>
      </c>
    </row>
    <row r="49" spans="1:11" ht="14.1" customHeight="1" x14ac:dyDescent="0.2">
      <c r="A49" s="306">
        <v>63</v>
      </c>
      <c r="B49" s="307" t="s">
        <v>271</v>
      </c>
      <c r="C49" s="308"/>
      <c r="D49" s="113">
        <v>7.9009433962264151</v>
      </c>
      <c r="E49" s="115">
        <v>268</v>
      </c>
      <c r="F49" s="114">
        <v>394</v>
      </c>
      <c r="G49" s="114">
        <v>155</v>
      </c>
      <c r="H49" s="114">
        <v>128</v>
      </c>
      <c r="I49" s="140">
        <v>183</v>
      </c>
      <c r="J49" s="115">
        <v>85</v>
      </c>
      <c r="K49" s="116">
        <v>46.448087431693992</v>
      </c>
    </row>
    <row r="50" spans="1:11" ht="14.1" customHeight="1" x14ac:dyDescent="0.2">
      <c r="A50" s="306" t="s">
        <v>272</v>
      </c>
      <c r="B50" s="307" t="s">
        <v>273</v>
      </c>
      <c r="C50" s="308"/>
      <c r="D50" s="113">
        <v>3.4492924528301887</v>
      </c>
      <c r="E50" s="115">
        <v>117</v>
      </c>
      <c r="F50" s="114">
        <v>69</v>
      </c>
      <c r="G50" s="114">
        <v>47</v>
      </c>
      <c r="H50" s="114">
        <v>42</v>
      </c>
      <c r="I50" s="140">
        <v>66</v>
      </c>
      <c r="J50" s="115">
        <v>51</v>
      </c>
      <c r="K50" s="116">
        <v>77.272727272727266</v>
      </c>
    </row>
    <row r="51" spans="1:11" ht="14.1" customHeight="1" x14ac:dyDescent="0.2">
      <c r="A51" s="306" t="s">
        <v>274</v>
      </c>
      <c r="B51" s="307" t="s">
        <v>275</v>
      </c>
      <c r="C51" s="308"/>
      <c r="D51" s="113">
        <v>4.0978773584905657</v>
      </c>
      <c r="E51" s="115">
        <v>139</v>
      </c>
      <c r="F51" s="114">
        <v>311</v>
      </c>
      <c r="G51" s="114">
        <v>98</v>
      </c>
      <c r="H51" s="114">
        <v>79</v>
      </c>
      <c r="I51" s="140">
        <v>113</v>
      </c>
      <c r="J51" s="115">
        <v>26</v>
      </c>
      <c r="K51" s="116">
        <v>23.008849557522122</v>
      </c>
    </row>
    <row r="52" spans="1:11" ht="14.1" customHeight="1" x14ac:dyDescent="0.2">
      <c r="A52" s="306">
        <v>71</v>
      </c>
      <c r="B52" s="307" t="s">
        <v>276</v>
      </c>
      <c r="C52" s="308"/>
      <c r="D52" s="113">
        <v>8.4021226415094343</v>
      </c>
      <c r="E52" s="115">
        <v>285</v>
      </c>
      <c r="F52" s="114">
        <v>195</v>
      </c>
      <c r="G52" s="114">
        <v>233</v>
      </c>
      <c r="H52" s="114">
        <v>223</v>
      </c>
      <c r="I52" s="140">
        <v>231</v>
      </c>
      <c r="J52" s="115">
        <v>54</v>
      </c>
      <c r="K52" s="116">
        <v>23.376623376623378</v>
      </c>
    </row>
    <row r="53" spans="1:11" ht="14.1" customHeight="1" x14ac:dyDescent="0.2">
      <c r="A53" s="306" t="s">
        <v>277</v>
      </c>
      <c r="B53" s="307" t="s">
        <v>278</v>
      </c>
      <c r="C53" s="308"/>
      <c r="D53" s="113">
        <v>2.6533018867924527</v>
      </c>
      <c r="E53" s="115">
        <v>90</v>
      </c>
      <c r="F53" s="114">
        <v>59</v>
      </c>
      <c r="G53" s="114">
        <v>82</v>
      </c>
      <c r="H53" s="114">
        <v>64</v>
      </c>
      <c r="I53" s="140">
        <v>82</v>
      </c>
      <c r="J53" s="115">
        <v>8</v>
      </c>
      <c r="K53" s="116">
        <v>9.7560975609756095</v>
      </c>
    </row>
    <row r="54" spans="1:11" ht="14.1" customHeight="1" x14ac:dyDescent="0.2">
      <c r="A54" s="306" t="s">
        <v>279</v>
      </c>
      <c r="B54" s="307" t="s">
        <v>280</v>
      </c>
      <c r="C54" s="308"/>
      <c r="D54" s="113">
        <v>4.4811320754716979</v>
      </c>
      <c r="E54" s="115">
        <v>152</v>
      </c>
      <c r="F54" s="114">
        <v>113</v>
      </c>
      <c r="G54" s="114">
        <v>119</v>
      </c>
      <c r="H54" s="114">
        <v>139</v>
      </c>
      <c r="I54" s="140">
        <v>122</v>
      </c>
      <c r="J54" s="115">
        <v>30</v>
      </c>
      <c r="K54" s="116">
        <v>24.590163934426229</v>
      </c>
    </row>
    <row r="55" spans="1:11" ht="14.1" customHeight="1" x14ac:dyDescent="0.2">
      <c r="A55" s="306">
        <v>72</v>
      </c>
      <c r="B55" s="307" t="s">
        <v>281</v>
      </c>
      <c r="C55" s="308"/>
      <c r="D55" s="113">
        <v>1.9752358490566038</v>
      </c>
      <c r="E55" s="115">
        <v>67</v>
      </c>
      <c r="F55" s="114">
        <v>38</v>
      </c>
      <c r="G55" s="114">
        <v>55</v>
      </c>
      <c r="H55" s="114">
        <v>37</v>
      </c>
      <c r="I55" s="140">
        <v>83</v>
      </c>
      <c r="J55" s="115">
        <v>-16</v>
      </c>
      <c r="K55" s="116">
        <v>-19.277108433734941</v>
      </c>
    </row>
    <row r="56" spans="1:11" ht="14.1" customHeight="1" x14ac:dyDescent="0.2">
      <c r="A56" s="306" t="s">
        <v>282</v>
      </c>
      <c r="B56" s="307" t="s">
        <v>283</v>
      </c>
      <c r="C56" s="308"/>
      <c r="D56" s="113">
        <v>0.972877358490566</v>
      </c>
      <c r="E56" s="115">
        <v>33</v>
      </c>
      <c r="F56" s="114">
        <v>16</v>
      </c>
      <c r="G56" s="114">
        <v>31</v>
      </c>
      <c r="H56" s="114">
        <v>18</v>
      </c>
      <c r="I56" s="140">
        <v>42</v>
      </c>
      <c r="J56" s="115">
        <v>-9</v>
      </c>
      <c r="K56" s="116">
        <v>-21.428571428571427</v>
      </c>
    </row>
    <row r="57" spans="1:11" ht="14.1" customHeight="1" x14ac:dyDescent="0.2">
      <c r="A57" s="306" t="s">
        <v>284</v>
      </c>
      <c r="B57" s="307" t="s">
        <v>285</v>
      </c>
      <c r="C57" s="308"/>
      <c r="D57" s="113">
        <v>0.56014150943396224</v>
      </c>
      <c r="E57" s="115">
        <v>19</v>
      </c>
      <c r="F57" s="114">
        <v>13</v>
      </c>
      <c r="G57" s="114">
        <v>13</v>
      </c>
      <c r="H57" s="114">
        <v>10</v>
      </c>
      <c r="I57" s="140">
        <v>27</v>
      </c>
      <c r="J57" s="115">
        <v>-8</v>
      </c>
      <c r="K57" s="116">
        <v>-29.62962962962963</v>
      </c>
    </row>
    <row r="58" spans="1:11" ht="14.1" customHeight="1" x14ac:dyDescent="0.2">
      <c r="A58" s="306">
        <v>73</v>
      </c>
      <c r="B58" s="307" t="s">
        <v>286</v>
      </c>
      <c r="C58" s="308"/>
      <c r="D58" s="113">
        <v>2.8301886792452828</v>
      </c>
      <c r="E58" s="115">
        <v>96</v>
      </c>
      <c r="F58" s="114">
        <v>23</v>
      </c>
      <c r="G58" s="114">
        <v>28</v>
      </c>
      <c r="H58" s="114">
        <v>30</v>
      </c>
      <c r="I58" s="140">
        <v>37</v>
      </c>
      <c r="J58" s="115">
        <v>59</v>
      </c>
      <c r="K58" s="116">
        <v>159.45945945945945</v>
      </c>
    </row>
    <row r="59" spans="1:11" ht="14.1" customHeight="1" x14ac:dyDescent="0.2">
      <c r="A59" s="306" t="s">
        <v>287</v>
      </c>
      <c r="B59" s="307" t="s">
        <v>288</v>
      </c>
      <c r="C59" s="308"/>
      <c r="D59" s="113">
        <v>2.7417452830188678</v>
      </c>
      <c r="E59" s="115">
        <v>93</v>
      </c>
      <c r="F59" s="114">
        <v>16</v>
      </c>
      <c r="G59" s="114">
        <v>23</v>
      </c>
      <c r="H59" s="114">
        <v>22</v>
      </c>
      <c r="I59" s="140">
        <v>24</v>
      </c>
      <c r="J59" s="115">
        <v>69</v>
      </c>
      <c r="K59" s="116" t="s">
        <v>514</v>
      </c>
    </row>
    <row r="60" spans="1:11" ht="14.1" customHeight="1" x14ac:dyDescent="0.2">
      <c r="A60" s="306">
        <v>81</v>
      </c>
      <c r="B60" s="307" t="s">
        <v>289</v>
      </c>
      <c r="C60" s="308"/>
      <c r="D60" s="113">
        <v>4.8349056603773581</v>
      </c>
      <c r="E60" s="115">
        <v>164</v>
      </c>
      <c r="F60" s="114">
        <v>101</v>
      </c>
      <c r="G60" s="114">
        <v>137</v>
      </c>
      <c r="H60" s="114">
        <v>141</v>
      </c>
      <c r="I60" s="140">
        <v>139</v>
      </c>
      <c r="J60" s="115">
        <v>25</v>
      </c>
      <c r="K60" s="116">
        <v>17.985611510791365</v>
      </c>
    </row>
    <row r="61" spans="1:11" ht="14.1" customHeight="1" x14ac:dyDescent="0.2">
      <c r="A61" s="306" t="s">
        <v>290</v>
      </c>
      <c r="B61" s="307" t="s">
        <v>291</v>
      </c>
      <c r="C61" s="308"/>
      <c r="D61" s="113">
        <v>1.3266509433962264</v>
      </c>
      <c r="E61" s="115">
        <v>45</v>
      </c>
      <c r="F61" s="114">
        <v>32</v>
      </c>
      <c r="G61" s="114">
        <v>31</v>
      </c>
      <c r="H61" s="114">
        <v>44</v>
      </c>
      <c r="I61" s="140">
        <v>58</v>
      </c>
      <c r="J61" s="115">
        <v>-13</v>
      </c>
      <c r="K61" s="116">
        <v>-22.413793103448278</v>
      </c>
    </row>
    <row r="62" spans="1:11" ht="14.1" customHeight="1" x14ac:dyDescent="0.2">
      <c r="A62" s="306" t="s">
        <v>292</v>
      </c>
      <c r="B62" s="307" t="s">
        <v>293</v>
      </c>
      <c r="C62" s="308"/>
      <c r="D62" s="113">
        <v>1.5035377358490567</v>
      </c>
      <c r="E62" s="115">
        <v>51</v>
      </c>
      <c r="F62" s="114">
        <v>39</v>
      </c>
      <c r="G62" s="114">
        <v>67</v>
      </c>
      <c r="H62" s="114">
        <v>57</v>
      </c>
      <c r="I62" s="140">
        <v>45</v>
      </c>
      <c r="J62" s="115">
        <v>6</v>
      </c>
      <c r="K62" s="116">
        <v>13.333333333333334</v>
      </c>
    </row>
    <row r="63" spans="1:11" ht="14.1" customHeight="1" x14ac:dyDescent="0.2">
      <c r="A63" s="306"/>
      <c r="B63" s="307" t="s">
        <v>294</v>
      </c>
      <c r="C63" s="308"/>
      <c r="D63" s="113">
        <v>1.4150943396226414</v>
      </c>
      <c r="E63" s="115">
        <v>48</v>
      </c>
      <c r="F63" s="114">
        <v>35</v>
      </c>
      <c r="G63" s="114">
        <v>53</v>
      </c>
      <c r="H63" s="114">
        <v>53</v>
      </c>
      <c r="I63" s="140">
        <v>36</v>
      </c>
      <c r="J63" s="115">
        <v>12</v>
      </c>
      <c r="K63" s="116">
        <v>33.333333333333336</v>
      </c>
    </row>
    <row r="64" spans="1:11" ht="14.1" customHeight="1" x14ac:dyDescent="0.2">
      <c r="A64" s="306" t="s">
        <v>295</v>
      </c>
      <c r="B64" s="307" t="s">
        <v>296</v>
      </c>
      <c r="C64" s="308"/>
      <c r="D64" s="113">
        <v>0.61910377358490565</v>
      </c>
      <c r="E64" s="115">
        <v>21</v>
      </c>
      <c r="F64" s="114">
        <v>9</v>
      </c>
      <c r="G64" s="114">
        <v>13</v>
      </c>
      <c r="H64" s="114">
        <v>18</v>
      </c>
      <c r="I64" s="140">
        <v>11</v>
      </c>
      <c r="J64" s="115">
        <v>10</v>
      </c>
      <c r="K64" s="116">
        <v>90.909090909090907</v>
      </c>
    </row>
    <row r="65" spans="1:11" ht="14.1" customHeight="1" x14ac:dyDescent="0.2">
      <c r="A65" s="306" t="s">
        <v>297</v>
      </c>
      <c r="B65" s="307" t="s">
        <v>298</v>
      </c>
      <c r="C65" s="308"/>
      <c r="D65" s="113">
        <v>0.67806603773584906</v>
      </c>
      <c r="E65" s="115">
        <v>23</v>
      </c>
      <c r="F65" s="114">
        <v>9</v>
      </c>
      <c r="G65" s="114">
        <v>13</v>
      </c>
      <c r="H65" s="114">
        <v>14</v>
      </c>
      <c r="I65" s="140">
        <v>9</v>
      </c>
      <c r="J65" s="115">
        <v>14</v>
      </c>
      <c r="K65" s="116">
        <v>155.55555555555554</v>
      </c>
    </row>
    <row r="66" spans="1:11" ht="14.1" customHeight="1" x14ac:dyDescent="0.2">
      <c r="A66" s="306">
        <v>82</v>
      </c>
      <c r="B66" s="307" t="s">
        <v>299</v>
      </c>
      <c r="C66" s="308"/>
      <c r="D66" s="113">
        <v>2.358490566037736</v>
      </c>
      <c r="E66" s="115">
        <v>80</v>
      </c>
      <c r="F66" s="114">
        <v>59</v>
      </c>
      <c r="G66" s="114">
        <v>111</v>
      </c>
      <c r="H66" s="114">
        <v>155</v>
      </c>
      <c r="I66" s="140">
        <v>84</v>
      </c>
      <c r="J66" s="115">
        <v>-4</v>
      </c>
      <c r="K66" s="116">
        <v>-4.7619047619047619</v>
      </c>
    </row>
    <row r="67" spans="1:11" ht="14.1" customHeight="1" x14ac:dyDescent="0.2">
      <c r="A67" s="306" t="s">
        <v>300</v>
      </c>
      <c r="B67" s="307" t="s">
        <v>301</v>
      </c>
      <c r="C67" s="308"/>
      <c r="D67" s="113">
        <v>1.3266509433962264</v>
      </c>
      <c r="E67" s="115">
        <v>45</v>
      </c>
      <c r="F67" s="114">
        <v>38</v>
      </c>
      <c r="G67" s="114">
        <v>85</v>
      </c>
      <c r="H67" s="114">
        <v>127</v>
      </c>
      <c r="I67" s="140">
        <v>45</v>
      </c>
      <c r="J67" s="115">
        <v>0</v>
      </c>
      <c r="K67" s="116">
        <v>0</v>
      </c>
    </row>
    <row r="68" spans="1:11" ht="14.1" customHeight="1" x14ac:dyDescent="0.2">
      <c r="A68" s="306" t="s">
        <v>302</v>
      </c>
      <c r="B68" s="307" t="s">
        <v>303</v>
      </c>
      <c r="C68" s="308"/>
      <c r="D68" s="113">
        <v>0.70754716981132071</v>
      </c>
      <c r="E68" s="115">
        <v>24</v>
      </c>
      <c r="F68" s="114">
        <v>17</v>
      </c>
      <c r="G68" s="114">
        <v>20</v>
      </c>
      <c r="H68" s="114">
        <v>23</v>
      </c>
      <c r="I68" s="140">
        <v>29</v>
      </c>
      <c r="J68" s="115">
        <v>-5</v>
      </c>
      <c r="K68" s="116">
        <v>-17.241379310344829</v>
      </c>
    </row>
    <row r="69" spans="1:11" ht="14.1" customHeight="1" x14ac:dyDescent="0.2">
      <c r="A69" s="306">
        <v>83</v>
      </c>
      <c r="B69" s="307" t="s">
        <v>304</v>
      </c>
      <c r="C69" s="308"/>
      <c r="D69" s="113">
        <v>7.1933962264150946</v>
      </c>
      <c r="E69" s="115">
        <v>244</v>
      </c>
      <c r="F69" s="114">
        <v>107</v>
      </c>
      <c r="G69" s="114">
        <v>195</v>
      </c>
      <c r="H69" s="114">
        <v>128</v>
      </c>
      <c r="I69" s="140">
        <v>107</v>
      </c>
      <c r="J69" s="115">
        <v>137</v>
      </c>
      <c r="K69" s="116">
        <v>128.03738317757009</v>
      </c>
    </row>
    <row r="70" spans="1:11" ht="14.1" customHeight="1" x14ac:dyDescent="0.2">
      <c r="A70" s="306" t="s">
        <v>305</v>
      </c>
      <c r="B70" s="307" t="s">
        <v>306</v>
      </c>
      <c r="C70" s="308"/>
      <c r="D70" s="113">
        <v>6.132075471698113</v>
      </c>
      <c r="E70" s="115">
        <v>208</v>
      </c>
      <c r="F70" s="114">
        <v>62</v>
      </c>
      <c r="G70" s="114">
        <v>160</v>
      </c>
      <c r="H70" s="114">
        <v>83</v>
      </c>
      <c r="I70" s="140">
        <v>67</v>
      </c>
      <c r="J70" s="115">
        <v>141</v>
      </c>
      <c r="K70" s="116">
        <v>210.44776119402985</v>
      </c>
    </row>
    <row r="71" spans="1:11" ht="14.1" customHeight="1" x14ac:dyDescent="0.2">
      <c r="A71" s="306"/>
      <c r="B71" s="307" t="s">
        <v>307</v>
      </c>
      <c r="C71" s="308"/>
      <c r="D71" s="113">
        <v>5.1002358490566042</v>
      </c>
      <c r="E71" s="115">
        <v>173</v>
      </c>
      <c r="F71" s="114">
        <v>50</v>
      </c>
      <c r="G71" s="114">
        <v>127</v>
      </c>
      <c r="H71" s="114">
        <v>46</v>
      </c>
      <c r="I71" s="140">
        <v>54</v>
      </c>
      <c r="J71" s="115">
        <v>119</v>
      </c>
      <c r="K71" s="116">
        <v>220.37037037037038</v>
      </c>
    </row>
    <row r="72" spans="1:11" ht="14.1" customHeight="1" x14ac:dyDescent="0.2">
      <c r="A72" s="306">
        <v>84</v>
      </c>
      <c r="B72" s="307" t="s">
        <v>308</v>
      </c>
      <c r="C72" s="308"/>
      <c r="D72" s="113">
        <v>1.0318396226415094</v>
      </c>
      <c r="E72" s="115">
        <v>35</v>
      </c>
      <c r="F72" s="114">
        <v>21</v>
      </c>
      <c r="G72" s="114">
        <v>57</v>
      </c>
      <c r="H72" s="114">
        <v>43</v>
      </c>
      <c r="I72" s="140">
        <v>40</v>
      </c>
      <c r="J72" s="115">
        <v>-5</v>
      </c>
      <c r="K72" s="116">
        <v>-12.5</v>
      </c>
    </row>
    <row r="73" spans="1:11" ht="14.1" customHeight="1" x14ac:dyDescent="0.2">
      <c r="A73" s="306" t="s">
        <v>309</v>
      </c>
      <c r="B73" s="307" t="s">
        <v>310</v>
      </c>
      <c r="C73" s="308"/>
      <c r="D73" s="113">
        <v>0.73702830188679247</v>
      </c>
      <c r="E73" s="115">
        <v>25</v>
      </c>
      <c r="F73" s="114">
        <v>14</v>
      </c>
      <c r="G73" s="114">
        <v>43</v>
      </c>
      <c r="H73" s="114">
        <v>24</v>
      </c>
      <c r="I73" s="140">
        <v>22</v>
      </c>
      <c r="J73" s="115">
        <v>3</v>
      </c>
      <c r="K73" s="116">
        <v>13.636363636363637</v>
      </c>
    </row>
    <row r="74" spans="1:11" ht="14.1" customHeight="1" x14ac:dyDescent="0.2">
      <c r="A74" s="306" t="s">
        <v>311</v>
      </c>
      <c r="B74" s="307" t="s">
        <v>312</v>
      </c>
      <c r="C74" s="308"/>
      <c r="D74" s="113">
        <v>0</v>
      </c>
      <c r="E74" s="115">
        <v>0</v>
      </c>
      <c r="F74" s="114">
        <v>5</v>
      </c>
      <c r="G74" s="114">
        <v>4</v>
      </c>
      <c r="H74" s="114" t="s">
        <v>513</v>
      </c>
      <c r="I74" s="140">
        <v>3</v>
      </c>
      <c r="J74" s="115">
        <v>-3</v>
      </c>
      <c r="K74" s="116">
        <v>-100</v>
      </c>
    </row>
    <row r="75" spans="1:11" ht="14.1" customHeight="1" x14ac:dyDescent="0.2">
      <c r="A75" s="306" t="s">
        <v>313</v>
      </c>
      <c r="B75" s="307" t="s">
        <v>314</v>
      </c>
      <c r="C75" s="308"/>
      <c r="D75" s="113">
        <v>0</v>
      </c>
      <c r="E75" s="115">
        <v>0</v>
      </c>
      <c r="F75" s="114">
        <v>0</v>
      </c>
      <c r="G75" s="114">
        <v>3</v>
      </c>
      <c r="H75" s="114">
        <v>7</v>
      </c>
      <c r="I75" s="140">
        <v>4</v>
      </c>
      <c r="J75" s="115">
        <v>-4</v>
      </c>
      <c r="K75" s="116">
        <v>-100</v>
      </c>
    </row>
    <row r="76" spans="1:11" ht="14.1" customHeight="1" x14ac:dyDescent="0.2">
      <c r="A76" s="306">
        <v>91</v>
      </c>
      <c r="B76" s="307" t="s">
        <v>315</v>
      </c>
      <c r="C76" s="308"/>
      <c r="D76" s="113">
        <v>0.41273584905660377</v>
      </c>
      <c r="E76" s="115">
        <v>14</v>
      </c>
      <c r="F76" s="114">
        <v>4</v>
      </c>
      <c r="G76" s="114">
        <v>13</v>
      </c>
      <c r="H76" s="114">
        <v>7</v>
      </c>
      <c r="I76" s="140">
        <v>6</v>
      </c>
      <c r="J76" s="115">
        <v>8</v>
      </c>
      <c r="K76" s="116">
        <v>133.33333333333334</v>
      </c>
    </row>
    <row r="77" spans="1:11" ht="14.1" customHeight="1" x14ac:dyDescent="0.2">
      <c r="A77" s="306">
        <v>92</v>
      </c>
      <c r="B77" s="307" t="s">
        <v>316</v>
      </c>
      <c r="C77" s="308"/>
      <c r="D77" s="113">
        <v>0.35377358490566035</v>
      </c>
      <c r="E77" s="115">
        <v>12</v>
      </c>
      <c r="F77" s="114">
        <v>5</v>
      </c>
      <c r="G77" s="114">
        <v>18</v>
      </c>
      <c r="H77" s="114">
        <v>18</v>
      </c>
      <c r="I77" s="140">
        <v>28</v>
      </c>
      <c r="J77" s="115">
        <v>-16</v>
      </c>
      <c r="K77" s="116">
        <v>-57.142857142857146</v>
      </c>
    </row>
    <row r="78" spans="1:11" ht="14.1" customHeight="1" x14ac:dyDescent="0.2">
      <c r="A78" s="306">
        <v>93</v>
      </c>
      <c r="B78" s="307" t="s">
        <v>317</v>
      </c>
      <c r="C78" s="308"/>
      <c r="D78" s="113" t="s">
        <v>513</v>
      </c>
      <c r="E78" s="115" t="s">
        <v>513</v>
      </c>
      <c r="F78" s="114">
        <v>4</v>
      </c>
      <c r="G78" s="114">
        <v>4</v>
      </c>
      <c r="H78" s="114" t="s">
        <v>513</v>
      </c>
      <c r="I78" s="140">
        <v>4</v>
      </c>
      <c r="J78" s="115" t="s">
        <v>513</v>
      </c>
      <c r="K78" s="116" t="s">
        <v>513</v>
      </c>
    </row>
    <row r="79" spans="1:11" ht="14.1" customHeight="1" x14ac:dyDescent="0.2">
      <c r="A79" s="306">
        <v>94</v>
      </c>
      <c r="B79" s="307" t="s">
        <v>318</v>
      </c>
      <c r="C79" s="308"/>
      <c r="D79" s="113" t="s">
        <v>513</v>
      </c>
      <c r="E79" s="115" t="s">
        <v>513</v>
      </c>
      <c r="F79" s="114">
        <v>4</v>
      </c>
      <c r="G79" s="114" t="s">
        <v>513</v>
      </c>
      <c r="H79" s="114" t="s">
        <v>513</v>
      </c>
      <c r="I79" s="140">
        <v>5</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30406</v>
      </c>
      <c r="C10" s="114">
        <v>17883</v>
      </c>
      <c r="D10" s="114">
        <v>12523</v>
      </c>
      <c r="E10" s="114">
        <v>23968</v>
      </c>
      <c r="F10" s="114">
        <v>5950</v>
      </c>
      <c r="G10" s="114">
        <v>4275</v>
      </c>
      <c r="H10" s="114">
        <v>8170</v>
      </c>
      <c r="I10" s="115">
        <v>10303</v>
      </c>
      <c r="J10" s="114">
        <v>7283</v>
      </c>
      <c r="K10" s="114">
        <v>3020</v>
      </c>
      <c r="L10" s="423">
        <v>2396</v>
      </c>
      <c r="M10" s="424">
        <v>2466</v>
      </c>
    </row>
    <row r="11" spans="1:13" ht="11.1" customHeight="1" x14ac:dyDescent="0.2">
      <c r="A11" s="422" t="s">
        <v>387</v>
      </c>
      <c r="B11" s="115">
        <v>31004</v>
      </c>
      <c r="C11" s="114">
        <v>18247</v>
      </c>
      <c r="D11" s="114">
        <v>12757</v>
      </c>
      <c r="E11" s="114">
        <v>24404</v>
      </c>
      <c r="F11" s="114">
        <v>6113</v>
      </c>
      <c r="G11" s="114">
        <v>4266</v>
      </c>
      <c r="H11" s="114">
        <v>8452</v>
      </c>
      <c r="I11" s="115">
        <v>10636</v>
      </c>
      <c r="J11" s="114">
        <v>7425</v>
      </c>
      <c r="K11" s="114">
        <v>3211</v>
      </c>
      <c r="L11" s="423">
        <v>2537</v>
      </c>
      <c r="M11" s="424">
        <v>1890</v>
      </c>
    </row>
    <row r="12" spans="1:13" ht="11.1" customHeight="1" x14ac:dyDescent="0.2">
      <c r="A12" s="422" t="s">
        <v>388</v>
      </c>
      <c r="B12" s="115">
        <v>31787</v>
      </c>
      <c r="C12" s="114">
        <v>18692</v>
      </c>
      <c r="D12" s="114">
        <v>13095</v>
      </c>
      <c r="E12" s="114">
        <v>25129</v>
      </c>
      <c r="F12" s="114">
        <v>6168</v>
      </c>
      <c r="G12" s="114">
        <v>4729</v>
      </c>
      <c r="H12" s="114">
        <v>8624</v>
      </c>
      <c r="I12" s="115">
        <v>10868</v>
      </c>
      <c r="J12" s="114">
        <v>7490</v>
      </c>
      <c r="K12" s="114">
        <v>3378</v>
      </c>
      <c r="L12" s="423">
        <v>3871</v>
      </c>
      <c r="M12" s="424">
        <v>3186</v>
      </c>
    </row>
    <row r="13" spans="1:13" s="110" customFormat="1" ht="11.1" customHeight="1" x14ac:dyDescent="0.2">
      <c r="A13" s="422" t="s">
        <v>389</v>
      </c>
      <c r="B13" s="115">
        <v>31310</v>
      </c>
      <c r="C13" s="114">
        <v>18312</v>
      </c>
      <c r="D13" s="114">
        <v>12998</v>
      </c>
      <c r="E13" s="114">
        <v>24637</v>
      </c>
      <c r="F13" s="114">
        <v>6181</v>
      </c>
      <c r="G13" s="114">
        <v>4522</v>
      </c>
      <c r="H13" s="114">
        <v>8664</v>
      </c>
      <c r="I13" s="115">
        <v>10599</v>
      </c>
      <c r="J13" s="114">
        <v>7358</v>
      </c>
      <c r="K13" s="114">
        <v>3241</v>
      </c>
      <c r="L13" s="423">
        <v>1678</v>
      </c>
      <c r="M13" s="424">
        <v>2181</v>
      </c>
    </row>
    <row r="14" spans="1:13" ht="15" customHeight="1" x14ac:dyDescent="0.2">
      <c r="A14" s="422" t="s">
        <v>390</v>
      </c>
      <c r="B14" s="115">
        <v>31546</v>
      </c>
      <c r="C14" s="114">
        <v>18474</v>
      </c>
      <c r="D14" s="114">
        <v>13072</v>
      </c>
      <c r="E14" s="114">
        <v>24057</v>
      </c>
      <c r="F14" s="114">
        <v>7037</v>
      </c>
      <c r="G14" s="114">
        <v>4345</v>
      </c>
      <c r="H14" s="114">
        <v>8841</v>
      </c>
      <c r="I14" s="115">
        <v>10578</v>
      </c>
      <c r="J14" s="114">
        <v>7306</v>
      </c>
      <c r="K14" s="114">
        <v>3272</v>
      </c>
      <c r="L14" s="423">
        <v>2719</v>
      </c>
      <c r="M14" s="424">
        <v>2514</v>
      </c>
    </row>
    <row r="15" spans="1:13" ht="11.1" customHeight="1" x14ac:dyDescent="0.2">
      <c r="A15" s="422" t="s">
        <v>387</v>
      </c>
      <c r="B15" s="115">
        <v>32053</v>
      </c>
      <c r="C15" s="114">
        <v>18833</v>
      </c>
      <c r="D15" s="114">
        <v>13220</v>
      </c>
      <c r="E15" s="114">
        <v>24325</v>
      </c>
      <c r="F15" s="114">
        <v>7289</v>
      </c>
      <c r="G15" s="114">
        <v>4241</v>
      </c>
      <c r="H15" s="114">
        <v>9104</v>
      </c>
      <c r="I15" s="115">
        <v>10884</v>
      </c>
      <c r="J15" s="114">
        <v>7546</v>
      </c>
      <c r="K15" s="114">
        <v>3338</v>
      </c>
      <c r="L15" s="423">
        <v>2780</v>
      </c>
      <c r="M15" s="424">
        <v>2304</v>
      </c>
    </row>
    <row r="16" spans="1:13" ht="11.1" customHeight="1" x14ac:dyDescent="0.2">
      <c r="A16" s="422" t="s">
        <v>388</v>
      </c>
      <c r="B16" s="115">
        <v>32807</v>
      </c>
      <c r="C16" s="114">
        <v>19301</v>
      </c>
      <c r="D16" s="114">
        <v>13506</v>
      </c>
      <c r="E16" s="114">
        <v>25105</v>
      </c>
      <c r="F16" s="114">
        <v>7513</v>
      </c>
      <c r="G16" s="114">
        <v>4763</v>
      </c>
      <c r="H16" s="114">
        <v>9264</v>
      </c>
      <c r="I16" s="115">
        <v>10782</v>
      </c>
      <c r="J16" s="114">
        <v>7373</v>
      </c>
      <c r="K16" s="114">
        <v>3409</v>
      </c>
      <c r="L16" s="423">
        <v>3908</v>
      </c>
      <c r="M16" s="424">
        <v>3128</v>
      </c>
    </row>
    <row r="17" spans="1:13" s="110" customFormat="1" ht="11.1" customHeight="1" x14ac:dyDescent="0.2">
      <c r="A17" s="422" t="s">
        <v>389</v>
      </c>
      <c r="B17" s="115">
        <v>32289</v>
      </c>
      <c r="C17" s="114">
        <v>18944</v>
      </c>
      <c r="D17" s="114">
        <v>13345</v>
      </c>
      <c r="E17" s="114">
        <v>24825</v>
      </c>
      <c r="F17" s="114">
        <v>7428</v>
      </c>
      <c r="G17" s="114">
        <v>4526</v>
      </c>
      <c r="H17" s="114">
        <v>9298</v>
      </c>
      <c r="I17" s="115">
        <v>10480</v>
      </c>
      <c r="J17" s="114">
        <v>7216</v>
      </c>
      <c r="K17" s="114">
        <v>3264</v>
      </c>
      <c r="L17" s="423">
        <v>1578</v>
      </c>
      <c r="M17" s="424">
        <v>2188</v>
      </c>
    </row>
    <row r="18" spans="1:13" ht="15" customHeight="1" x14ac:dyDescent="0.2">
      <c r="A18" s="422" t="s">
        <v>391</v>
      </c>
      <c r="B18" s="115">
        <v>32359</v>
      </c>
      <c r="C18" s="114">
        <v>18930</v>
      </c>
      <c r="D18" s="114">
        <v>13429</v>
      </c>
      <c r="E18" s="114">
        <v>24616</v>
      </c>
      <c r="F18" s="114">
        <v>7697</v>
      </c>
      <c r="G18" s="114">
        <v>4361</v>
      </c>
      <c r="H18" s="114">
        <v>9482</v>
      </c>
      <c r="I18" s="115">
        <v>10411</v>
      </c>
      <c r="J18" s="114">
        <v>7148</v>
      </c>
      <c r="K18" s="114">
        <v>3263</v>
      </c>
      <c r="L18" s="423">
        <v>2541</v>
      </c>
      <c r="M18" s="424">
        <v>2477</v>
      </c>
    </row>
    <row r="19" spans="1:13" ht="11.1" customHeight="1" x14ac:dyDescent="0.2">
      <c r="A19" s="422" t="s">
        <v>387</v>
      </c>
      <c r="B19" s="115">
        <v>32631</v>
      </c>
      <c r="C19" s="114">
        <v>19149</v>
      </c>
      <c r="D19" s="114">
        <v>13482</v>
      </c>
      <c r="E19" s="114">
        <v>24700</v>
      </c>
      <c r="F19" s="114">
        <v>7871</v>
      </c>
      <c r="G19" s="114">
        <v>4231</v>
      </c>
      <c r="H19" s="114">
        <v>9694</v>
      </c>
      <c r="I19" s="115">
        <v>10791</v>
      </c>
      <c r="J19" s="114">
        <v>7405</v>
      </c>
      <c r="K19" s="114">
        <v>3386</v>
      </c>
      <c r="L19" s="423">
        <v>2478</v>
      </c>
      <c r="M19" s="424">
        <v>2244</v>
      </c>
    </row>
    <row r="20" spans="1:13" ht="11.1" customHeight="1" x14ac:dyDescent="0.2">
      <c r="A20" s="422" t="s">
        <v>388</v>
      </c>
      <c r="B20" s="115">
        <v>33422</v>
      </c>
      <c r="C20" s="114">
        <v>19497</v>
      </c>
      <c r="D20" s="114">
        <v>13925</v>
      </c>
      <c r="E20" s="114">
        <v>25254</v>
      </c>
      <c r="F20" s="114">
        <v>8118</v>
      </c>
      <c r="G20" s="114">
        <v>4626</v>
      </c>
      <c r="H20" s="114">
        <v>9955</v>
      </c>
      <c r="I20" s="115">
        <v>10940</v>
      </c>
      <c r="J20" s="114">
        <v>7398</v>
      </c>
      <c r="K20" s="114">
        <v>3542</v>
      </c>
      <c r="L20" s="423">
        <v>3214</v>
      </c>
      <c r="M20" s="424">
        <v>2686</v>
      </c>
    </row>
    <row r="21" spans="1:13" s="110" customFormat="1" ht="11.1" customHeight="1" x14ac:dyDescent="0.2">
      <c r="A21" s="422" t="s">
        <v>389</v>
      </c>
      <c r="B21" s="115">
        <v>32563</v>
      </c>
      <c r="C21" s="114">
        <v>18848</v>
      </c>
      <c r="D21" s="114">
        <v>13715</v>
      </c>
      <c r="E21" s="114">
        <v>24628</v>
      </c>
      <c r="F21" s="114">
        <v>7918</v>
      </c>
      <c r="G21" s="114">
        <v>4331</v>
      </c>
      <c r="H21" s="114">
        <v>9882</v>
      </c>
      <c r="I21" s="115">
        <v>10630</v>
      </c>
      <c r="J21" s="114">
        <v>7174</v>
      </c>
      <c r="K21" s="114">
        <v>3456</v>
      </c>
      <c r="L21" s="423">
        <v>1553</v>
      </c>
      <c r="M21" s="424">
        <v>2378</v>
      </c>
    </row>
    <row r="22" spans="1:13" ht="15" customHeight="1" x14ac:dyDescent="0.2">
      <c r="A22" s="422" t="s">
        <v>392</v>
      </c>
      <c r="B22" s="115">
        <v>32539</v>
      </c>
      <c r="C22" s="114">
        <v>18835</v>
      </c>
      <c r="D22" s="114">
        <v>13704</v>
      </c>
      <c r="E22" s="114">
        <v>24558</v>
      </c>
      <c r="F22" s="114">
        <v>7913</v>
      </c>
      <c r="G22" s="114">
        <v>4177</v>
      </c>
      <c r="H22" s="114">
        <v>10046</v>
      </c>
      <c r="I22" s="115">
        <v>10649</v>
      </c>
      <c r="J22" s="114">
        <v>7241</v>
      </c>
      <c r="K22" s="114">
        <v>3408</v>
      </c>
      <c r="L22" s="423">
        <v>2242</v>
      </c>
      <c r="M22" s="424">
        <v>2330</v>
      </c>
    </row>
    <row r="23" spans="1:13" ht="11.1" customHeight="1" x14ac:dyDescent="0.2">
      <c r="A23" s="422" t="s">
        <v>387</v>
      </c>
      <c r="B23" s="115">
        <v>32987</v>
      </c>
      <c r="C23" s="114">
        <v>19154</v>
      </c>
      <c r="D23" s="114">
        <v>13833</v>
      </c>
      <c r="E23" s="114">
        <v>24830</v>
      </c>
      <c r="F23" s="114">
        <v>8081</v>
      </c>
      <c r="G23" s="114">
        <v>4081</v>
      </c>
      <c r="H23" s="114">
        <v>10342</v>
      </c>
      <c r="I23" s="115">
        <v>11054</v>
      </c>
      <c r="J23" s="114">
        <v>7480</v>
      </c>
      <c r="K23" s="114">
        <v>3574</v>
      </c>
      <c r="L23" s="423">
        <v>2250</v>
      </c>
      <c r="M23" s="424">
        <v>1858</v>
      </c>
    </row>
    <row r="24" spans="1:13" ht="11.1" customHeight="1" x14ac:dyDescent="0.2">
      <c r="A24" s="422" t="s">
        <v>388</v>
      </c>
      <c r="B24" s="115">
        <v>33760</v>
      </c>
      <c r="C24" s="114">
        <v>19560</v>
      </c>
      <c r="D24" s="114">
        <v>14200</v>
      </c>
      <c r="E24" s="114">
        <v>25074</v>
      </c>
      <c r="F24" s="114">
        <v>8195</v>
      </c>
      <c r="G24" s="114">
        <v>4528</v>
      </c>
      <c r="H24" s="114">
        <v>10499</v>
      </c>
      <c r="I24" s="115">
        <v>11207</v>
      </c>
      <c r="J24" s="114">
        <v>7429</v>
      </c>
      <c r="K24" s="114">
        <v>3778</v>
      </c>
      <c r="L24" s="423">
        <v>3226</v>
      </c>
      <c r="M24" s="424">
        <v>2636</v>
      </c>
    </row>
    <row r="25" spans="1:13" s="110" customFormat="1" ht="11.1" customHeight="1" x14ac:dyDescent="0.2">
      <c r="A25" s="422" t="s">
        <v>389</v>
      </c>
      <c r="B25" s="115">
        <v>33059</v>
      </c>
      <c r="C25" s="114">
        <v>19019</v>
      </c>
      <c r="D25" s="114">
        <v>14040</v>
      </c>
      <c r="E25" s="114">
        <v>24439</v>
      </c>
      <c r="F25" s="114">
        <v>8126</v>
      </c>
      <c r="G25" s="114">
        <v>4278</v>
      </c>
      <c r="H25" s="114">
        <v>10507</v>
      </c>
      <c r="I25" s="115">
        <v>10921</v>
      </c>
      <c r="J25" s="114">
        <v>7300</v>
      </c>
      <c r="K25" s="114">
        <v>3621</v>
      </c>
      <c r="L25" s="423">
        <v>1500</v>
      </c>
      <c r="M25" s="424">
        <v>2298</v>
      </c>
    </row>
    <row r="26" spans="1:13" ht="15" customHeight="1" x14ac:dyDescent="0.2">
      <c r="A26" s="422" t="s">
        <v>393</v>
      </c>
      <c r="B26" s="115">
        <v>33241</v>
      </c>
      <c r="C26" s="114">
        <v>19152</v>
      </c>
      <c r="D26" s="114">
        <v>14089</v>
      </c>
      <c r="E26" s="114">
        <v>24485</v>
      </c>
      <c r="F26" s="114">
        <v>8256</v>
      </c>
      <c r="G26" s="114">
        <v>4153</v>
      </c>
      <c r="H26" s="114">
        <v>10713</v>
      </c>
      <c r="I26" s="115">
        <v>10868</v>
      </c>
      <c r="J26" s="114">
        <v>7296</v>
      </c>
      <c r="K26" s="114">
        <v>3572</v>
      </c>
      <c r="L26" s="423">
        <v>2578</v>
      </c>
      <c r="M26" s="424">
        <v>2372</v>
      </c>
    </row>
    <row r="27" spans="1:13" ht="11.1" customHeight="1" x14ac:dyDescent="0.2">
      <c r="A27" s="422" t="s">
        <v>387</v>
      </c>
      <c r="B27" s="115">
        <v>33591</v>
      </c>
      <c r="C27" s="114">
        <v>19383</v>
      </c>
      <c r="D27" s="114">
        <v>14208</v>
      </c>
      <c r="E27" s="114">
        <v>24713</v>
      </c>
      <c r="F27" s="114">
        <v>8382</v>
      </c>
      <c r="G27" s="114">
        <v>4086</v>
      </c>
      <c r="H27" s="114">
        <v>10927</v>
      </c>
      <c r="I27" s="115">
        <v>11155</v>
      </c>
      <c r="J27" s="114">
        <v>7507</v>
      </c>
      <c r="K27" s="114">
        <v>3648</v>
      </c>
      <c r="L27" s="423">
        <v>2261</v>
      </c>
      <c r="M27" s="424">
        <v>1922</v>
      </c>
    </row>
    <row r="28" spans="1:13" ht="11.1" customHeight="1" x14ac:dyDescent="0.2">
      <c r="A28" s="422" t="s">
        <v>388</v>
      </c>
      <c r="B28" s="115">
        <v>34413</v>
      </c>
      <c r="C28" s="114">
        <v>19735</v>
      </c>
      <c r="D28" s="114">
        <v>14678</v>
      </c>
      <c r="E28" s="114">
        <v>25611</v>
      </c>
      <c r="F28" s="114">
        <v>8738</v>
      </c>
      <c r="G28" s="114">
        <v>4556</v>
      </c>
      <c r="H28" s="114">
        <v>11073</v>
      </c>
      <c r="I28" s="115">
        <v>11277</v>
      </c>
      <c r="J28" s="114">
        <v>7492</v>
      </c>
      <c r="K28" s="114">
        <v>3785</v>
      </c>
      <c r="L28" s="423">
        <v>3955</v>
      </c>
      <c r="M28" s="424">
        <v>3351</v>
      </c>
    </row>
    <row r="29" spans="1:13" s="110" customFormat="1" ht="11.1" customHeight="1" x14ac:dyDescent="0.2">
      <c r="A29" s="422" t="s">
        <v>389</v>
      </c>
      <c r="B29" s="115">
        <v>33939</v>
      </c>
      <c r="C29" s="114">
        <v>19328</v>
      </c>
      <c r="D29" s="114">
        <v>14611</v>
      </c>
      <c r="E29" s="114">
        <v>25181</v>
      </c>
      <c r="F29" s="114">
        <v>8740</v>
      </c>
      <c r="G29" s="114">
        <v>4367</v>
      </c>
      <c r="H29" s="114">
        <v>11077</v>
      </c>
      <c r="I29" s="115">
        <v>10968</v>
      </c>
      <c r="J29" s="114">
        <v>7303</v>
      </c>
      <c r="K29" s="114">
        <v>3665</v>
      </c>
      <c r="L29" s="423">
        <v>1741</v>
      </c>
      <c r="M29" s="424">
        <v>2267</v>
      </c>
    </row>
    <row r="30" spans="1:13" ht="15" customHeight="1" x14ac:dyDescent="0.2">
      <c r="A30" s="422" t="s">
        <v>394</v>
      </c>
      <c r="B30" s="115">
        <v>34347</v>
      </c>
      <c r="C30" s="114">
        <v>19560</v>
      </c>
      <c r="D30" s="114">
        <v>14787</v>
      </c>
      <c r="E30" s="114">
        <v>25339</v>
      </c>
      <c r="F30" s="114">
        <v>8995</v>
      </c>
      <c r="G30" s="114">
        <v>4268</v>
      </c>
      <c r="H30" s="114">
        <v>11237</v>
      </c>
      <c r="I30" s="115">
        <v>10603</v>
      </c>
      <c r="J30" s="114">
        <v>7063</v>
      </c>
      <c r="K30" s="114">
        <v>3540</v>
      </c>
      <c r="L30" s="423">
        <v>2989</v>
      </c>
      <c r="M30" s="424">
        <v>2606</v>
      </c>
    </row>
    <row r="31" spans="1:13" ht="11.1" customHeight="1" x14ac:dyDescent="0.2">
      <c r="A31" s="422" t="s">
        <v>387</v>
      </c>
      <c r="B31" s="115">
        <v>34802</v>
      </c>
      <c r="C31" s="114">
        <v>19753</v>
      </c>
      <c r="D31" s="114">
        <v>15049</v>
      </c>
      <c r="E31" s="114">
        <v>25542</v>
      </c>
      <c r="F31" s="114">
        <v>9250</v>
      </c>
      <c r="G31" s="114">
        <v>4213</v>
      </c>
      <c r="H31" s="114">
        <v>11446</v>
      </c>
      <c r="I31" s="115">
        <v>10711</v>
      </c>
      <c r="J31" s="114">
        <v>7125</v>
      </c>
      <c r="K31" s="114">
        <v>3586</v>
      </c>
      <c r="L31" s="423">
        <v>2497</v>
      </c>
      <c r="M31" s="424">
        <v>2076</v>
      </c>
    </row>
    <row r="32" spans="1:13" ht="11.1" customHeight="1" x14ac:dyDescent="0.2">
      <c r="A32" s="422" t="s">
        <v>388</v>
      </c>
      <c r="B32" s="115">
        <v>35671</v>
      </c>
      <c r="C32" s="114">
        <v>20339</v>
      </c>
      <c r="D32" s="114">
        <v>15332</v>
      </c>
      <c r="E32" s="114">
        <v>26280</v>
      </c>
      <c r="F32" s="114">
        <v>9382</v>
      </c>
      <c r="G32" s="114">
        <v>4623</v>
      </c>
      <c r="H32" s="114">
        <v>11628</v>
      </c>
      <c r="I32" s="115">
        <v>10918</v>
      </c>
      <c r="J32" s="114">
        <v>7133</v>
      </c>
      <c r="K32" s="114">
        <v>3785</v>
      </c>
      <c r="L32" s="423">
        <v>3631</v>
      </c>
      <c r="M32" s="424">
        <v>2878</v>
      </c>
    </row>
    <row r="33" spans="1:13" s="110" customFormat="1" ht="11.1" customHeight="1" x14ac:dyDescent="0.2">
      <c r="A33" s="422" t="s">
        <v>389</v>
      </c>
      <c r="B33" s="115">
        <v>35161</v>
      </c>
      <c r="C33" s="114">
        <v>19932</v>
      </c>
      <c r="D33" s="114">
        <v>15229</v>
      </c>
      <c r="E33" s="114">
        <v>25751</v>
      </c>
      <c r="F33" s="114">
        <v>9401</v>
      </c>
      <c r="G33" s="114">
        <v>4429</v>
      </c>
      <c r="H33" s="114">
        <v>11606</v>
      </c>
      <c r="I33" s="115">
        <v>10636</v>
      </c>
      <c r="J33" s="114">
        <v>6989</v>
      </c>
      <c r="K33" s="114">
        <v>3647</v>
      </c>
      <c r="L33" s="423">
        <v>1833</v>
      </c>
      <c r="M33" s="424">
        <v>2326</v>
      </c>
    </row>
    <row r="34" spans="1:13" ht="15" customHeight="1" x14ac:dyDescent="0.2">
      <c r="A34" s="422" t="s">
        <v>395</v>
      </c>
      <c r="B34" s="115">
        <v>35442</v>
      </c>
      <c r="C34" s="114">
        <v>20073</v>
      </c>
      <c r="D34" s="114">
        <v>15369</v>
      </c>
      <c r="E34" s="114">
        <v>25867</v>
      </c>
      <c r="F34" s="114">
        <v>9568</v>
      </c>
      <c r="G34" s="114">
        <v>4349</v>
      </c>
      <c r="H34" s="114">
        <v>11903</v>
      </c>
      <c r="I34" s="115">
        <v>10577</v>
      </c>
      <c r="J34" s="114">
        <v>6938</v>
      </c>
      <c r="K34" s="114">
        <v>3639</v>
      </c>
      <c r="L34" s="423">
        <v>3263</v>
      </c>
      <c r="M34" s="424">
        <v>3136</v>
      </c>
    </row>
    <row r="35" spans="1:13" ht="11.1" customHeight="1" x14ac:dyDescent="0.2">
      <c r="A35" s="422" t="s">
        <v>387</v>
      </c>
      <c r="B35" s="115">
        <v>35788</v>
      </c>
      <c r="C35" s="114">
        <v>20343</v>
      </c>
      <c r="D35" s="114">
        <v>15445</v>
      </c>
      <c r="E35" s="114">
        <v>26027</v>
      </c>
      <c r="F35" s="114">
        <v>9758</v>
      </c>
      <c r="G35" s="114">
        <v>4239</v>
      </c>
      <c r="H35" s="114">
        <v>12137</v>
      </c>
      <c r="I35" s="115">
        <v>10783</v>
      </c>
      <c r="J35" s="114">
        <v>7064</v>
      </c>
      <c r="K35" s="114">
        <v>3719</v>
      </c>
      <c r="L35" s="423">
        <v>2564</v>
      </c>
      <c r="M35" s="424">
        <v>2246</v>
      </c>
    </row>
    <row r="36" spans="1:13" ht="11.1" customHeight="1" x14ac:dyDescent="0.2">
      <c r="A36" s="422" t="s">
        <v>388</v>
      </c>
      <c r="B36" s="115">
        <v>36802</v>
      </c>
      <c r="C36" s="114">
        <v>21001</v>
      </c>
      <c r="D36" s="114">
        <v>15801</v>
      </c>
      <c r="E36" s="114">
        <v>26819</v>
      </c>
      <c r="F36" s="114">
        <v>9981</v>
      </c>
      <c r="G36" s="114">
        <v>4708</v>
      </c>
      <c r="H36" s="114">
        <v>12377</v>
      </c>
      <c r="I36" s="115">
        <v>10845</v>
      </c>
      <c r="J36" s="114">
        <v>6990</v>
      </c>
      <c r="K36" s="114">
        <v>3855</v>
      </c>
      <c r="L36" s="423">
        <v>3637</v>
      </c>
      <c r="M36" s="424">
        <v>2914</v>
      </c>
    </row>
    <row r="37" spans="1:13" s="110" customFormat="1" ht="11.1" customHeight="1" x14ac:dyDescent="0.2">
      <c r="A37" s="422" t="s">
        <v>389</v>
      </c>
      <c r="B37" s="115">
        <v>36317</v>
      </c>
      <c r="C37" s="114">
        <v>20636</v>
      </c>
      <c r="D37" s="114">
        <v>15681</v>
      </c>
      <c r="E37" s="114">
        <v>26349</v>
      </c>
      <c r="F37" s="114">
        <v>9968</v>
      </c>
      <c r="G37" s="114">
        <v>4476</v>
      </c>
      <c r="H37" s="114">
        <v>12377</v>
      </c>
      <c r="I37" s="115">
        <v>10504</v>
      </c>
      <c r="J37" s="114">
        <v>6798</v>
      </c>
      <c r="K37" s="114">
        <v>3706</v>
      </c>
      <c r="L37" s="423">
        <v>1782</v>
      </c>
      <c r="M37" s="424">
        <v>2255</v>
      </c>
    </row>
    <row r="38" spans="1:13" ht="15" customHeight="1" x14ac:dyDescent="0.2">
      <c r="A38" s="425" t="s">
        <v>396</v>
      </c>
      <c r="B38" s="115">
        <v>36386</v>
      </c>
      <c r="C38" s="114">
        <v>20729</v>
      </c>
      <c r="D38" s="114">
        <v>15657</v>
      </c>
      <c r="E38" s="114">
        <v>26352</v>
      </c>
      <c r="F38" s="114">
        <v>10034</v>
      </c>
      <c r="G38" s="114">
        <v>4331</v>
      </c>
      <c r="H38" s="114">
        <v>12452</v>
      </c>
      <c r="I38" s="115">
        <v>10473</v>
      </c>
      <c r="J38" s="114">
        <v>6793</v>
      </c>
      <c r="K38" s="114">
        <v>3680</v>
      </c>
      <c r="L38" s="423">
        <v>2938</v>
      </c>
      <c r="M38" s="424">
        <v>2921</v>
      </c>
    </row>
    <row r="39" spans="1:13" ht="11.1" customHeight="1" x14ac:dyDescent="0.2">
      <c r="A39" s="422" t="s">
        <v>387</v>
      </c>
      <c r="B39" s="115">
        <v>37211</v>
      </c>
      <c r="C39" s="114">
        <v>21290</v>
      </c>
      <c r="D39" s="114">
        <v>15921</v>
      </c>
      <c r="E39" s="114">
        <v>26957</v>
      </c>
      <c r="F39" s="114">
        <v>10254</v>
      </c>
      <c r="G39" s="114">
        <v>4291</v>
      </c>
      <c r="H39" s="114">
        <v>12741</v>
      </c>
      <c r="I39" s="115">
        <v>10769</v>
      </c>
      <c r="J39" s="114">
        <v>6921</v>
      </c>
      <c r="K39" s="114">
        <v>3848</v>
      </c>
      <c r="L39" s="423">
        <v>2919</v>
      </c>
      <c r="M39" s="424">
        <v>2198</v>
      </c>
    </row>
    <row r="40" spans="1:13" ht="11.1" customHeight="1" x14ac:dyDescent="0.2">
      <c r="A40" s="425" t="s">
        <v>388</v>
      </c>
      <c r="B40" s="115">
        <v>38232</v>
      </c>
      <c r="C40" s="114">
        <v>21967</v>
      </c>
      <c r="D40" s="114">
        <v>16265</v>
      </c>
      <c r="E40" s="114">
        <v>27798</v>
      </c>
      <c r="F40" s="114">
        <v>10434</v>
      </c>
      <c r="G40" s="114">
        <v>4765</v>
      </c>
      <c r="H40" s="114">
        <v>12919</v>
      </c>
      <c r="I40" s="115">
        <v>10973</v>
      </c>
      <c r="J40" s="114">
        <v>6879</v>
      </c>
      <c r="K40" s="114">
        <v>4094</v>
      </c>
      <c r="L40" s="423">
        <v>3635</v>
      </c>
      <c r="M40" s="424">
        <v>2812</v>
      </c>
    </row>
    <row r="41" spans="1:13" s="110" customFormat="1" ht="11.1" customHeight="1" x14ac:dyDescent="0.2">
      <c r="A41" s="422" t="s">
        <v>389</v>
      </c>
      <c r="B41" s="115">
        <v>37586</v>
      </c>
      <c r="C41" s="114">
        <v>21399</v>
      </c>
      <c r="D41" s="114">
        <v>16187</v>
      </c>
      <c r="E41" s="114">
        <v>27210</v>
      </c>
      <c r="F41" s="114">
        <v>10376</v>
      </c>
      <c r="G41" s="114">
        <v>4556</v>
      </c>
      <c r="H41" s="114">
        <v>12952</v>
      </c>
      <c r="I41" s="115">
        <v>10755</v>
      </c>
      <c r="J41" s="114">
        <v>6796</v>
      </c>
      <c r="K41" s="114">
        <v>3959</v>
      </c>
      <c r="L41" s="423">
        <v>2008</v>
      </c>
      <c r="M41" s="424">
        <v>2779</v>
      </c>
    </row>
    <row r="42" spans="1:13" ht="15" customHeight="1" x14ac:dyDescent="0.2">
      <c r="A42" s="422" t="s">
        <v>397</v>
      </c>
      <c r="B42" s="115">
        <v>37835</v>
      </c>
      <c r="C42" s="114">
        <v>21626</v>
      </c>
      <c r="D42" s="114">
        <v>16209</v>
      </c>
      <c r="E42" s="114">
        <v>27384</v>
      </c>
      <c r="F42" s="114">
        <v>10451</v>
      </c>
      <c r="G42" s="114">
        <v>4364</v>
      </c>
      <c r="H42" s="114">
        <v>13097</v>
      </c>
      <c r="I42" s="115">
        <v>10736</v>
      </c>
      <c r="J42" s="114">
        <v>6798</v>
      </c>
      <c r="K42" s="114">
        <v>3938</v>
      </c>
      <c r="L42" s="423">
        <v>3161</v>
      </c>
      <c r="M42" s="424">
        <v>2923</v>
      </c>
    </row>
    <row r="43" spans="1:13" ht="11.1" customHeight="1" x14ac:dyDescent="0.2">
      <c r="A43" s="422" t="s">
        <v>387</v>
      </c>
      <c r="B43" s="115">
        <v>38168</v>
      </c>
      <c r="C43" s="114">
        <v>21915</v>
      </c>
      <c r="D43" s="114">
        <v>16253</v>
      </c>
      <c r="E43" s="114">
        <v>27589</v>
      </c>
      <c r="F43" s="114">
        <v>10579</v>
      </c>
      <c r="G43" s="114">
        <v>4291</v>
      </c>
      <c r="H43" s="114">
        <v>13303</v>
      </c>
      <c r="I43" s="115">
        <v>11032</v>
      </c>
      <c r="J43" s="114">
        <v>6960</v>
      </c>
      <c r="K43" s="114">
        <v>4072</v>
      </c>
      <c r="L43" s="423">
        <v>3077</v>
      </c>
      <c r="M43" s="424">
        <v>2762</v>
      </c>
    </row>
    <row r="44" spans="1:13" ht="11.1" customHeight="1" x14ac:dyDescent="0.2">
      <c r="A44" s="422" t="s">
        <v>388</v>
      </c>
      <c r="B44" s="115">
        <v>39307</v>
      </c>
      <c r="C44" s="114">
        <v>22551</v>
      </c>
      <c r="D44" s="114">
        <v>16756</v>
      </c>
      <c r="E44" s="114">
        <v>28526</v>
      </c>
      <c r="F44" s="114">
        <v>10781</v>
      </c>
      <c r="G44" s="114">
        <v>4840</v>
      </c>
      <c r="H44" s="114">
        <v>13437</v>
      </c>
      <c r="I44" s="115">
        <v>11079</v>
      </c>
      <c r="J44" s="114">
        <v>6836</v>
      </c>
      <c r="K44" s="114">
        <v>4243</v>
      </c>
      <c r="L44" s="423">
        <v>3808</v>
      </c>
      <c r="M44" s="424">
        <v>2806</v>
      </c>
    </row>
    <row r="45" spans="1:13" s="110" customFormat="1" ht="11.1" customHeight="1" x14ac:dyDescent="0.2">
      <c r="A45" s="422" t="s">
        <v>389</v>
      </c>
      <c r="B45" s="115">
        <v>38620</v>
      </c>
      <c r="C45" s="114">
        <v>21996</v>
      </c>
      <c r="D45" s="114">
        <v>16624</v>
      </c>
      <c r="E45" s="114">
        <v>27910</v>
      </c>
      <c r="F45" s="114">
        <v>10710</v>
      </c>
      <c r="G45" s="114">
        <v>4669</v>
      </c>
      <c r="H45" s="114">
        <v>13401</v>
      </c>
      <c r="I45" s="115">
        <v>10861</v>
      </c>
      <c r="J45" s="114">
        <v>6729</v>
      </c>
      <c r="K45" s="114">
        <v>4132</v>
      </c>
      <c r="L45" s="423">
        <v>2134</v>
      </c>
      <c r="M45" s="424">
        <v>2883</v>
      </c>
    </row>
    <row r="46" spans="1:13" ht="15" customHeight="1" x14ac:dyDescent="0.2">
      <c r="A46" s="422" t="s">
        <v>398</v>
      </c>
      <c r="B46" s="115">
        <v>38762</v>
      </c>
      <c r="C46" s="114">
        <v>22146</v>
      </c>
      <c r="D46" s="114">
        <v>16616</v>
      </c>
      <c r="E46" s="114">
        <v>27964</v>
      </c>
      <c r="F46" s="114">
        <v>10798</v>
      </c>
      <c r="G46" s="114">
        <v>4446</v>
      </c>
      <c r="H46" s="114">
        <v>13561</v>
      </c>
      <c r="I46" s="115">
        <v>10854</v>
      </c>
      <c r="J46" s="114">
        <v>6718</v>
      </c>
      <c r="K46" s="114">
        <v>4136</v>
      </c>
      <c r="L46" s="423">
        <v>3083</v>
      </c>
      <c r="M46" s="424">
        <v>2879</v>
      </c>
    </row>
    <row r="47" spans="1:13" ht="11.1" customHeight="1" x14ac:dyDescent="0.2">
      <c r="A47" s="422" t="s">
        <v>387</v>
      </c>
      <c r="B47" s="115">
        <v>38965</v>
      </c>
      <c r="C47" s="114">
        <v>22348</v>
      </c>
      <c r="D47" s="114">
        <v>16617</v>
      </c>
      <c r="E47" s="114">
        <v>28009</v>
      </c>
      <c r="F47" s="114">
        <v>10956</v>
      </c>
      <c r="G47" s="114">
        <v>4293</v>
      </c>
      <c r="H47" s="114">
        <v>13659</v>
      </c>
      <c r="I47" s="115">
        <v>11062</v>
      </c>
      <c r="J47" s="114">
        <v>6806</v>
      </c>
      <c r="K47" s="114">
        <v>4256</v>
      </c>
      <c r="L47" s="423">
        <v>2992</v>
      </c>
      <c r="M47" s="424">
        <v>2748</v>
      </c>
    </row>
    <row r="48" spans="1:13" ht="11.1" customHeight="1" x14ac:dyDescent="0.2">
      <c r="A48" s="422" t="s">
        <v>388</v>
      </c>
      <c r="B48" s="115">
        <v>39629</v>
      </c>
      <c r="C48" s="114">
        <v>22760</v>
      </c>
      <c r="D48" s="114">
        <v>16869</v>
      </c>
      <c r="E48" s="114">
        <v>28613</v>
      </c>
      <c r="F48" s="114">
        <v>11016</v>
      </c>
      <c r="G48" s="114">
        <v>4733</v>
      </c>
      <c r="H48" s="114">
        <v>13748</v>
      </c>
      <c r="I48" s="115">
        <v>11035</v>
      </c>
      <c r="J48" s="114">
        <v>6672</v>
      </c>
      <c r="K48" s="114">
        <v>4363</v>
      </c>
      <c r="L48" s="423">
        <v>3848</v>
      </c>
      <c r="M48" s="424">
        <v>3090</v>
      </c>
    </row>
    <row r="49" spans="1:17" s="110" customFormat="1" ht="11.1" customHeight="1" x14ac:dyDescent="0.2">
      <c r="A49" s="422" t="s">
        <v>389</v>
      </c>
      <c r="B49" s="115">
        <v>38792</v>
      </c>
      <c r="C49" s="114">
        <v>22144</v>
      </c>
      <c r="D49" s="114">
        <v>16648</v>
      </c>
      <c r="E49" s="114">
        <v>27876</v>
      </c>
      <c r="F49" s="114">
        <v>10916</v>
      </c>
      <c r="G49" s="114">
        <v>4506</v>
      </c>
      <c r="H49" s="114">
        <v>13663</v>
      </c>
      <c r="I49" s="115">
        <v>10831</v>
      </c>
      <c r="J49" s="114">
        <v>6595</v>
      </c>
      <c r="K49" s="114">
        <v>4236</v>
      </c>
      <c r="L49" s="423">
        <v>2126</v>
      </c>
      <c r="M49" s="424">
        <v>3017</v>
      </c>
    </row>
    <row r="50" spans="1:17" ht="15" customHeight="1" x14ac:dyDescent="0.2">
      <c r="A50" s="422" t="s">
        <v>399</v>
      </c>
      <c r="B50" s="143">
        <v>38482</v>
      </c>
      <c r="C50" s="144">
        <v>21925</v>
      </c>
      <c r="D50" s="144">
        <v>16557</v>
      </c>
      <c r="E50" s="144">
        <v>27659</v>
      </c>
      <c r="F50" s="144">
        <v>10823</v>
      </c>
      <c r="G50" s="144">
        <v>4351</v>
      </c>
      <c r="H50" s="144">
        <v>13669</v>
      </c>
      <c r="I50" s="143">
        <v>10231</v>
      </c>
      <c r="J50" s="144">
        <v>6257</v>
      </c>
      <c r="K50" s="144">
        <v>3974</v>
      </c>
      <c r="L50" s="426">
        <v>3140</v>
      </c>
      <c r="M50" s="427">
        <v>3392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-0.7223569475259275</v>
      </c>
      <c r="C6" s="480">
        <f>'Tabelle 3.3'!J11</f>
        <v>-5.7398194214114611</v>
      </c>
      <c r="D6" s="481">
        <f t="shared" ref="D6:E9" si="0">IF(OR(AND(B6&gt;=-50,B6&lt;=50),ISNUMBER(B6)=FALSE),B6,"")</f>
        <v>-0.7223569475259275</v>
      </c>
      <c r="E6" s="481">
        <f t="shared" si="0"/>
        <v>-5.7398194214114611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-0.7223569475259275</v>
      </c>
      <c r="C14" s="480">
        <f>'Tabelle 3.3'!J11</f>
        <v>-5.7398194214114611</v>
      </c>
      <c r="D14" s="481">
        <f>IF(OR(AND(B14&gt;=-50,B14&lt;=50),ISNUMBER(B14)=FALSE),B14,"")</f>
        <v>-0.7223569475259275</v>
      </c>
      <c r="E14" s="481">
        <f>IF(OR(AND(C14&gt;=-50,C14&lt;=50),ISNUMBER(C14)=FALSE),C14,"")</f>
        <v>-5.7398194214114611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3.2846715328467155</v>
      </c>
      <c r="C15" s="480">
        <f>'Tabelle 3.3'!J12</f>
        <v>5.208333333333333</v>
      </c>
      <c r="D15" s="481">
        <f t="shared" ref="D15:E45" si="3">IF(OR(AND(B15&gt;=-50,B15&lt;=50),ISNUMBER(B15)=FALSE),B15,"")</f>
        <v>3.2846715328467155</v>
      </c>
      <c r="E15" s="481">
        <f t="shared" si="3"/>
        <v>5.208333333333333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23.097826086956523</v>
      </c>
      <c r="C16" s="480">
        <f>'Tabelle 3.3'!J13</f>
        <v>18.181818181818183</v>
      </c>
      <c r="D16" s="481">
        <f t="shared" si="3"/>
        <v>23.097826086956523</v>
      </c>
      <c r="E16" s="481">
        <f t="shared" si="3"/>
        <v>18.181818181818183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-1.6066212268743914</v>
      </c>
      <c r="C17" s="480">
        <f>'Tabelle 3.3'!J14</f>
        <v>-3.7854889589905363</v>
      </c>
      <c r="D17" s="481">
        <f t="shared" si="3"/>
        <v>-1.6066212268743914</v>
      </c>
      <c r="E17" s="481">
        <f t="shared" si="3"/>
        <v>-3.7854889589905363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-2.0209580838323356</v>
      </c>
      <c r="C18" s="480">
        <f>'Tabelle 3.3'!J15</f>
        <v>-5.5421686746987948</v>
      </c>
      <c r="D18" s="481">
        <f t="shared" si="3"/>
        <v>-2.0209580838323356</v>
      </c>
      <c r="E18" s="481">
        <f t="shared" si="3"/>
        <v>-5.5421686746987948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-2.5129701686121919</v>
      </c>
      <c r="C19" s="480">
        <f>'Tabelle 3.3'!J16</f>
        <v>-1.1396011396011396</v>
      </c>
      <c r="D19" s="481">
        <f t="shared" si="3"/>
        <v>-2.5129701686121919</v>
      </c>
      <c r="E19" s="481">
        <f t="shared" si="3"/>
        <v>-1.1396011396011396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0.6146059291395517</v>
      </c>
      <c r="C20" s="480">
        <f>'Tabelle 3.3'!J17</f>
        <v>-4.8648648648648649</v>
      </c>
      <c r="D20" s="481">
        <f t="shared" si="3"/>
        <v>0.6146059291395517</v>
      </c>
      <c r="E20" s="481">
        <f t="shared" si="3"/>
        <v>-4.8648648648648649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3.0462475768485184</v>
      </c>
      <c r="C21" s="480">
        <f>'Tabelle 3.3'!J18</f>
        <v>4.1543026706231458</v>
      </c>
      <c r="D21" s="481">
        <f t="shared" si="3"/>
        <v>3.0462475768485184</v>
      </c>
      <c r="E21" s="481">
        <f t="shared" si="3"/>
        <v>4.1543026706231458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-6.0277275467148887E-2</v>
      </c>
      <c r="C22" s="480">
        <f>'Tabelle 3.3'!J19</f>
        <v>0.27367268746579093</v>
      </c>
      <c r="D22" s="481">
        <f t="shared" si="3"/>
        <v>-6.0277275467148887E-2</v>
      </c>
      <c r="E22" s="481">
        <f t="shared" si="3"/>
        <v>0.27367268746579093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-0.94375235938089841</v>
      </c>
      <c r="C23" s="480">
        <f>'Tabelle 3.3'!J20</f>
        <v>-19.715224534501644</v>
      </c>
      <c r="D23" s="481">
        <f t="shared" si="3"/>
        <v>-0.94375235938089841</v>
      </c>
      <c r="E23" s="481">
        <f t="shared" si="3"/>
        <v>-19.715224534501644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-1.6029593094944512</v>
      </c>
      <c r="C24" s="480">
        <f>'Tabelle 3.3'!J21</f>
        <v>-20.386266094420602</v>
      </c>
      <c r="D24" s="481">
        <f t="shared" si="3"/>
        <v>-1.6029593094944512</v>
      </c>
      <c r="E24" s="481">
        <f t="shared" si="3"/>
        <v>-20.386266094420602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2.2099447513812156</v>
      </c>
      <c r="C25" s="480">
        <f>'Tabelle 3.3'!J22</f>
        <v>-10.743801652892563</v>
      </c>
      <c r="D25" s="481">
        <f t="shared" si="3"/>
        <v>2.2099447513812156</v>
      </c>
      <c r="E25" s="481">
        <f t="shared" si="3"/>
        <v>-10.743801652892563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2.4361948955916475</v>
      </c>
      <c r="C26" s="480">
        <f>'Tabelle 3.3'!J23</f>
        <v>1.7241379310344827</v>
      </c>
      <c r="D26" s="481">
        <f t="shared" si="3"/>
        <v>2.4361948955916475</v>
      </c>
      <c r="E26" s="481">
        <f t="shared" si="3"/>
        <v>1.7241379310344827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-14.151873767258383</v>
      </c>
      <c r="C27" s="480">
        <f>'Tabelle 3.3'!J24</f>
        <v>-3.6764705882352939</v>
      </c>
      <c r="D27" s="481">
        <f t="shared" si="3"/>
        <v>-14.151873767258383</v>
      </c>
      <c r="E27" s="481">
        <f t="shared" si="3"/>
        <v>-3.6764705882352939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6.4918851435705367</v>
      </c>
      <c r="C28" s="480">
        <f>'Tabelle 3.3'!J25</f>
        <v>-11.251758087201125</v>
      </c>
      <c r="D28" s="481">
        <f t="shared" si="3"/>
        <v>6.4918851435705367</v>
      </c>
      <c r="E28" s="481">
        <f t="shared" si="3"/>
        <v>-11.251758087201125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-4.8245614035087723</v>
      </c>
      <c r="C29" s="480">
        <f>'Tabelle 3.3'!J26</f>
        <v>-34.482758620689658</v>
      </c>
      <c r="D29" s="481">
        <f t="shared" si="3"/>
        <v>-4.8245614035087723</v>
      </c>
      <c r="E29" s="481">
        <f t="shared" si="3"/>
        <v>-34.482758620689658</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-6.6788099574984825</v>
      </c>
      <c r="C30" s="480">
        <f>'Tabelle 3.3'!J27</f>
        <v>7.8534031413612562</v>
      </c>
      <c r="D30" s="481">
        <f t="shared" si="3"/>
        <v>-6.6788099574984825</v>
      </c>
      <c r="E30" s="481">
        <f t="shared" si="3"/>
        <v>7.8534031413612562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7.0135746606334841</v>
      </c>
      <c r="C31" s="480">
        <f>'Tabelle 3.3'!J28</f>
        <v>2.3121387283236996</v>
      </c>
      <c r="D31" s="481">
        <f t="shared" si="3"/>
        <v>7.0135746606334841</v>
      </c>
      <c r="E31" s="481">
        <f t="shared" si="3"/>
        <v>2.3121387283236996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-3.5913806863527533</v>
      </c>
      <c r="C32" s="480">
        <f>'Tabelle 3.3'!J29</f>
        <v>2.8957528957528957</v>
      </c>
      <c r="D32" s="481">
        <f t="shared" si="3"/>
        <v>-3.5913806863527533</v>
      </c>
      <c r="E32" s="481">
        <f t="shared" si="3"/>
        <v>2.8957528957528957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1.7263427109974425</v>
      </c>
      <c r="C33" s="480">
        <f>'Tabelle 3.3'!J30</f>
        <v>-7.2614107883817427</v>
      </c>
      <c r="D33" s="481">
        <f t="shared" si="3"/>
        <v>1.7263427109974425</v>
      </c>
      <c r="E33" s="481">
        <f t="shared" si="3"/>
        <v>-7.2614107883817427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2.7463651050080777</v>
      </c>
      <c r="C34" s="480">
        <f>'Tabelle 3.3'!J31</f>
        <v>-5</v>
      </c>
      <c r="D34" s="481">
        <f t="shared" si="3"/>
        <v>2.7463651050080777</v>
      </c>
      <c r="E34" s="481">
        <f t="shared" si="3"/>
        <v>-5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3.2846715328467155</v>
      </c>
      <c r="C37" s="480">
        <f>'Tabelle 3.3'!J34</f>
        <v>5.208333333333333</v>
      </c>
      <c r="D37" s="481">
        <f t="shared" si="3"/>
        <v>3.2846715328467155</v>
      </c>
      <c r="E37" s="481">
        <f t="shared" si="3"/>
        <v>5.208333333333333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0.21054109060284931</v>
      </c>
      <c r="C38" s="480">
        <f>'Tabelle 3.3'!J35</f>
        <v>0.23654642223536368</v>
      </c>
      <c r="D38" s="481">
        <f t="shared" si="3"/>
        <v>0.21054109060284931</v>
      </c>
      <c r="E38" s="481">
        <f t="shared" si="3"/>
        <v>0.23654642223536368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-1.3160608936012212</v>
      </c>
      <c r="C39" s="480">
        <f>'Tabelle 3.3'!J36</f>
        <v>-7.1014492753623184</v>
      </c>
      <c r="D39" s="481">
        <f t="shared" si="3"/>
        <v>-1.3160608936012212</v>
      </c>
      <c r="E39" s="481">
        <f t="shared" si="3"/>
        <v>-7.1014492753623184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-1.3160608936012212</v>
      </c>
      <c r="C45" s="480">
        <f>'Tabelle 3.3'!J36</f>
        <v>-7.1014492753623184</v>
      </c>
      <c r="D45" s="481">
        <f t="shared" si="3"/>
        <v>-1.3160608936012212</v>
      </c>
      <c r="E45" s="481">
        <f t="shared" si="3"/>
        <v>-7.1014492753623184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33241</v>
      </c>
      <c r="C51" s="487">
        <v>7296</v>
      </c>
      <c r="D51" s="487">
        <v>3572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33591</v>
      </c>
      <c r="C52" s="487">
        <v>7507</v>
      </c>
      <c r="D52" s="487">
        <v>3648</v>
      </c>
      <c r="E52" s="488">
        <f t="shared" ref="E52:G70" si="11">IF($A$51=37802,IF(COUNTBLANK(B$51:B$70)&gt;0,#N/A,B52/B$51*100),IF(COUNTBLANK(B$51:B$75)&gt;0,#N/A,B52/B$51*100))</f>
        <v>101.05291657892361</v>
      </c>
      <c r="F52" s="488">
        <f t="shared" si="11"/>
        <v>102.89199561403508</v>
      </c>
      <c r="G52" s="488">
        <f t="shared" si="11"/>
        <v>102.12765957446808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34413</v>
      </c>
      <c r="C53" s="487">
        <v>7492</v>
      </c>
      <c r="D53" s="487">
        <v>3785</v>
      </c>
      <c r="E53" s="488">
        <f t="shared" si="11"/>
        <v>103.5257663728528</v>
      </c>
      <c r="F53" s="488">
        <f t="shared" si="11"/>
        <v>102.68640350877195</v>
      </c>
      <c r="G53" s="488">
        <f t="shared" si="11"/>
        <v>105.96304591265397</v>
      </c>
      <c r="H53" s="489">
        <f>IF(ISERROR(L53)=TRUE,IF(MONTH(A53)=MONTH(MAX(A$51:A$75)),A53,""),"")</f>
        <v>41883</v>
      </c>
      <c r="I53" s="488">
        <f t="shared" si="12"/>
        <v>103.5257663728528</v>
      </c>
      <c r="J53" s="488">
        <f t="shared" si="10"/>
        <v>102.68640350877195</v>
      </c>
      <c r="K53" s="488">
        <f t="shared" si="10"/>
        <v>105.96304591265397</v>
      </c>
      <c r="L53" s="488" t="e">
        <f t="shared" si="13"/>
        <v>#N/A</v>
      </c>
    </row>
    <row r="54" spans="1:14" ht="15" customHeight="1" x14ac:dyDescent="0.2">
      <c r="A54" s="490" t="s">
        <v>462</v>
      </c>
      <c r="B54" s="487">
        <v>33939</v>
      </c>
      <c r="C54" s="487">
        <v>7303</v>
      </c>
      <c r="D54" s="487">
        <v>3665</v>
      </c>
      <c r="E54" s="488">
        <f t="shared" si="11"/>
        <v>102.09981649168196</v>
      </c>
      <c r="F54" s="488">
        <f t="shared" si="11"/>
        <v>100.09594298245614</v>
      </c>
      <c r="G54" s="488">
        <f t="shared" si="11"/>
        <v>102.60358342665174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34347</v>
      </c>
      <c r="C55" s="487">
        <v>7063</v>
      </c>
      <c r="D55" s="487">
        <v>3540</v>
      </c>
      <c r="E55" s="488">
        <f t="shared" si="11"/>
        <v>103.32721638939863</v>
      </c>
      <c r="F55" s="488">
        <f t="shared" si="11"/>
        <v>96.806469298245617</v>
      </c>
      <c r="G55" s="488">
        <f t="shared" si="11"/>
        <v>99.104143337066063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34802</v>
      </c>
      <c r="C56" s="487">
        <v>7125</v>
      </c>
      <c r="D56" s="487">
        <v>3586</v>
      </c>
      <c r="E56" s="488">
        <f t="shared" si="11"/>
        <v>104.69600794199934</v>
      </c>
      <c r="F56" s="488">
        <f t="shared" si="11"/>
        <v>97.65625</v>
      </c>
      <c r="G56" s="488">
        <f t="shared" si="11"/>
        <v>100.3919372900336</v>
      </c>
      <c r="H56" s="489" t="str">
        <f t="shared" si="14"/>
        <v/>
      </c>
      <c r="I56" s="488" t="str">
        <f t="shared" si="12"/>
        <v/>
      </c>
      <c r="J56" s="488" t="str">
        <f t="shared" si="10"/>
        <v/>
      </c>
      <c r="K56" s="488" t="str">
        <f t="shared" si="10"/>
        <v/>
      </c>
      <c r="L56" s="488" t="e">
        <f t="shared" si="13"/>
        <v>#N/A</v>
      </c>
    </row>
    <row r="57" spans="1:14" ht="15" customHeight="1" x14ac:dyDescent="0.2">
      <c r="A57" s="490">
        <v>42248</v>
      </c>
      <c r="B57" s="487">
        <v>35671</v>
      </c>
      <c r="C57" s="487">
        <v>7133</v>
      </c>
      <c r="D57" s="487">
        <v>3785</v>
      </c>
      <c r="E57" s="488">
        <f t="shared" si="11"/>
        <v>107.31024939081254</v>
      </c>
      <c r="F57" s="488">
        <f t="shared" si="11"/>
        <v>97.765899122807014</v>
      </c>
      <c r="G57" s="488">
        <f t="shared" si="11"/>
        <v>105.96304591265397</v>
      </c>
      <c r="H57" s="489">
        <f t="shared" si="14"/>
        <v>42248</v>
      </c>
      <c r="I57" s="488">
        <f t="shared" si="12"/>
        <v>107.31024939081254</v>
      </c>
      <c r="J57" s="488">
        <f t="shared" si="10"/>
        <v>97.765899122807014</v>
      </c>
      <c r="K57" s="488">
        <f t="shared" si="10"/>
        <v>105.96304591265397</v>
      </c>
      <c r="L57" s="488" t="e">
        <f t="shared" si="13"/>
        <v>#N/A</v>
      </c>
    </row>
    <row r="58" spans="1:14" ht="15" customHeight="1" x14ac:dyDescent="0.2">
      <c r="A58" s="490" t="s">
        <v>465</v>
      </c>
      <c r="B58" s="487">
        <v>35161</v>
      </c>
      <c r="C58" s="487">
        <v>6989</v>
      </c>
      <c r="D58" s="487">
        <v>3647</v>
      </c>
      <c r="E58" s="488">
        <f t="shared" si="11"/>
        <v>105.77599951866669</v>
      </c>
      <c r="F58" s="488">
        <f t="shared" si="11"/>
        <v>95.792214912280699</v>
      </c>
      <c r="G58" s="488">
        <f t="shared" si="11"/>
        <v>102.0996640537514</v>
      </c>
      <c r="H58" s="489" t="str">
        <f t="shared" si="14"/>
        <v/>
      </c>
      <c r="I58" s="488" t="str">
        <f t="shared" si="12"/>
        <v/>
      </c>
      <c r="J58" s="488" t="str">
        <f t="shared" si="10"/>
        <v/>
      </c>
      <c r="K58" s="488" t="str">
        <f t="shared" si="10"/>
        <v/>
      </c>
      <c r="L58" s="488" t="e">
        <f t="shared" si="13"/>
        <v>#N/A</v>
      </c>
    </row>
    <row r="59" spans="1:14" ht="15" customHeight="1" x14ac:dyDescent="0.2">
      <c r="A59" s="490" t="s">
        <v>466</v>
      </c>
      <c r="B59" s="487">
        <v>35442</v>
      </c>
      <c r="C59" s="487">
        <v>6938</v>
      </c>
      <c r="D59" s="487">
        <v>3639</v>
      </c>
      <c r="E59" s="488">
        <f t="shared" si="11"/>
        <v>106.62134111488824</v>
      </c>
      <c r="F59" s="488">
        <f t="shared" si="11"/>
        <v>95.093201754385973</v>
      </c>
      <c r="G59" s="488">
        <f t="shared" si="11"/>
        <v>101.87569988801792</v>
      </c>
      <c r="H59" s="489" t="str">
        <f t="shared" si="14"/>
        <v/>
      </c>
      <c r="I59" s="488" t="str">
        <f t="shared" si="12"/>
        <v/>
      </c>
      <c r="J59" s="488" t="str">
        <f t="shared" si="10"/>
        <v/>
      </c>
      <c r="K59" s="488" t="str">
        <f t="shared" si="10"/>
        <v/>
      </c>
      <c r="L59" s="488" t="e">
        <f t="shared" si="13"/>
        <v>#N/A</v>
      </c>
    </row>
    <row r="60" spans="1:14" ht="15" customHeight="1" x14ac:dyDescent="0.2">
      <c r="A60" s="490" t="s">
        <v>467</v>
      </c>
      <c r="B60" s="487">
        <v>35788</v>
      </c>
      <c r="C60" s="487">
        <v>7064</v>
      </c>
      <c r="D60" s="487">
        <v>3719</v>
      </c>
      <c r="E60" s="488">
        <f t="shared" si="11"/>
        <v>107.66222436148129</v>
      </c>
      <c r="F60" s="488">
        <f t="shared" si="11"/>
        <v>96.820175438596493</v>
      </c>
      <c r="G60" s="488">
        <f t="shared" si="11"/>
        <v>104.11534154535273</v>
      </c>
      <c r="H60" s="489" t="str">
        <f t="shared" si="14"/>
        <v/>
      </c>
      <c r="I60" s="488" t="str">
        <f t="shared" si="12"/>
        <v/>
      </c>
      <c r="J60" s="488" t="str">
        <f t="shared" si="10"/>
        <v/>
      </c>
      <c r="K60" s="488" t="str">
        <f t="shared" si="10"/>
        <v/>
      </c>
      <c r="L60" s="488" t="e">
        <f t="shared" si="13"/>
        <v>#N/A</v>
      </c>
    </row>
    <row r="61" spans="1:14" ht="15" customHeight="1" x14ac:dyDescent="0.2">
      <c r="A61" s="490">
        <v>42614</v>
      </c>
      <c r="B61" s="487">
        <v>36802</v>
      </c>
      <c r="C61" s="487">
        <v>6990</v>
      </c>
      <c r="D61" s="487">
        <v>3855</v>
      </c>
      <c r="E61" s="488">
        <f t="shared" si="11"/>
        <v>110.71267410727717</v>
      </c>
      <c r="F61" s="488">
        <f t="shared" si="11"/>
        <v>95.805921052631575</v>
      </c>
      <c r="G61" s="488">
        <f t="shared" si="11"/>
        <v>107.92273236282195</v>
      </c>
      <c r="H61" s="489">
        <f t="shared" si="14"/>
        <v>42614</v>
      </c>
      <c r="I61" s="488">
        <f t="shared" si="12"/>
        <v>110.71267410727717</v>
      </c>
      <c r="J61" s="488">
        <f t="shared" si="10"/>
        <v>95.805921052631575</v>
      </c>
      <c r="K61" s="488">
        <f t="shared" si="10"/>
        <v>107.92273236282195</v>
      </c>
      <c r="L61" s="488" t="e">
        <f t="shared" si="13"/>
        <v>#N/A</v>
      </c>
    </row>
    <row r="62" spans="1:14" ht="15" customHeight="1" x14ac:dyDescent="0.2">
      <c r="A62" s="490" t="s">
        <v>468</v>
      </c>
      <c r="B62" s="487">
        <v>36317</v>
      </c>
      <c r="C62" s="487">
        <v>6798</v>
      </c>
      <c r="D62" s="487">
        <v>3706</v>
      </c>
      <c r="E62" s="488">
        <f t="shared" si="11"/>
        <v>109.25363256219728</v>
      </c>
      <c r="F62" s="488">
        <f t="shared" si="11"/>
        <v>93.17434210526315</v>
      </c>
      <c r="G62" s="488">
        <f t="shared" si="11"/>
        <v>103.75139977603583</v>
      </c>
      <c r="H62" s="489" t="str">
        <f t="shared" si="14"/>
        <v/>
      </c>
      <c r="I62" s="488" t="str">
        <f t="shared" si="12"/>
        <v/>
      </c>
      <c r="J62" s="488" t="str">
        <f t="shared" si="10"/>
        <v/>
      </c>
      <c r="K62" s="488" t="str">
        <f t="shared" si="10"/>
        <v/>
      </c>
      <c r="L62" s="488" t="e">
        <f t="shared" si="13"/>
        <v>#N/A</v>
      </c>
    </row>
    <row r="63" spans="1:14" ht="15" customHeight="1" x14ac:dyDescent="0.2">
      <c r="A63" s="490" t="s">
        <v>469</v>
      </c>
      <c r="B63" s="487">
        <v>36386</v>
      </c>
      <c r="C63" s="487">
        <v>6793</v>
      </c>
      <c r="D63" s="487">
        <v>3680</v>
      </c>
      <c r="E63" s="488">
        <f t="shared" si="11"/>
        <v>109.46120754489937</v>
      </c>
      <c r="F63" s="488">
        <f t="shared" si="11"/>
        <v>93.105811403508781</v>
      </c>
      <c r="G63" s="488">
        <f t="shared" si="11"/>
        <v>103.02351623740202</v>
      </c>
      <c r="H63" s="489" t="str">
        <f t="shared" si="14"/>
        <v/>
      </c>
      <c r="I63" s="488" t="str">
        <f t="shared" si="12"/>
        <v/>
      </c>
      <c r="J63" s="488" t="str">
        <f t="shared" si="10"/>
        <v/>
      </c>
      <c r="K63" s="488" t="str">
        <f t="shared" si="10"/>
        <v/>
      </c>
      <c r="L63" s="488" t="e">
        <f t="shared" si="13"/>
        <v>#N/A</v>
      </c>
    </row>
    <row r="64" spans="1:14" ht="15" customHeight="1" x14ac:dyDescent="0.2">
      <c r="A64" s="490" t="s">
        <v>470</v>
      </c>
      <c r="B64" s="487">
        <v>37211</v>
      </c>
      <c r="C64" s="487">
        <v>6921</v>
      </c>
      <c r="D64" s="487">
        <v>3848</v>
      </c>
      <c r="E64" s="488">
        <f t="shared" si="11"/>
        <v>111.94308233807648</v>
      </c>
      <c r="F64" s="488">
        <f t="shared" si="11"/>
        <v>94.860197368421055</v>
      </c>
      <c r="G64" s="488">
        <f t="shared" si="11"/>
        <v>107.72676371780514</v>
      </c>
      <c r="H64" s="489" t="str">
        <f t="shared" si="14"/>
        <v/>
      </c>
      <c r="I64" s="488" t="str">
        <f t="shared" si="12"/>
        <v/>
      </c>
      <c r="J64" s="488" t="str">
        <f t="shared" si="10"/>
        <v/>
      </c>
      <c r="K64" s="488" t="str">
        <f t="shared" si="10"/>
        <v/>
      </c>
      <c r="L64" s="488" t="e">
        <f t="shared" si="13"/>
        <v>#N/A</v>
      </c>
    </row>
    <row r="65" spans="1:12" ht="15" customHeight="1" x14ac:dyDescent="0.2">
      <c r="A65" s="490">
        <v>42979</v>
      </c>
      <c r="B65" s="487">
        <v>38232</v>
      </c>
      <c r="C65" s="487">
        <v>6879</v>
      </c>
      <c r="D65" s="487">
        <v>4094</v>
      </c>
      <c r="E65" s="488">
        <f t="shared" si="11"/>
        <v>115.01459041545078</v>
      </c>
      <c r="F65" s="488">
        <f t="shared" si="11"/>
        <v>94.28453947368422</v>
      </c>
      <c r="G65" s="488">
        <f t="shared" si="11"/>
        <v>114.61366181410975</v>
      </c>
      <c r="H65" s="489">
        <f t="shared" si="14"/>
        <v>42979</v>
      </c>
      <c r="I65" s="488">
        <f t="shared" si="12"/>
        <v>115.01459041545078</v>
      </c>
      <c r="J65" s="488">
        <f t="shared" si="10"/>
        <v>94.28453947368422</v>
      </c>
      <c r="K65" s="488">
        <f t="shared" si="10"/>
        <v>114.61366181410975</v>
      </c>
      <c r="L65" s="488" t="e">
        <f t="shared" si="13"/>
        <v>#N/A</v>
      </c>
    </row>
    <row r="66" spans="1:12" ht="15" customHeight="1" x14ac:dyDescent="0.2">
      <c r="A66" s="490" t="s">
        <v>471</v>
      </c>
      <c r="B66" s="487">
        <v>37586</v>
      </c>
      <c r="C66" s="487">
        <v>6796</v>
      </c>
      <c r="D66" s="487">
        <v>3959</v>
      </c>
      <c r="E66" s="488">
        <f t="shared" si="11"/>
        <v>113.07120724406604</v>
      </c>
      <c r="F66" s="488">
        <f t="shared" si="11"/>
        <v>93.146929824561411</v>
      </c>
      <c r="G66" s="488">
        <f t="shared" si="11"/>
        <v>110.83426651735722</v>
      </c>
      <c r="H66" s="489" t="str">
        <f t="shared" si="14"/>
        <v/>
      </c>
      <c r="I66" s="488" t="str">
        <f t="shared" si="12"/>
        <v/>
      </c>
      <c r="J66" s="488" t="str">
        <f t="shared" si="10"/>
        <v/>
      </c>
      <c r="K66" s="488" t="str">
        <f t="shared" si="10"/>
        <v/>
      </c>
      <c r="L66" s="488" t="e">
        <f t="shared" si="13"/>
        <v>#N/A</v>
      </c>
    </row>
    <row r="67" spans="1:12" ht="15" customHeight="1" x14ac:dyDescent="0.2">
      <c r="A67" s="490" t="s">
        <v>472</v>
      </c>
      <c r="B67" s="487">
        <v>37835</v>
      </c>
      <c r="C67" s="487">
        <v>6798</v>
      </c>
      <c r="D67" s="487">
        <v>3938</v>
      </c>
      <c r="E67" s="488">
        <f t="shared" si="11"/>
        <v>113.82028218164315</v>
      </c>
      <c r="F67" s="488">
        <f t="shared" si="11"/>
        <v>93.17434210526315</v>
      </c>
      <c r="G67" s="488">
        <f t="shared" si="11"/>
        <v>110.24636058230683</v>
      </c>
      <c r="H67" s="489" t="str">
        <f t="shared" si="14"/>
        <v/>
      </c>
      <c r="I67" s="488" t="str">
        <f t="shared" si="12"/>
        <v/>
      </c>
      <c r="J67" s="488" t="str">
        <f t="shared" si="12"/>
        <v/>
      </c>
      <c r="K67" s="488" t="str">
        <f t="shared" si="12"/>
        <v/>
      </c>
      <c r="L67" s="488" t="e">
        <f t="shared" si="13"/>
        <v>#N/A</v>
      </c>
    </row>
    <row r="68" spans="1:12" ht="15" customHeight="1" x14ac:dyDescent="0.2">
      <c r="A68" s="490" t="s">
        <v>473</v>
      </c>
      <c r="B68" s="487">
        <v>38168</v>
      </c>
      <c r="C68" s="487">
        <v>6960</v>
      </c>
      <c r="D68" s="487">
        <v>4072</v>
      </c>
      <c r="E68" s="488">
        <f t="shared" si="11"/>
        <v>114.82205709816191</v>
      </c>
      <c r="F68" s="488">
        <f t="shared" si="11"/>
        <v>95.39473684210526</v>
      </c>
      <c r="G68" s="488">
        <f t="shared" si="11"/>
        <v>113.99776035834266</v>
      </c>
      <c r="H68" s="489" t="str">
        <f t="shared" si="14"/>
        <v/>
      </c>
      <c r="I68" s="488" t="str">
        <f t="shared" si="12"/>
        <v/>
      </c>
      <c r="J68" s="488" t="str">
        <f t="shared" si="12"/>
        <v/>
      </c>
      <c r="K68" s="488" t="str">
        <f t="shared" si="12"/>
        <v/>
      </c>
      <c r="L68" s="488" t="e">
        <f t="shared" si="13"/>
        <v>#N/A</v>
      </c>
    </row>
    <row r="69" spans="1:12" ht="15" customHeight="1" x14ac:dyDescent="0.2">
      <c r="A69" s="490">
        <v>43344</v>
      </c>
      <c r="B69" s="487">
        <v>39307</v>
      </c>
      <c r="C69" s="487">
        <v>6836</v>
      </c>
      <c r="D69" s="487">
        <v>4243</v>
      </c>
      <c r="E69" s="488">
        <f t="shared" si="11"/>
        <v>118.24854847928763</v>
      </c>
      <c r="F69" s="488">
        <f t="shared" si="11"/>
        <v>93.695175438596493</v>
      </c>
      <c r="G69" s="488">
        <f t="shared" si="11"/>
        <v>118.78499440089585</v>
      </c>
      <c r="H69" s="489">
        <f t="shared" si="14"/>
        <v>43344</v>
      </c>
      <c r="I69" s="488">
        <f t="shared" si="12"/>
        <v>118.24854847928763</v>
      </c>
      <c r="J69" s="488">
        <f t="shared" si="12"/>
        <v>93.695175438596493</v>
      </c>
      <c r="K69" s="488">
        <f t="shared" si="12"/>
        <v>118.78499440089585</v>
      </c>
      <c r="L69" s="488" t="e">
        <f t="shared" si="13"/>
        <v>#N/A</v>
      </c>
    </row>
    <row r="70" spans="1:12" ht="15" customHeight="1" x14ac:dyDescent="0.2">
      <c r="A70" s="490" t="s">
        <v>474</v>
      </c>
      <c r="B70" s="487">
        <v>38620</v>
      </c>
      <c r="C70" s="487">
        <v>6729</v>
      </c>
      <c r="D70" s="487">
        <v>4132</v>
      </c>
      <c r="E70" s="488">
        <f t="shared" si="11"/>
        <v>116.1818236515147</v>
      </c>
      <c r="F70" s="488">
        <f t="shared" si="11"/>
        <v>92.22861842105263</v>
      </c>
      <c r="G70" s="488">
        <f t="shared" si="11"/>
        <v>115.6774916013438</v>
      </c>
      <c r="H70" s="489" t="str">
        <f t="shared" si="14"/>
        <v/>
      </c>
      <c r="I70" s="488" t="str">
        <f t="shared" si="12"/>
        <v/>
      </c>
      <c r="J70" s="488" t="str">
        <f t="shared" si="12"/>
        <v/>
      </c>
      <c r="K70" s="488" t="str">
        <f t="shared" si="12"/>
        <v/>
      </c>
      <c r="L70" s="488" t="e">
        <f t="shared" si="13"/>
        <v>#N/A</v>
      </c>
    </row>
    <row r="71" spans="1:12" ht="15" customHeight="1" x14ac:dyDescent="0.2">
      <c r="A71" s="490" t="s">
        <v>475</v>
      </c>
      <c r="B71" s="487">
        <v>38762</v>
      </c>
      <c r="C71" s="487">
        <v>6718</v>
      </c>
      <c r="D71" s="487">
        <v>4136</v>
      </c>
      <c r="E71" s="491">
        <f t="shared" ref="E71:G75" si="15">IF($A$51=37802,IF(COUNTBLANK(B$51:B$70)&gt;0,#N/A,IF(ISBLANK(B71)=FALSE,B71/B$51*100,#N/A)),IF(COUNTBLANK(B$51:B$75)&gt;0,#N/A,B71/B$51*100))</f>
        <v>116.60900694924943</v>
      </c>
      <c r="F71" s="491">
        <f t="shared" si="15"/>
        <v>92.077850877192986</v>
      </c>
      <c r="G71" s="491">
        <f t="shared" si="15"/>
        <v>115.78947368421053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38965</v>
      </c>
      <c r="C72" s="487">
        <v>6806</v>
      </c>
      <c r="D72" s="487">
        <v>4256</v>
      </c>
      <c r="E72" s="491">
        <f t="shared" si="15"/>
        <v>117.21969856502513</v>
      </c>
      <c r="F72" s="491">
        <f t="shared" si="15"/>
        <v>93.283991228070178</v>
      </c>
      <c r="G72" s="491">
        <f t="shared" si="15"/>
        <v>119.14893617021276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39629</v>
      </c>
      <c r="C73" s="487">
        <v>6672</v>
      </c>
      <c r="D73" s="487">
        <v>4363</v>
      </c>
      <c r="E73" s="491">
        <f t="shared" si="15"/>
        <v>119.21723173189736</v>
      </c>
      <c r="F73" s="491">
        <f t="shared" si="15"/>
        <v>91.44736842105263</v>
      </c>
      <c r="G73" s="491">
        <f t="shared" si="15"/>
        <v>122.1444568868981</v>
      </c>
      <c r="H73" s="492">
        <f>IF(A$51=37802,IF(ISERROR(L73)=TRUE,IF(ISBLANK(A73)=FALSE,IF(MONTH(A73)=MONTH(MAX(A$51:A$75)),A73,""),""),""),IF(ISERROR(L73)=TRUE,IF(MONTH(A73)=MONTH(MAX(A$51:A$75)),A73,""),""))</f>
        <v>43709</v>
      </c>
      <c r="I73" s="488">
        <f t="shared" si="12"/>
        <v>119.21723173189736</v>
      </c>
      <c r="J73" s="488">
        <f t="shared" si="12"/>
        <v>91.44736842105263</v>
      </c>
      <c r="K73" s="488">
        <f t="shared" si="12"/>
        <v>122.1444568868981</v>
      </c>
      <c r="L73" s="488" t="e">
        <f t="shared" si="13"/>
        <v>#N/A</v>
      </c>
    </row>
    <row r="74" spans="1:12" ht="15" customHeight="1" x14ac:dyDescent="0.2">
      <c r="A74" s="490" t="s">
        <v>477</v>
      </c>
      <c r="B74" s="487">
        <v>38792</v>
      </c>
      <c r="C74" s="487">
        <v>6595</v>
      </c>
      <c r="D74" s="487">
        <v>4236</v>
      </c>
      <c r="E74" s="491">
        <f t="shared" si="15"/>
        <v>116.69925694172858</v>
      </c>
      <c r="F74" s="491">
        <f t="shared" si="15"/>
        <v>90.391995614035096</v>
      </c>
      <c r="G74" s="491">
        <f t="shared" si="15"/>
        <v>118.58902575587906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38482</v>
      </c>
      <c r="C75" s="493">
        <v>6257</v>
      </c>
      <c r="D75" s="493">
        <v>3974</v>
      </c>
      <c r="E75" s="491">
        <f t="shared" si="15"/>
        <v>115.76667368611054</v>
      </c>
      <c r="F75" s="491">
        <f t="shared" si="15"/>
        <v>85.759320175438589</v>
      </c>
      <c r="G75" s="491">
        <f t="shared" si="15"/>
        <v>111.25419932810749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119.21723173189736</v>
      </c>
      <c r="J77" s="488">
        <f>IF(J75&lt;&gt;"",J75,IF(J74&lt;&gt;"",J74,IF(J73&lt;&gt;"",J73,IF(J72&lt;&gt;"",J72,IF(J71&lt;&gt;"",J71,IF(J70&lt;&gt;"",J70,""))))))</f>
        <v>91.44736842105263</v>
      </c>
      <c r="K77" s="488">
        <f>IF(K75&lt;&gt;"",K75,IF(K74&lt;&gt;"",K74,IF(K73&lt;&gt;"",K73,IF(K72&lt;&gt;"",K72,IF(K71&lt;&gt;"",K71,IF(K70&lt;&gt;"",K70,""))))))</f>
        <v>122.1444568868981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+19,2%</v>
      </c>
      <c r="J79" s="488" t="str">
        <f>"GeB - ausschließlich: "&amp;IF(J77&gt;100,"+","")&amp;TEXT(J77-100,"0,0")&amp;"%"</f>
        <v>GeB - ausschließlich: -8,6%</v>
      </c>
      <c r="K79" s="488" t="str">
        <f>"GeB - im Nebenjob: "&amp;IF(K77&gt;100,"+","")&amp;TEXT(K77-100,"0,0")&amp;"%"</f>
        <v>GeB - im Nebenjob: +22,1%</v>
      </c>
    </row>
    <row r="81" spans="9:9" ht="15" customHeight="1" x14ac:dyDescent="0.2">
      <c r="I81" s="488" t="str">
        <f>IF(ISERROR(HLOOKUP(1,I$78:K$79,2,FALSE)),"",HLOOKUP(1,I$78:K$79,2,FALSE))</f>
        <v>GeB - im Nebenjob: +22,1%</v>
      </c>
    </row>
    <row r="82" spans="9:9" ht="15" customHeight="1" x14ac:dyDescent="0.2">
      <c r="I82" s="488" t="str">
        <f>IF(ISERROR(HLOOKUP(2,I$78:K$79,2,FALSE)),"",HLOOKUP(2,I$78:K$79,2,FALSE))</f>
        <v>SvB: +19,2%</v>
      </c>
    </row>
    <row r="83" spans="9:9" ht="15" customHeight="1" x14ac:dyDescent="0.2">
      <c r="I83" s="488" t="str">
        <f>IF(ISERROR(HLOOKUP(3,I$78:K$79,2,FALSE)),"",HLOOKUP(3,I$78:K$79,2,FALSE))</f>
        <v>GeB - ausschließlich: -8,6%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38482</v>
      </c>
      <c r="E12" s="114">
        <v>38792</v>
      </c>
      <c r="F12" s="114">
        <v>39629</v>
      </c>
      <c r="G12" s="114">
        <v>38965</v>
      </c>
      <c r="H12" s="114">
        <v>38762</v>
      </c>
      <c r="I12" s="115">
        <v>-280</v>
      </c>
      <c r="J12" s="116">
        <v>-0.7223569475259275</v>
      </c>
      <c r="N12" s="117"/>
    </row>
    <row r="13" spans="1:15" s="110" customFormat="1" ht="13.5" customHeight="1" x14ac:dyDescent="0.2">
      <c r="A13" s="118" t="s">
        <v>105</v>
      </c>
      <c r="B13" s="119" t="s">
        <v>106</v>
      </c>
      <c r="C13" s="113">
        <v>56.974689465204513</v>
      </c>
      <c r="D13" s="114">
        <v>21925</v>
      </c>
      <c r="E13" s="114">
        <v>22144</v>
      </c>
      <c r="F13" s="114">
        <v>22760</v>
      </c>
      <c r="G13" s="114">
        <v>22348</v>
      </c>
      <c r="H13" s="114">
        <v>22146</v>
      </c>
      <c r="I13" s="115">
        <v>-221</v>
      </c>
      <c r="J13" s="116">
        <v>-0.99792287546283753</v>
      </c>
    </row>
    <row r="14" spans="1:15" s="110" customFormat="1" ht="13.5" customHeight="1" x14ac:dyDescent="0.2">
      <c r="A14" s="120"/>
      <c r="B14" s="119" t="s">
        <v>107</v>
      </c>
      <c r="C14" s="113">
        <v>43.025310534795487</v>
      </c>
      <c r="D14" s="114">
        <v>16557</v>
      </c>
      <c r="E14" s="114">
        <v>16648</v>
      </c>
      <c r="F14" s="114">
        <v>16869</v>
      </c>
      <c r="G14" s="114">
        <v>16617</v>
      </c>
      <c r="H14" s="114">
        <v>16616</v>
      </c>
      <c r="I14" s="115">
        <v>-59</v>
      </c>
      <c r="J14" s="116">
        <v>-0.35507944150216658</v>
      </c>
    </row>
    <row r="15" spans="1:15" s="110" customFormat="1" ht="13.5" customHeight="1" x14ac:dyDescent="0.2">
      <c r="A15" s="118" t="s">
        <v>105</v>
      </c>
      <c r="B15" s="121" t="s">
        <v>108</v>
      </c>
      <c r="C15" s="113">
        <v>11.306584896834885</v>
      </c>
      <c r="D15" s="114">
        <v>4351</v>
      </c>
      <c r="E15" s="114">
        <v>4506</v>
      </c>
      <c r="F15" s="114">
        <v>4733</v>
      </c>
      <c r="G15" s="114">
        <v>4293</v>
      </c>
      <c r="H15" s="114">
        <v>4446</v>
      </c>
      <c r="I15" s="115">
        <v>-95</v>
      </c>
      <c r="J15" s="116">
        <v>-2.1367521367521367</v>
      </c>
    </row>
    <row r="16" spans="1:15" s="110" customFormat="1" ht="13.5" customHeight="1" x14ac:dyDescent="0.2">
      <c r="A16" s="118"/>
      <c r="B16" s="121" t="s">
        <v>109</v>
      </c>
      <c r="C16" s="113">
        <v>65.531937009510941</v>
      </c>
      <c r="D16" s="114">
        <v>25218</v>
      </c>
      <c r="E16" s="114">
        <v>25389</v>
      </c>
      <c r="F16" s="114">
        <v>26053</v>
      </c>
      <c r="G16" s="114">
        <v>25960</v>
      </c>
      <c r="H16" s="114">
        <v>25729</v>
      </c>
      <c r="I16" s="115">
        <v>-511</v>
      </c>
      <c r="J16" s="116">
        <v>-1.9860857398266547</v>
      </c>
    </row>
    <row r="17" spans="1:10" s="110" customFormat="1" ht="13.5" customHeight="1" x14ac:dyDescent="0.2">
      <c r="A17" s="118"/>
      <c r="B17" s="121" t="s">
        <v>110</v>
      </c>
      <c r="C17" s="113">
        <v>21.763421859570709</v>
      </c>
      <c r="D17" s="114">
        <v>8375</v>
      </c>
      <c r="E17" s="114">
        <v>8331</v>
      </c>
      <c r="F17" s="114">
        <v>8284</v>
      </c>
      <c r="G17" s="114">
        <v>8159</v>
      </c>
      <c r="H17" s="114">
        <v>8053</v>
      </c>
      <c r="I17" s="115">
        <v>322</v>
      </c>
      <c r="J17" s="116">
        <v>3.9985098720973551</v>
      </c>
    </row>
    <row r="18" spans="1:10" s="110" customFormat="1" ht="13.5" customHeight="1" x14ac:dyDescent="0.2">
      <c r="A18" s="120"/>
      <c r="B18" s="121" t="s">
        <v>111</v>
      </c>
      <c r="C18" s="113">
        <v>1.3980562340834677</v>
      </c>
      <c r="D18" s="114">
        <v>538</v>
      </c>
      <c r="E18" s="114">
        <v>566</v>
      </c>
      <c r="F18" s="114">
        <v>559</v>
      </c>
      <c r="G18" s="114">
        <v>553</v>
      </c>
      <c r="H18" s="114">
        <v>534</v>
      </c>
      <c r="I18" s="115">
        <v>4</v>
      </c>
      <c r="J18" s="116">
        <v>0.74906367041198507</v>
      </c>
    </row>
    <row r="19" spans="1:10" s="110" customFormat="1" ht="13.5" customHeight="1" x14ac:dyDescent="0.2">
      <c r="A19" s="120"/>
      <c r="B19" s="121" t="s">
        <v>112</v>
      </c>
      <c r="C19" s="113">
        <v>0.31962995686294893</v>
      </c>
      <c r="D19" s="114">
        <v>123</v>
      </c>
      <c r="E19" s="114">
        <v>124</v>
      </c>
      <c r="F19" s="114">
        <v>118</v>
      </c>
      <c r="G19" s="114">
        <v>113</v>
      </c>
      <c r="H19" s="114">
        <v>108</v>
      </c>
      <c r="I19" s="115">
        <v>15</v>
      </c>
      <c r="J19" s="116">
        <v>13.888888888888889</v>
      </c>
    </row>
    <row r="20" spans="1:10" s="110" customFormat="1" ht="13.5" customHeight="1" x14ac:dyDescent="0.2">
      <c r="A20" s="118" t="s">
        <v>113</v>
      </c>
      <c r="B20" s="122" t="s">
        <v>114</v>
      </c>
      <c r="C20" s="113">
        <v>71.875162413595973</v>
      </c>
      <c r="D20" s="114">
        <v>27659</v>
      </c>
      <c r="E20" s="114">
        <v>27876</v>
      </c>
      <c r="F20" s="114">
        <v>28613</v>
      </c>
      <c r="G20" s="114">
        <v>28009</v>
      </c>
      <c r="H20" s="114">
        <v>27964</v>
      </c>
      <c r="I20" s="115">
        <v>-305</v>
      </c>
      <c r="J20" s="116">
        <v>-1.0906880274638822</v>
      </c>
    </row>
    <row r="21" spans="1:10" s="110" customFormat="1" ht="13.5" customHeight="1" x14ac:dyDescent="0.2">
      <c r="A21" s="120"/>
      <c r="B21" s="122" t="s">
        <v>115</v>
      </c>
      <c r="C21" s="113">
        <v>28.124837586404034</v>
      </c>
      <c r="D21" s="114">
        <v>10823</v>
      </c>
      <c r="E21" s="114">
        <v>10916</v>
      </c>
      <c r="F21" s="114">
        <v>11016</v>
      </c>
      <c r="G21" s="114">
        <v>10956</v>
      </c>
      <c r="H21" s="114">
        <v>10798</v>
      </c>
      <c r="I21" s="115">
        <v>25</v>
      </c>
      <c r="J21" s="116">
        <v>0.23152435636228932</v>
      </c>
    </row>
    <row r="22" spans="1:10" s="110" customFormat="1" ht="13.5" customHeight="1" x14ac:dyDescent="0.2">
      <c r="A22" s="118" t="s">
        <v>113</v>
      </c>
      <c r="B22" s="122" t="s">
        <v>116</v>
      </c>
      <c r="C22" s="113">
        <v>90.130450600280653</v>
      </c>
      <c r="D22" s="114">
        <v>34684</v>
      </c>
      <c r="E22" s="114">
        <v>34997</v>
      </c>
      <c r="F22" s="114">
        <v>35347</v>
      </c>
      <c r="G22" s="114">
        <v>34818</v>
      </c>
      <c r="H22" s="114">
        <v>34916</v>
      </c>
      <c r="I22" s="115">
        <v>-232</v>
      </c>
      <c r="J22" s="116">
        <v>-0.66445182724252494</v>
      </c>
    </row>
    <row r="23" spans="1:10" s="110" customFormat="1" ht="13.5" customHeight="1" x14ac:dyDescent="0.2">
      <c r="A23" s="123"/>
      <c r="B23" s="124" t="s">
        <v>117</v>
      </c>
      <c r="C23" s="125">
        <v>9.7967881087261581</v>
      </c>
      <c r="D23" s="114">
        <v>3770</v>
      </c>
      <c r="E23" s="114">
        <v>3762</v>
      </c>
      <c r="F23" s="114">
        <v>4245</v>
      </c>
      <c r="G23" s="114">
        <v>4104</v>
      </c>
      <c r="H23" s="114">
        <v>3804</v>
      </c>
      <c r="I23" s="115">
        <v>-34</v>
      </c>
      <c r="J23" s="116">
        <v>-0.89379600420609884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10231</v>
      </c>
      <c r="E26" s="114">
        <v>10831</v>
      </c>
      <c r="F26" s="114">
        <v>11035</v>
      </c>
      <c r="G26" s="114">
        <v>11062</v>
      </c>
      <c r="H26" s="140">
        <v>10854</v>
      </c>
      <c r="I26" s="115">
        <v>-623</v>
      </c>
      <c r="J26" s="116">
        <v>-5.7398194214114611</v>
      </c>
    </row>
    <row r="27" spans="1:10" s="110" customFormat="1" ht="13.5" customHeight="1" x14ac:dyDescent="0.2">
      <c r="A27" s="118" t="s">
        <v>105</v>
      </c>
      <c r="B27" s="119" t="s">
        <v>106</v>
      </c>
      <c r="C27" s="113">
        <v>42.068224025021991</v>
      </c>
      <c r="D27" s="115">
        <v>4304</v>
      </c>
      <c r="E27" s="114">
        <v>4530</v>
      </c>
      <c r="F27" s="114">
        <v>4582</v>
      </c>
      <c r="G27" s="114">
        <v>4563</v>
      </c>
      <c r="H27" s="140">
        <v>4466</v>
      </c>
      <c r="I27" s="115">
        <v>-162</v>
      </c>
      <c r="J27" s="116">
        <v>-3.627407075682938</v>
      </c>
    </row>
    <row r="28" spans="1:10" s="110" customFormat="1" ht="13.5" customHeight="1" x14ac:dyDescent="0.2">
      <c r="A28" s="120"/>
      <c r="B28" s="119" t="s">
        <v>107</v>
      </c>
      <c r="C28" s="113">
        <v>57.931775974978009</v>
      </c>
      <c r="D28" s="115">
        <v>5927</v>
      </c>
      <c r="E28" s="114">
        <v>6301</v>
      </c>
      <c r="F28" s="114">
        <v>6453</v>
      </c>
      <c r="G28" s="114">
        <v>6499</v>
      </c>
      <c r="H28" s="140">
        <v>6388</v>
      </c>
      <c r="I28" s="115">
        <v>-461</v>
      </c>
      <c r="J28" s="116">
        <v>-7.2166562304320605</v>
      </c>
    </row>
    <row r="29" spans="1:10" s="110" customFormat="1" ht="13.5" customHeight="1" x14ac:dyDescent="0.2">
      <c r="A29" s="118" t="s">
        <v>105</v>
      </c>
      <c r="B29" s="121" t="s">
        <v>108</v>
      </c>
      <c r="C29" s="113">
        <v>14.553807056983677</v>
      </c>
      <c r="D29" s="115">
        <v>1489</v>
      </c>
      <c r="E29" s="114">
        <v>1591</v>
      </c>
      <c r="F29" s="114">
        <v>1708</v>
      </c>
      <c r="G29" s="114">
        <v>1754</v>
      </c>
      <c r="H29" s="140">
        <v>1662</v>
      </c>
      <c r="I29" s="115">
        <v>-173</v>
      </c>
      <c r="J29" s="116">
        <v>-10.409145607701564</v>
      </c>
    </row>
    <row r="30" spans="1:10" s="110" customFormat="1" ht="13.5" customHeight="1" x14ac:dyDescent="0.2">
      <c r="A30" s="118"/>
      <c r="B30" s="121" t="s">
        <v>109</v>
      </c>
      <c r="C30" s="113">
        <v>44.844101260873813</v>
      </c>
      <c r="D30" s="115">
        <v>4588</v>
      </c>
      <c r="E30" s="114">
        <v>4897</v>
      </c>
      <c r="F30" s="114">
        <v>4966</v>
      </c>
      <c r="G30" s="114">
        <v>4990</v>
      </c>
      <c r="H30" s="140">
        <v>4946</v>
      </c>
      <c r="I30" s="115">
        <v>-358</v>
      </c>
      <c r="J30" s="116">
        <v>-7.2381722604124548</v>
      </c>
    </row>
    <row r="31" spans="1:10" s="110" customFormat="1" ht="13.5" customHeight="1" x14ac:dyDescent="0.2">
      <c r="A31" s="118"/>
      <c r="B31" s="121" t="s">
        <v>110</v>
      </c>
      <c r="C31" s="113">
        <v>21.923565633857883</v>
      </c>
      <c r="D31" s="115">
        <v>2243</v>
      </c>
      <c r="E31" s="114">
        <v>2348</v>
      </c>
      <c r="F31" s="114">
        <v>2341</v>
      </c>
      <c r="G31" s="114">
        <v>2320</v>
      </c>
      <c r="H31" s="140">
        <v>2306</v>
      </c>
      <c r="I31" s="115">
        <v>-63</v>
      </c>
      <c r="J31" s="116">
        <v>-2.7320034692107544</v>
      </c>
    </row>
    <row r="32" spans="1:10" s="110" customFormat="1" ht="13.5" customHeight="1" x14ac:dyDescent="0.2">
      <c r="A32" s="120"/>
      <c r="B32" s="121" t="s">
        <v>111</v>
      </c>
      <c r="C32" s="113">
        <v>18.678526048284624</v>
      </c>
      <c r="D32" s="115">
        <v>1911</v>
      </c>
      <c r="E32" s="114">
        <v>1995</v>
      </c>
      <c r="F32" s="114">
        <v>2020</v>
      </c>
      <c r="G32" s="114">
        <v>1998</v>
      </c>
      <c r="H32" s="140">
        <v>1940</v>
      </c>
      <c r="I32" s="115">
        <v>-29</v>
      </c>
      <c r="J32" s="116">
        <v>-1.4948453608247423</v>
      </c>
    </row>
    <row r="33" spans="1:10" s="110" customFormat="1" ht="13.5" customHeight="1" x14ac:dyDescent="0.2">
      <c r="A33" s="120"/>
      <c r="B33" s="121" t="s">
        <v>112</v>
      </c>
      <c r="C33" s="113">
        <v>1.8571009676473462</v>
      </c>
      <c r="D33" s="115">
        <v>190</v>
      </c>
      <c r="E33" s="114">
        <v>192</v>
      </c>
      <c r="F33" s="114">
        <v>210</v>
      </c>
      <c r="G33" s="114">
        <v>191</v>
      </c>
      <c r="H33" s="140">
        <v>179</v>
      </c>
      <c r="I33" s="115">
        <v>11</v>
      </c>
      <c r="J33" s="116">
        <v>6.1452513966480451</v>
      </c>
    </row>
    <row r="34" spans="1:10" s="110" customFormat="1" ht="13.5" customHeight="1" x14ac:dyDescent="0.2">
      <c r="A34" s="118" t="s">
        <v>113</v>
      </c>
      <c r="B34" s="122" t="s">
        <v>116</v>
      </c>
      <c r="C34" s="113">
        <v>92.737757794936954</v>
      </c>
      <c r="D34" s="115">
        <v>9488</v>
      </c>
      <c r="E34" s="114">
        <v>10039</v>
      </c>
      <c r="F34" s="114">
        <v>10253</v>
      </c>
      <c r="G34" s="114">
        <v>10289</v>
      </c>
      <c r="H34" s="140">
        <v>10101</v>
      </c>
      <c r="I34" s="115">
        <v>-613</v>
      </c>
      <c r="J34" s="116">
        <v>-6.068706068706069</v>
      </c>
    </row>
    <row r="35" spans="1:10" s="110" customFormat="1" ht="13.5" customHeight="1" x14ac:dyDescent="0.2">
      <c r="A35" s="118"/>
      <c r="B35" s="119" t="s">
        <v>117</v>
      </c>
      <c r="C35" s="113">
        <v>7.1351774020134888</v>
      </c>
      <c r="D35" s="115">
        <v>730</v>
      </c>
      <c r="E35" s="114">
        <v>766</v>
      </c>
      <c r="F35" s="114">
        <v>755</v>
      </c>
      <c r="G35" s="114">
        <v>740</v>
      </c>
      <c r="H35" s="140">
        <v>717</v>
      </c>
      <c r="I35" s="115">
        <v>13</v>
      </c>
      <c r="J35" s="116">
        <v>1.8131101813110182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6257</v>
      </c>
      <c r="E37" s="114">
        <v>6595</v>
      </c>
      <c r="F37" s="114">
        <v>6672</v>
      </c>
      <c r="G37" s="114">
        <v>6806</v>
      </c>
      <c r="H37" s="140">
        <v>6718</v>
      </c>
      <c r="I37" s="115">
        <v>-461</v>
      </c>
      <c r="J37" s="116">
        <v>-6.8621613575468894</v>
      </c>
    </row>
    <row r="38" spans="1:10" s="110" customFormat="1" ht="13.5" customHeight="1" x14ac:dyDescent="0.2">
      <c r="A38" s="118" t="s">
        <v>105</v>
      </c>
      <c r="B38" s="119" t="s">
        <v>106</v>
      </c>
      <c r="C38" s="113">
        <v>38.548825315646475</v>
      </c>
      <c r="D38" s="115">
        <v>2412</v>
      </c>
      <c r="E38" s="114">
        <v>2489</v>
      </c>
      <c r="F38" s="114">
        <v>2495</v>
      </c>
      <c r="G38" s="114">
        <v>2530</v>
      </c>
      <c r="H38" s="140">
        <v>2497</v>
      </c>
      <c r="I38" s="115">
        <v>-85</v>
      </c>
      <c r="J38" s="116">
        <v>-3.4040849018822588</v>
      </c>
    </row>
    <row r="39" spans="1:10" s="110" customFormat="1" ht="13.5" customHeight="1" x14ac:dyDescent="0.2">
      <c r="A39" s="120"/>
      <c r="B39" s="119" t="s">
        <v>107</v>
      </c>
      <c r="C39" s="113">
        <v>61.451174684353525</v>
      </c>
      <c r="D39" s="115">
        <v>3845</v>
      </c>
      <c r="E39" s="114">
        <v>4106</v>
      </c>
      <c r="F39" s="114">
        <v>4177</v>
      </c>
      <c r="G39" s="114">
        <v>4276</v>
      </c>
      <c r="H39" s="140">
        <v>4221</v>
      </c>
      <c r="I39" s="115">
        <v>-376</v>
      </c>
      <c r="J39" s="116">
        <v>-8.9078417436626385</v>
      </c>
    </row>
    <row r="40" spans="1:10" s="110" customFormat="1" ht="13.5" customHeight="1" x14ac:dyDescent="0.2">
      <c r="A40" s="118" t="s">
        <v>105</v>
      </c>
      <c r="B40" s="121" t="s">
        <v>108</v>
      </c>
      <c r="C40" s="113">
        <v>17.292632251877897</v>
      </c>
      <c r="D40" s="115">
        <v>1082</v>
      </c>
      <c r="E40" s="114">
        <v>1116</v>
      </c>
      <c r="F40" s="114">
        <v>1173</v>
      </c>
      <c r="G40" s="114">
        <v>1287</v>
      </c>
      <c r="H40" s="140">
        <v>1195</v>
      </c>
      <c r="I40" s="115">
        <v>-113</v>
      </c>
      <c r="J40" s="116">
        <v>-9.456066945606695</v>
      </c>
    </row>
    <row r="41" spans="1:10" s="110" customFormat="1" ht="13.5" customHeight="1" x14ac:dyDescent="0.2">
      <c r="A41" s="118"/>
      <c r="B41" s="121" t="s">
        <v>109</v>
      </c>
      <c r="C41" s="113">
        <v>30.557775291673327</v>
      </c>
      <c r="D41" s="115">
        <v>1912</v>
      </c>
      <c r="E41" s="114">
        <v>2054</v>
      </c>
      <c r="F41" s="114">
        <v>2058</v>
      </c>
      <c r="G41" s="114">
        <v>2111</v>
      </c>
      <c r="H41" s="140">
        <v>2153</v>
      </c>
      <c r="I41" s="115">
        <v>-241</v>
      </c>
      <c r="J41" s="116">
        <v>-11.193683232698561</v>
      </c>
    </row>
    <row r="42" spans="1:10" s="110" customFormat="1" ht="13.5" customHeight="1" x14ac:dyDescent="0.2">
      <c r="A42" s="118"/>
      <c r="B42" s="121" t="s">
        <v>110</v>
      </c>
      <c r="C42" s="113">
        <v>22.374940067124822</v>
      </c>
      <c r="D42" s="115">
        <v>1400</v>
      </c>
      <c r="E42" s="114">
        <v>1492</v>
      </c>
      <c r="F42" s="114">
        <v>1487</v>
      </c>
      <c r="G42" s="114">
        <v>1476</v>
      </c>
      <c r="H42" s="140">
        <v>1492</v>
      </c>
      <c r="I42" s="115">
        <v>-92</v>
      </c>
      <c r="J42" s="116">
        <v>-6.1662198391420908</v>
      </c>
    </row>
    <row r="43" spans="1:10" s="110" customFormat="1" ht="13.5" customHeight="1" x14ac:dyDescent="0.2">
      <c r="A43" s="120"/>
      <c r="B43" s="121" t="s">
        <v>111</v>
      </c>
      <c r="C43" s="113">
        <v>29.774652389323958</v>
      </c>
      <c r="D43" s="115">
        <v>1863</v>
      </c>
      <c r="E43" s="114">
        <v>1933</v>
      </c>
      <c r="F43" s="114">
        <v>1954</v>
      </c>
      <c r="G43" s="114">
        <v>1932</v>
      </c>
      <c r="H43" s="140">
        <v>1878</v>
      </c>
      <c r="I43" s="115">
        <v>-15</v>
      </c>
      <c r="J43" s="116">
        <v>-0.79872204472843455</v>
      </c>
    </row>
    <row r="44" spans="1:10" s="110" customFormat="1" ht="13.5" customHeight="1" x14ac:dyDescent="0.2">
      <c r="A44" s="120"/>
      <c r="B44" s="121" t="s">
        <v>112</v>
      </c>
      <c r="C44" s="113">
        <v>2.9087422087262267</v>
      </c>
      <c r="D44" s="115">
        <v>182</v>
      </c>
      <c r="E44" s="114">
        <v>182</v>
      </c>
      <c r="F44" s="114">
        <v>196</v>
      </c>
      <c r="G44" s="114">
        <v>177</v>
      </c>
      <c r="H44" s="140">
        <v>167</v>
      </c>
      <c r="I44" s="115">
        <v>15</v>
      </c>
      <c r="J44" s="116">
        <v>8.9820359281437128</v>
      </c>
    </row>
    <row r="45" spans="1:10" s="110" customFormat="1" ht="13.5" customHeight="1" x14ac:dyDescent="0.2">
      <c r="A45" s="118" t="s">
        <v>113</v>
      </c>
      <c r="B45" s="122" t="s">
        <v>116</v>
      </c>
      <c r="C45" s="113">
        <v>92.99984017899952</v>
      </c>
      <c r="D45" s="115">
        <v>5819</v>
      </c>
      <c r="E45" s="114">
        <v>6115</v>
      </c>
      <c r="F45" s="114">
        <v>6193</v>
      </c>
      <c r="G45" s="114">
        <v>6329</v>
      </c>
      <c r="H45" s="140">
        <v>6248</v>
      </c>
      <c r="I45" s="115">
        <v>-429</v>
      </c>
      <c r="J45" s="116">
        <v>-6.8661971830985919</v>
      </c>
    </row>
    <row r="46" spans="1:10" s="110" customFormat="1" ht="13.5" customHeight="1" x14ac:dyDescent="0.2">
      <c r="A46" s="118"/>
      <c r="B46" s="119" t="s">
        <v>117</v>
      </c>
      <c r="C46" s="113">
        <v>6.7923925203771773</v>
      </c>
      <c r="D46" s="115">
        <v>425</v>
      </c>
      <c r="E46" s="114">
        <v>454</v>
      </c>
      <c r="F46" s="114">
        <v>452</v>
      </c>
      <c r="G46" s="114">
        <v>444</v>
      </c>
      <c r="H46" s="140">
        <v>434</v>
      </c>
      <c r="I46" s="115">
        <v>-9</v>
      </c>
      <c r="J46" s="116">
        <v>-2.0737327188940093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3974</v>
      </c>
      <c r="E48" s="114">
        <v>4236</v>
      </c>
      <c r="F48" s="114">
        <v>4363</v>
      </c>
      <c r="G48" s="114">
        <v>4256</v>
      </c>
      <c r="H48" s="140">
        <v>4136</v>
      </c>
      <c r="I48" s="115">
        <v>-162</v>
      </c>
      <c r="J48" s="116">
        <v>-3.9168278529980656</v>
      </c>
    </row>
    <row r="49" spans="1:12" s="110" customFormat="1" ht="13.5" customHeight="1" x14ac:dyDescent="0.2">
      <c r="A49" s="118" t="s">
        <v>105</v>
      </c>
      <c r="B49" s="119" t="s">
        <v>106</v>
      </c>
      <c r="C49" s="113">
        <v>47.609461499748363</v>
      </c>
      <c r="D49" s="115">
        <v>1892</v>
      </c>
      <c r="E49" s="114">
        <v>2041</v>
      </c>
      <c r="F49" s="114">
        <v>2087</v>
      </c>
      <c r="G49" s="114">
        <v>2033</v>
      </c>
      <c r="H49" s="140">
        <v>1969</v>
      </c>
      <c r="I49" s="115">
        <v>-77</v>
      </c>
      <c r="J49" s="116">
        <v>-3.9106145251396649</v>
      </c>
    </row>
    <row r="50" spans="1:12" s="110" customFormat="1" ht="13.5" customHeight="1" x14ac:dyDescent="0.2">
      <c r="A50" s="120"/>
      <c r="B50" s="119" t="s">
        <v>107</v>
      </c>
      <c r="C50" s="113">
        <v>52.390538500251637</v>
      </c>
      <c r="D50" s="115">
        <v>2082</v>
      </c>
      <c r="E50" s="114">
        <v>2195</v>
      </c>
      <c r="F50" s="114">
        <v>2276</v>
      </c>
      <c r="G50" s="114">
        <v>2223</v>
      </c>
      <c r="H50" s="140">
        <v>2167</v>
      </c>
      <c r="I50" s="115">
        <v>-85</v>
      </c>
      <c r="J50" s="116">
        <v>-3.9224734656206737</v>
      </c>
    </row>
    <row r="51" spans="1:12" s="110" customFormat="1" ht="13.5" customHeight="1" x14ac:dyDescent="0.2">
      <c r="A51" s="118" t="s">
        <v>105</v>
      </c>
      <c r="B51" s="121" t="s">
        <v>108</v>
      </c>
      <c r="C51" s="113">
        <v>10.241570206341217</v>
      </c>
      <c r="D51" s="115">
        <v>407</v>
      </c>
      <c r="E51" s="114">
        <v>475</v>
      </c>
      <c r="F51" s="114">
        <v>535</v>
      </c>
      <c r="G51" s="114">
        <v>467</v>
      </c>
      <c r="H51" s="140">
        <v>467</v>
      </c>
      <c r="I51" s="115">
        <v>-60</v>
      </c>
      <c r="J51" s="116">
        <v>-12.847965738758029</v>
      </c>
    </row>
    <row r="52" spans="1:12" s="110" customFormat="1" ht="13.5" customHeight="1" x14ac:dyDescent="0.2">
      <c r="A52" s="118"/>
      <c r="B52" s="121" t="s">
        <v>109</v>
      </c>
      <c r="C52" s="113">
        <v>67.337695017614493</v>
      </c>
      <c r="D52" s="115">
        <v>2676</v>
      </c>
      <c r="E52" s="114">
        <v>2843</v>
      </c>
      <c r="F52" s="114">
        <v>2908</v>
      </c>
      <c r="G52" s="114">
        <v>2879</v>
      </c>
      <c r="H52" s="140">
        <v>2793</v>
      </c>
      <c r="I52" s="115">
        <v>-117</v>
      </c>
      <c r="J52" s="116">
        <v>-4.1890440386680989</v>
      </c>
    </row>
    <row r="53" spans="1:12" s="110" customFormat="1" ht="13.5" customHeight="1" x14ac:dyDescent="0.2">
      <c r="A53" s="118"/>
      <c r="B53" s="121" t="s">
        <v>110</v>
      </c>
      <c r="C53" s="113">
        <v>21.2128837443382</v>
      </c>
      <c r="D53" s="115">
        <v>843</v>
      </c>
      <c r="E53" s="114">
        <v>856</v>
      </c>
      <c r="F53" s="114">
        <v>854</v>
      </c>
      <c r="G53" s="114">
        <v>844</v>
      </c>
      <c r="H53" s="140">
        <v>814</v>
      </c>
      <c r="I53" s="115">
        <v>29</v>
      </c>
      <c r="J53" s="116">
        <v>3.5626535626535625</v>
      </c>
    </row>
    <row r="54" spans="1:12" s="110" customFormat="1" ht="13.5" customHeight="1" x14ac:dyDescent="0.2">
      <c r="A54" s="120"/>
      <c r="B54" s="121" t="s">
        <v>111</v>
      </c>
      <c r="C54" s="113">
        <v>1.2078510317060895</v>
      </c>
      <c r="D54" s="115">
        <v>48</v>
      </c>
      <c r="E54" s="114">
        <v>62</v>
      </c>
      <c r="F54" s="114">
        <v>66</v>
      </c>
      <c r="G54" s="114">
        <v>66</v>
      </c>
      <c r="H54" s="140">
        <v>62</v>
      </c>
      <c r="I54" s="115">
        <v>-14</v>
      </c>
      <c r="J54" s="116">
        <v>-22.580645161290324</v>
      </c>
    </row>
    <row r="55" spans="1:12" s="110" customFormat="1" ht="13.5" customHeight="1" x14ac:dyDescent="0.2">
      <c r="A55" s="120"/>
      <c r="B55" s="121" t="s">
        <v>112</v>
      </c>
      <c r="C55" s="113">
        <v>0.20130850528434827</v>
      </c>
      <c r="D55" s="115">
        <v>8</v>
      </c>
      <c r="E55" s="114">
        <v>10</v>
      </c>
      <c r="F55" s="114">
        <v>14</v>
      </c>
      <c r="G55" s="114">
        <v>14</v>
      </c>
      <c r="H55" s="140">
        <v>12</v>
      </c>
      <c r="I55" s="115">
        <v>-4</v>
      </c>
      <c r="J55" s="116">
        <v>-33.333333333333336</v>
      </c>
    </row>
    <row r="56" spans="1:12" s="110" customFormat="1" ht="13.5" customHeight="1" x14ac:dyDescent="0.2">
      <c r="A56" s="118" t="s">
        <v>113</v>
      </c>
      <c r="B56" s="122" t="s">
        <v>116</v>
      </c>
      <c r="C56" s="113">
        <v>92.325113236034227</v>
      </c>
      <c r="D56" s="115">
        <v>3669</v>
      </c>
      <c r="E56" s="114">
        <v>3924</v>
      </c>
      <c r="F56" s="114">
        <v>4060</v>
      </c>
      <c r="G56" s="114">
        <v>3960</v>
      </c>
      <c r="H56" s="140">
        <v>3853</v>
      </c>
      <c r="I56" s="115">
        <v>-184</v>
      </c>
      <c r="J56" s="116">
        <v>-4.7754996106929664</v>
      </c>
    </row>
    <row r="57" spans="1:12" s="110" customFormat="1" ht="13.5" customHeight="1" x14ac:dyDescent="0.2">
      <c r="A57" s="142"/>
      <c r="B57" s="124" t="s">
        <v>117</v>
      </c>
      <c r="C57" s="125">
        <v>7.6748867639657776</v>
      </c>
      <c r="D57" s="143">
        <v>305</v>
      </c>
      <c r="E57" s="144">
        <v>312</v>
      </c>
      <c r="F57" s="144">
        <v>303</v>
      </c>
      <c r="G57" s="144">
        <v>296</v>
      </c>
      <c r="H57" s="145">
        <v>283</v>
      </c>
      <c r="I57" s="143">
        <v>22</v>
      </c>
      <c r="J57" s="146">
        <v>7.7738515901060072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38482</v>
      </c>
      <c r="E12" s="236">
        <v>38792</v>
      </c>
      <c r="F12" s="114">
        <v>39629</v>
      </c>
      <c r="G12" s="114">
        <v>38965</v>
      </c>
      <c r="H12" s="140">
        <v>38762</v>
      </c>
      <c r="I12" s="115">
        <v>-280</v>
      </c>
      <c r="J12" s="116">
        <v>-0.7223569475259275</v>
      </c>
    </row>
    <row r="13" spans="1:15" s="110" customFormat="1" ht="12" customHeight="1" x14ac:dyDescent="0.2">
      <c r="A13" s="118" t="s">
        <v>105</v>
      </c>
      <c r="B13" s="119" t="s">
        <v>106</v>
      </c>
      <c r="C13" s="113">
        <v>56.974689465204513</v>
      </c>
      <c r="D13" s="115">
        <v>21925</v>
      </c>
      <c r="E13" s="114">
        <v>22144</v>
      </c>
      <c r="F13" s="114">
        <v>22760</v>
      </c>
      <c r="G13" s="114">
        <v>22348</v>
      </c>
      <c r="H13" s="140">
        <v>22146</v>
      </c>
      <c r="I13" s="115">
        <v>-221</v>
      </c>
      <c r="J13" s="116">
        <v>-0.99792287546283753</v>
      </c>
    </row>
    <row r="14" spans="1:15" s="110" customFormat="1" ht="12" customHeight="1" x14ac:dyDescent="0.2">
      <c r="A14" s="118"/>
      <c r="B14" s="119" t="s">
        <v>107</v>
      </c>
      <c r="C14" s="113">
        <v>43.025310534795487</v>
      </c>
      <c r="D14" s="115">
        <v>16557</v>
      </c>
      <c r="E14" s="114">
        <v>16648</v>
      </c>
      <c r="F14" s="114">
        <v>16869</v>
      </c>
      <c r="G14" s="114">
        <v>16617</v>
      </c>
      <c r="H14" s="140">
        <v>16616</v>
      </c>
      <c r="I14" s="115">
        <v>-59</v>
      </c>
      <c r="J14" s="116">
        <v>-0.35507944150216658</v>
      </c>
    </row>
    <row r="15" spans="1:15" s="110" customFormat="1" ht="12" customHeight="1" x14ac:dyDescent="0.2">
      <c r="A15" s="118" t="s">
        <v>105</v>
      </c>
      <c r="B15" s="121" t="s">
        <v>108</v>
      </c>
      <c r="C15" s="113">
        <v>11.306584896834885</v>
      </c>
      <c r="D15" s="115">
        <v>4351</v>
      </c>
      <c r="E15" s="114">
        <v>4506</v>
      </c>
      <c r="F15" s="114">
        <v>4733</v>
      </c>
      <c r="G15" s="114">
        <v>4293</v>
      </c>
      <c r="H15" s="140">
        <v>4446</v>
      </c>
      <c r="I15" s="115">
        <v>-95</v>
      </c>
      <c r="J15" s="116">
        <v>-2.1367521367521367</v>
      </c>
    </row>
    <row r="16" spans="1:15" s="110" customFormat="1" ht="12" customHeight="1" x14ac:dyDescent="0.2">
      <c r="A16" s="118"/>
      <c r="B16" s="121" t="s">
        <v>109</v>
      </c>
      <c r="C16" s="113">
        <v>65.531937009510941</v>
      </c>
      <c r="D16" s="115">
        <v>25218</v>
      </c>
      <c r="E16" s="114">
        <v>25389</v>
      </c>
      <c r="F16" s="114">
        <v>26053</v>
      </c>
      <c r="G16" s="114">
        <v>25960</v>
      </c>
      <c r="H16" s="140">
        <v>25729</v>
      </c>
      <c r="I16" s="115">
        <v>-511</v>
      </c>
      <c r="J16" s="116">
        <v>-1.9860857398266547</v>
      </c>
    </row>
    <row r="17" spans="1:10" s="110" customFormat="1" ht="12" customHeight="1" x14ac:dyDescent="0.2">
      <c r="A17" s="118"/>
      <c r="B17" s="121" t="s">
        <v>110</v>
      </c>
      <c r="C17" s="113">
        <v>21.763421859570709</v>
      </c>
      <c r="D17" s="115">
        <v>8375</v>
      </c>
      <c r="E17" s="114">
        <v>8331</v>
      </c>
      <c r="F17" s="114">
        <v>8284</v>
      </c>
      <c r="G17" s="114">
        <v>8159</v>
      </c>
      <c r="H17" s="140">
        <v>8053</v>
      </c>
      <c r="I17" s="115">
        <v>322</v>
      </c>
      <c r="J17" s="116">
        <v>3.9985098720973551</v>
      </c>
    </row>
    <row r="18" spans="1:10" s="110" customFormat="1" ht="12" customHeight="1" x14ac:dyDescent="0.2">
      <c r="A18" s="120"/>
      <c r="B18" s="121" t="s">
        <v>111</v>
      </c>
      <c r="C18" s="113">
        <v>1.3980562340834677</v>
      </c>
      <c r="D18" s="115">
        <v>538</v>
      </c>
      <c r="E18" s="114">
        <v>566</v>
      </c>
      <c r="F18" s="114">
        <v>559</v>
      </c>
      <c r="G18" s="114">
        <v>553</v>
      </c>
      <c r="H18" s="140">
        <v>534</v>
      </c>
      <c r="I18" s="115">
        <v>4</v>
      </c>
      <c r="J18" s="116">
        <v>0.74906367041198507</v>
      </c>
    </row>
    <row r="19" spans="1:10" s="110" customFormat="1" ht="12" customHeight="1" x14ac:dyDescent="0.2">
      <c r="A19" s="120"/>
      <c r="B19" s="121" t="s">
        <v>112</v>
      </c>
      <c r="C19" s="113">
        <v>0.31962995686294893</v>
      </c>
      <c r="D19" s="115">
        <v>123</v>
      </c>
      <c r="E19" s="114">
        <v>124</v>
      </c>
      <c r="F19" s="114">
        <v>118</v>
      </c>
      <c r="G19" s="114">
        <v>113</v>
      </c>
      <c r="H19" s="140">
        <v>108</v>
      </c>
      <c r="I19" s="115">
        <v>15</v>
      </c>
      <c r="J19" s="116">
        <v>13.888888888888889</v>
      </c>
    </row>
    <row r="20" spans="1:10" s="110" customFormat="1" ht="12" customHeight="1" x14ac:dyDescent="0.2">
      <c r="A20" s="118" t="s">
        <v>113</v>
      </c>
      <c r="B20" s="119" t="s">
        <v>181</v>
      </c>
      <c r="C20" s="113">
        <v>71.875162413595973</v>
      </c>
      <c r="D20" s="115">
        <v>27659</v>
      </c>
      <c r="E20" s="114">
        <v>27876</v>
      </c>
      <c r="F20" s="114">
        <v>28613</v>
      </c>
      <c r="G20" s="114">
        <v>28009</v>
      </c>
      <c r="H20" s="140">
        <v>27964</v>
      </c>
      <c r="I20" s="115">
        <v>-305</v>
      </c>
      <c r="J20" s="116">
        <v>-1.0906880274638822</v>
      </c>
    </row>
    <row r="21" spans="1:10" s="110" customFormat="1" ht="12" customHeight="1" x14ac:dyDescent="0.2">
      <c r="A21" s="118"/>
      <c r="B21" s="119" t="s">
        <v>182</v>
      </c>
      <c r="C21" s="113">
        <v>28.124837586404034</v>
      </c>
      <c r="D21" s="115">
        <v>10823</v>
      </c>
      <c r="E21" s="114">
        <v>10916</v>
      </c>
      <c r="F21" s="114">
        <v>11016</v>
      </c>
      <c r="G21" s="114">
        <v>10956</v>
      </c>
      <c r="H21" s="140">
        <v>10798</v>
      </c>
      <c r="I21" s="115">
        <v>25</v>
      </c>
      <c r="J21" s="116">
        <v>0.23152435636228932</v>
      </c>
    </row>
    <row r="22" spans="1:10" s="110" customFormat="1" ht="12" customHeight="1" x14ac:dyDescent="0.2">
      <c r="A22" s="118" t="s">
        <v>113</v>
      </c>
      <c r="B22" s="119" t="s">
        <v>116</v>
      </c>
      <c r="C22" s="113">
        <v>90.130450600280653</v>
      </c>
      <c r="D22" s="115">
        <v>34684</v>
      </c>
      <c r="E22" s="114">
        <v>34997</v>
      </c>
      <c r="F22" s="114">
        <v>35347</v>
      </c>
      <c r="G22" s="114">
        <v>34818</v>
      </c>
      <c r="H22" s="140">
        <v>34916</v>
      </c>
      <c r="I22" s="115">
        <v>-232</v>
      </c>
      <c r="J22" s="116">
        <v>-0.66445182724252494</v>
      </c>
    </row>
    <row r="23" spans="1:10" s="110" customFormat="1" ht="12" customHeight="1" x14ac:dyDescent="0.2">
      <c r="A23" s="118"/>
      <c r="B23" s="119" t="s">
        <v>117</v>
      </c>
      <c r="C23" s="113">
        <v>9.7967881087261581</v>
      </c>
      <c r="D23" s="115">
        <v>3770</v>
      </c>
      <c r="E23" s="114">
        <v>3762</v>
      </c>
      <c r="F23" s="114">
        <v>4245</v>
      </c>
      <c r="G23" s="114">
        <v>4104</v>
      </c>
      <c r="H23" s="140">
        <v>3804</v>
      </c>
      <c r="I23" s="115">
        <v>-34</v>
      </c>
      <c r="J23" s="116">
        <v>-0.89379600420609884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42106</v>
      </c>
      <c r="E64" s="236">
        <v>42250</v>
      </c>
      <c r="F64" s="236">
        <v>43085</v>
      </c>
      <c r="G64" s="236">
        <v>42272</v>
      </c>
      <c r="H64" s="140">
        <v>42057</v>
      </c>
      <c r="I64" s="115">
        <v>49</v>
      </c>
      <c r="J64" s="116">
        <v>0.1165085479230568</v>
      </c>
    </row>
    <row r="65" spans="1:12" s="110" customFormat="1" ht="12" customHeight="1" x14ac:dyDescent="0.2">
      <c r="A65" s="118" t="s">
        <v>105</v>
      </c>
      <c r="B65" s="119" t="s">
        <v>106</v>
      </c>
      <c r="C65" s="113">
        <v>54.379423360091195</v>
      </c>
      <c r="D65" s="235">
        <v>22897</v>
      </c>
      <c r="E65" s="236">
        <v>23030</v>
      </c>
      <c r="F65" s="236">
        <v>23669</v>
      </c>
      <c r="G65" s="236">
        <v>23270</v>
      </c>
      <c r="H65" s="140">
        <v>23110</v>
      </c>
      <c r="I65" s="115">
        <v>-213</v>
      </c>
      <c r="J65" s="116">
        <v>-0.92167892687148423</v>
      </c>
    </row>
    <row r="66" spans="1:12" s="110" customFormat="1" ht="12" customHeight="1" x14ac:dyDescent="0.2">
      <c r="A66" s="118"/>
      <c r="B66" s="119" t="s">
        <v>107</v>
      </c>
      <c r="C66" s="113">
        <v>45.620576639908805</v>
      </c>
      <c r="D66" s="235">
        <v>19209</v>
      </c>
      <c r="E66" s="236">
        <v>19220</v>
      </c>
      <c r="F66" s="236">
        <v>19416</v>
      </c>
      <c r="G66" s="236">
        <v>19002</v>
      </c>
      <c r="H66" s="140">
        <v>18947</v>
      </c>
      <c r="I66" s="115">
        <v>262</v>
      </c>
      <c r="J66" s="116">
        <v>1.3828046656462765</v>
      </c>
    </row>
    <row r="67" spans="1:12" s="110" customFormat="1" ht="12" customHeight="1" x14ac:dyDescent="0.2">
      <c r="A67" s="118" t="s">
        <v>105</v>
      </c>
      <c r="B67" s="121" t="s">
        <v>108</v>
      </c>
      <c r="C67" s="113">
        <v>10.977057901486724</v>
      </c>
      <c r="D67" s="235">
        <v>4622</v>
      </c>
      <c r="E67" s="236">
        <v>4797</v>
      </c>
      <c r="F67" s="236">
        <v>4999</v>
      </c>
      <c r="G67" s="236">
        <v>4489</v>
      </c>
      <c r="H67" s="140">
        <v>4644</v>
      </c>
      <c r="I67" s="115">
        <v>-22</v>
      </c>
      <c r="J67" s="116">
        <v>-0.47372954349698537</v>
      </c>
    </row>
    <row r="68" spans="1:12" s="110" customFormat="1" ht="12" customHeight="1" x14ac:dyDescent="0.2">
      <c r="A68" s="118"/>
      <c r="B68" s="121" t="s">
        <v>109</v>
      </c>
      <c r="C68" s="113">
        <v>65.261482924048835</v>
      </c>
      <c r="D68" s="235">
        <v>27479</v>
      </c>
      <c r="E68" s="236">
        <v>27523</v>
      </c>
      <c r="F68" s="236">
        <v>28189</v>
      </c>
      <c r="G68" s="236">
        <v>28039</v>
      </c>
      <c r="H68" s="140">
        <v>27853</v>
      </c>
      <c r="I68" s="115">
        <v>-374</v>
      </c>
      <c r="J68" s="116">
        <v>-1.3427637956414031</v>
      </c>
    </row>
    <row r="69" spans="1:12" s="110" customFormat="1" ht="12" customHeight="1" x14ac:dyDescent="0.2">
      <c r="A69" s="118"/>
      <c r="B69" s="121" t="s">
        <v>110</v>
      </c>
      <c r="C69" s="113">
        <v>22.436232365933595</v>
      </c>
      <c r="D69" s="235">
        <v>9447</v>
      </c>
      <c r="E69" s="236">
        <v>9371</v>
      </c>
      <c r="F69" s="236">
        <v>9353</v>
      </c>
      <c r="G69" s="236">
        <v>9211</v>
      </c>
      <c r="H69" s="140">
        <v>9041</v>
      </c>
      <c r="I69" s="115">
        <v>406</v>
      </c>
      <c r="J69" s="116">
        <v>4.4906536887512445</v>
      </c>
    </row>
    <row r="70" spans="1:12" s="110" customFormat="1" ht="12" customHeight="1" x14ac:dyDescent="0.2">
      <c r="A70" s="120"/>
      <c r="B70" s="121" t="s">
        <v>111</v>
      </c>
      <c r="C70" s="113">
        <v>1.3252268085308507</v>
      </c>
      <c r="D70" s="235">
        <v>558</v>
      </c>
      <c r="E70" s="236">
        <v>559</v>
      </c>
      <c r="F70" s="236">
        <v>544</v>
      </c>
      <c r="G70" s="236">
        <v>533</v>
      </c>
      <c r="H70" s="140">
        <v>519</v>
      </c>
      <c r="I70" s="115">
        <v>39</v>
      </c>
      <c r="J70" s="116">
        <v>7.5144508670520231</v>
      </c>
    </row>
    <row r="71" spans="1:12" s="110" customFormat="1" ht="12" customHeight="1" x14ac:dyDescent="0.2">
      <c r="A71" s="120"/>
      <c r="B71" s="121" t="s">
        <v>112</v>
      </c>
      <c r="C71" s="113">
        <v>0.34436897354296298</v>
      </c>
      <c r="D71" s="235">
        <v>145</v>
      </c>
      <c r="E71" s="236">
        <v>141</v>
      </c>
      <c r="F71" s="236">
        <v>133</v>
      </c>
      <c r="G71" s="236">
        <v>115</v>
      </c>
      <c r="H71" s="140">
        <v>108</v>
      </c>
      <c r="I71" s="115">
        <v>37</v>
      </c>
      <c r="J71" s="116">
        <v>34.25925925925926</v>
      </c>
    </row>
    <row r="72" spans="1:12" s="110" customFormat="1" ht="12" customHeight="1" x14ac:dyDescent="0.2">
      <c r="A72" s="118" t="s">
        <v>113</v>
      </c>
      <c r="B72" s="119" t="s">
        <v>181</v>
      </c>
      <c r="C72" s="113">
        <v>71.229753479314112</v>
      </c>
      <c r="D72" s="235">
        <v>29992</v>
      </c>
      <c r="E72" s="236">
        <v>30144</v>
      </c>
      <c r="F72" s="236">
        <v>30906</v>
      </c>
      <c r="G72" s="236">
        <v>30286</v>
      </c>
      <c r="H72" s="140">
        <v>30216</v>
      </c>
      <c r="I72" s="115">
        <v>-224</v>
      </c>
      <c r="J72" s="116">
        <v>-0.74132909716706386</v>
      </c>
    </row>
    <row r="73" spans="1:12" s="110" customFormat="1" ht="12" customHeight="1" x14ac:dyDescent="0.2">
      <c r="A73" s="118"/>
      <c r="B73" s="119" t="s">
        <v>182</v>
      </c>
      <c r="C73" s="113">
        <v>28.770246520685888</v>
      </c>
      <c r="D73" s="115">
        <v>12114</v>
      </c>
      <c r="E73" s="114">
        <v>12106</v>
      </c>
      <c r="F73" s="114">
        <v>12179</v>
      </c>
      <c r="G73" s="114">
        <v>11986</v>
      </c>
      <c r="H73" s="140">
        <v>11841</v>
      </c>
      <c r="I73" s="115">
        <v>273</v>
      </c>
      <c r="J73" s="116">
        <v>2.3055485178616673</v>
      </c>
    </row>
    <row r="74" spans="1:12" s="110" customFormat="1" ht="12" customHeight="1" x14ac:dyDescent="0.2">
      <c r="A74" s="118" t="s">
        <v>113</v>
      </c>
      <c r="B74" s="119" t="s">
        <v>116</v>
      </c>
      <c r="C74" s="113">
        <v>91.131905191659143</v>
      </c>
      <c r="D74" s="115">
        <v>38372</v>
      </c>
      <c r="E74" s="114">
        <v>38564</v>
      </c>
      <c r="F74" s="114">
        <v>38949</v>
      </c>
      <c r="G74" s="114">
        <v>38305</v>
      </c>
      <c r="H74" s="140">
        <v>38316</v>
      </c>
      <c r="I74" s="115">
        <v>56</v>
      </c>
      <c r="J74" s="116">
        <v>0.14615304311514771</v>
      </c>
    </row>
    <row r="75" spans="1:12" s="110" customFormat="1" ht="12" customHeight="1" x14ac:dyDescent="0.2">
      <c r="A75" s="142"/>
      <c r="B75" s="124" t="s">
        <v>117</v>
      </c>
      <c r="C75" s="125">
        <v>8.8158457226998532</v>
      </c>
      <c r="D75" s="143">
        <v>3712</v>
      </c>
      <c r="E75" s="144">
        <v>3668</v>
      </c>
      <c r="F75" s="144">
        <v>4118</v>
      </c>
      <c r="G75" s="144">
        <v>3948</v>
      </c>
      <c r="H75" s="145">
        <v>3721</v>
      </c>
      <c r="I75" s="143">
        <v>-9</v>
      </c>
      <c r="J75" s="146">
        <v>-0.24187046492878259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38482</v>
      </c>
      <c r="G11" s="114">
        <v>38792</v>
      </c>
      <c r="H11" s="114">
        <v>39629</v>
      </c>
      <c r="I11" s="114">
        <v>38965</v>
      </c>
      <c r="J11" s="140">
        <v>38762</v>
      </c>
      <c r="K11" s="114">
        <v>-280</v>
      </c>
      <c r="L11" s="116">
        <v>-0.7223569475259275</v>
      </c>
    </row>
    <row r="12" spans="1:17" s="110" customFormat="1" ht="24.95" customHeight="1" x14ac:dyDescent="0.2">
      <c r="A12" s="604" t="s">
        <v>185</v>
      </c>
      <c r="B12" s="605"/>
      <c r="C12" s="605"/>
      <c r="D12" s="606"/>
      <c r="E12" s="113">
        <v>56.974689465204513</v>
      </c>
      <c r="F12" s="115">
        <v>21925</v>
      </c>
      <c r="G12" s="114">
        <v>22144</v>
      </c>
      <c r="H12" s="114">
        <v>22760</v>
      </c>
      <c r="I12" s="114">
        <v>22348</v>
      </c>
      <c r="J12" s="140">
        <v>22146</v>
      </c>
      <c r="K12" s="114">
        <v>-221</v>
      </c>
      <c r="L12" s="116">
        <v>-0.99792287546283753</v>
      </c>
    </row>
    <row r="13" spans="1:17" s="110" customFormat="1" ht="15" customHeight="1" x14ac:dyDescent="0.2">
      <c r="A13" s="120"/>
      <c r="B13" s="612" t="s">
        <v>107</v>
      </c>
      <c r="C13" s="612"/>
      <c r="E13" s="113">
        <v>43.025310534795487</v>
      </c>
      <c r="F13" s="115">
        <v>16557</v>
      </c>
      <c r="G13" s="114">
        <v>16648</v>
      </c>
      <c r="H13" s="114">
        <v>16869</v>
      </c>
      <c r="I13" s="114">
        <v>16617</v>
      </c>
      <c r="J13" s="140">
        <v>16616</v>
      </c>
      <c r="K13" s="114">
        <v>-59</v>
      </c>
      <c r="L13" s="116">
        <v>-0.35507944150216658</v>
      </c>
    </row>
    <row r="14" spans="1:17" s="110" customFormat="1" ht="24.95" customHeight="1" x14ac:dyDescent="0.2">
      <c r="A14" s="604" t="s">
        <v>186</v>
      </c>
      <c r="B14" s="605"/>
      <c r="C14" s="605"/>
      <c r="D14" s="606"/>
      <c r="E14" s="113">
        <v>11.306584896834885</v>
      </c>
      <c r="F14" s="115">
        <v>4351</v>
      </c>
      <c r="G14" s="114">
        <v>4506</v>
      </c>
      <c r="H14" s="114">
        <v>4733</v>
      </c>
      <c r="I14" s="114">
        <v>4293</v>
      </c>
      <c r="J14" s="140">
        <v>4446</v>
      </c>
      <c r="K14" s="114">
        <v>-95</v>
      </c>
      <c r="L14" s="116">
        <v>-2.1367521367521367</v>
      </c>
    </row>
    <row r="15" spans="1:17" s="110" customFormat="1" ht="15" customHeight="1" x14ac:dyDescent="0.2">
      <c r="A15" s="120"/>
      <c r="B15" s="119"/>
      <c r="C15" s="258" t="s">
        <v>106</v>
      </c>
      <c r="E15" s="113">
        <v>63.962307515513672</v>
      </c>
      <c r="F15" s="115">
        <v>2783</v>
      </c>
      <c r="G15" s="114">
        <v>2899</v>
      </c>
      <c r="H15" s="114">
        <v>3029</v>
      </c>
      <c r="I15" s="114">
        <v>2736</v>
      </c>
      <c r="J15" s="140">
        <v>2813</v>
      </c>
      <c r="K15" s="114">
        <v>-30</v>
      </c>
      <c r="L15" s="116">
        <v>-1.0664770707429789</v>
      </c>
    </row>
    <row r="16" spans="1:17" s="110" customFormat="1" ht="15" customHeight="1" x14ac:dyDescent="0.2">
      <c r="A16" s="120"/>
      <c r="B16" s="119"/>
      <c r="C16" s="258" t="s">
        <v>107</v>
      </c>
      <c r="E16" s="113">
        <v>36.037692484486328</v>
      </c>
      <c r="F16" s="115">
        <v>1568</v>
      </c>
      <c r="G16" s="114">
        <v>1607</v>
      </c>
      <c r="H16" s="114">
        <v>1704</v>
      </c>
      <c r="I16" s="114">
        <v>1557</v>
      </c>
      <c r="J16" s="140">
        <v>1633</v>
      </c>
      <c r="K16" s="114">
        <v>-65</v>
      </c>
      <c r="L16" s="116">
        <v>-3.9804041641151255</v>
      </c>
    </row>
    <row r="17" spans="1:12" s="110" customFormat="1" ht="15" customHeight="1" x14ac:dyDescent="0.2">
      <c r="A17" s="120"/>
      <c r="B17" s="121" t="s">
        <v>109</v>
      </c>
      <c r="C17" s="258"/>
      <c r="E17" s="113">
        <v>65.531937009510941</v>
      </c>
      <c r="F17" s="115">
        <v>25218</v>
      </c>
      <c r="G17" s="114">
        <v>25389</v>
      </c>
      <c r="H17" s="114">
        <v>26053</v>
      </c>
      <c r="I17" s="114">
        <v>25960</v>
      </c>
      <c r="J17" s="140">
        <v>25729</v>
      </c>
      <c r="K17" s="114">
        <v>-511</v>
      </c>
      <c r="L17" s="116">
        <v>-1.9860857398266547</v>
      </c>
    </row>
    <row r="18" spans="1:12" s="110" customFormat="1" ht="15" customHeight="1" x14ac:dyDescent="0.2">
      <c r="A18" s="120"/>
      <c r="B18" s="119"/>
      <c r="C18" s="258" t="s">
        <v>106</v>
      </c>
      <c r="E18" s="113">
        <v>57.129827900705848</v>
      </c>
      <c r="F18" s="115">
        <v>14407</v>
      </c>
      <c r="G18" s="114">
        <v>14501</v>
      </c>
      <c r="H18" s="114">
        <v>15015</v>
      </c>
      <c r="I18" s="114">
        <v>14958</v>
      </c>
      <c r="J18" s="140">
        <v>14750</v>
      </c>
      <c r="K18" s="114">
        <v>-343</v>
      </c>
      <c r="L18" s="116">
        <v>-2.3254237288135595</v>
      </c>
    </row>
    <row r="19" spans="1:12" s="110" customFormat="1" ht="15" customHeight="1" x14ac:dyDescent="0.2">
      <c r="A19" s="120"/>
      <c r="B19" s="119"/>
      <c r="C19" s="258" t="s">
        <v>107</v>
      </c>
      <c r="E19" s="113">
        <v>42.870172099294152</v>
      </c>
      <c r="F19" s="115">
        <v>10811</v>
      </c>
      <c r="G19" s="114">
        <v>10888</v>
      </c>
      <c r="H19" s="114">
        <v>11038</v>
      </c>
      <c r="I19" s="114">
        <v>11002</v>
      </c>
      <c r="J19" s="140">
        <v>10979</v>
      </c>
      <c r="K19" s="114">
        <v>-168</v>
      </c>
      <c r="L19" s="116">
        <v>-1.5301940067401403</v>
      </c>
    </row>
    <row r="20" spans="1:12" s="110" customFormat="1" ht="15" customHeight="1" x14ac:dyDescent="0.2">
      <c r="A20" s="120"/>
      <c r="B20" s="121" t="s">
        <v>110</v>
      </c>
      <c r="C20" s="258"/>
      <c r="E20" s="113">
        <v>21.763421859570709</v>
      </c>
      <c r="F20" s="115">
        <v>8375</v>
      </c>
      <c r="G20" s="114">
        <v>8331</v>
      </c>
      <c r="H20" s="114">
        <v>8284</v>
      </c>
      <c r="I20" s="114">
        <v>8159</v>
      </c>
      <c r="J20" s="140">
        <v>8053</v>
      </c>
      <c r="K20" s="114">
        <v>322</v>
      </c>
      <c r="L20" s="116">
        <v>3.9985098720973551</v>
      </c>
    </row>
    <row r="21" spans="1:12" s="110" customFormat="1" ht="15" customHeight="1" x14ac:dyDescent="0.2">
      <c r="A21" s="120"/>
      <c r="B21" s="119"/>
      <c r="C21" s="258" t="s">
        <v>106</v>
      </c>
      <c r="E21" s="113">
        <v>52.179104477611943</v>
      </c>
      <c r="F21" s="115">
        <v>4370</v>
      </c>
      <c r="G21" s="114">
        <v>4361</v>
      </c>
      <c r="H21" s="114">
        <v>4333</v>
      </c>
      <c r="I21" s="114">
        <v>4272</v>
      </c>
      <c r="J21" s="140">
        <v>4208</v>
      </c>
      <c r="K21" s="114">
        <v>162</v>
      </c>
      <c r="L21" s="116">
        <v>3.8498098859315588</v>
      </c>
    </row>
    <row r="22" spans="1:12" s="110" customFormat="1" ht="15" customHeight="1" x14ac:dyDescent="0.2">
      <c r="A22" s="120"/>
      <c r="B22" s="119"/>
      <c r="C22" s="258" t="s">
        <v>107</v>
      </c>
      <c r="E22" s="113">
        <v>47.820895522388057</v>
      </c>
      <c r="F22" s="115">
        <v>4005</v>
      </c>
      <c r="G22" s="114">
        <v>3970</v>
      </c>
      <c r="H22" s="114">
        <v>3951</v>
      </c>
      <c r="I22" s="114">
        <v>3887</v>
      </c>
      <c r="J22" s="140">
        <v>3845</v>
      </c>
      <c r="K22" s="114">
        <v>160</v>
      </c>
      <c r="L22" s="116">
        <v>4.1612483745123541</v>
      </c>
    </row>
    <row r="23" spans="1:12" s="110" customFormat="1" ht="15" customHeight="1" x14ac:dyDescent="0.2">
      <c r="A23" s="120"/>
      <c r="B23" s="121" t="s">
        <v>111</v>
      </c>
      <c r="C23" s="258"/>
      <c r="E23" s="113">
        <v>1.3980562340834677</v>
      </c>
      <c r="F23" s="115">
        <v>538</v>
      </c>
      <c r="G23" s="114">
        <v>566</v>
      </c>
      <c r="H23" s="114">
        <v>559</v>
      </c>
      <c r="I23" s="114">
        <v>553</v>
      </c>
      <c r="J23" s="140">
        <v>534</v>
      </c>
      <c r="K23" s="114">
        <v>4</v>
      </c>
      <c r="L23" s="116">
        <v>0.74906367041198507</v>
      </c>
    </row>
    <row r="24" spans="1:12" s="110" customFormat="1" ht="15" customHeight="1" x14ac:dyDescent="0.2">
      <c r="A24" s="120"/>
      <c r="B24" s="119"/>
      <c r="C24" s="258" t="s">
        <v>106</v>
      </c>
      <c r="E24" s="113">
        <v>67.843866171003711</v>
      </c>
      <c r="F24" s="115">
        <v>365</v>
      </c>
      <c r="G24" s="114">
        <v>383</v>
      </c>
      <c r="H24" s="114">
        <v>383</v>
      </c>
      <c r="I24" s="114">
        <v>382</v>
      </c>
      <c r="J24" s="140">
        <v>375</v>
      </c>
      <c r="K24" s="114">
        <v>-10</v>
      </c>
      <c r="L24" s="116">
        <v>-2.6666666666666665</v>
      </c>
    </row>
    <row r="25" spans="1:12" s="110" customFormat="1" ht="15" customHeight="1" x14ac:dyDescent="0.2">
      <c r="A25" s="120"/>
      <c r="B25" s="119"/>
      <c r="C25" s="258" t="s">
        <v>107</v>
      </c>
      <c r="E25" s="113">
        <v>32.156133828996282</v>
      </c>
      <c r="F25" s="115">
        <v>173</v>
      </c>
      <c r="G25" s="114">
        <v>183</v>
      </c>
      <c r="H25" s="114">
        <v>176</v>
      </c>
      <c r="I25" s="114">
        <v>171</v>
      </c>
      <c r="J25" s="140">
        <v>159</v>
      </c>
      <c r="K25" s="114">
        <v>14</v>
      </c>
      <c r="L25" s="116">
        <v>8.8050314465408803</v>
      </c>
    </row>
    <row r="26" spans="1:12" s="110" customFormat="1" ht="15" customHeight="1" x14ac:dyDescent="0.2">
      <c r="A26" s="120"/>
      <c r="C26" s="121" t="s">
        <v>187</v>
      </c>
      <c r="D26" s="110" t="s">
        <v>188</v>
      </c>
      <c r="E26" s="113">
        <v>0.31962995686294893</v>
      </c>
      <c r="F26" s="115">
        <v>123</v>
      </c>
      <c r="G26" s="114">
        <v>124</v>
      </c>
      <c r="H26" s="114">
        <v>118</v>
      </c>
      <c r="I26" s="114">
        <v>113</v>
      </c>
      <c r="J26" s="140">
        <v>108</v>
      </c>
      <c r="K26" s="114">
        <v>15</v>
      </c>
      <c r="L26" s="116">
        <v>13.888888888888889</v>
      </c>
    </row>
    <row r="27" spans="1:12" s="110" customFormat="1" ht="15" customHeight="1" x14ac:dyDescent="0.2">
      <c r="A27" s="120"/>
      <c r="B27" s="119"/>
      <c r="D27" s="259" t="s">
        <v>106</v>
      </c>
      <c r="E27" s="113">
        <v>56.097560975609753</v>
      </c>
      <c r="F27" s="115">
        <v>69</v>
      </c>
      <c r="G27" s="114">
        <v>71</v>
      </c>
      <c r="H27" s="114">
        <v>66</v>
      </c>
      <c r="I27" s="114">
        <v>66</v>
      </c>
      <c r="J27" s="140">
        <v>64</v>
      </c>
      <c r="K27" s="114">
        <v>5</v>
      </c>
      <c r="L27" s="116">
        <v>7.8125</v>
      </c>
    </row>
    <row r="28" spans="1:12" s="110" customFormat="1" ht="15" customHeight="1" x14ac:dyDescent="0.2">
      <c r="A28" s="120"/>
      <c r="B28" s="119"/>
      <c r="D28" s="259" t="s">
        <v>107</v>
      </c>
      <c r="E28" s="113">
        <v>43.902439024390247</v>
      </c>
      <c r="F28" s="115">
        <v>54</v>
      </c>
      <c r="G28" s="114">
        <v>53</v>
      </c>
      <c r="H28" s="114">
        <v>52</v>
      </c>
      <c r="I28" s="114">
        <v>47</v>
      </c>
      <c r="J28" s="140">
        <v>44</v>
      </c>
      <c r="K28" s="114">
        <v>10</v>
      </c>
      <c r="L28" s="116">
        <v>22.727272727272727</v>
      </c>
    </row>
    <row r="29" spans="1:12" s="110" customFormat="1" ht="24.95" customHeight="1" x14ac:dyDescent="0.2">
      <c r="A29" s="604" t="s">
        <v>189</v>
      </c>
      <c r="B29" s="605"/>
      <c r="C29" s="605"/>
      <c r="D29" s="606"/>
      <c r="E29" s="113">
        <v>90.130450600280653</v>
      </c>
      <c r="F29" s="115">
        <v>34684</v>
      </c>
      <c r="G29" s="114">
        <v>34997</v>
      </c>
      <c r="H29" s="114">
        <v>35347</v>
      </c>
      <c r="I29" s="114">
        <v>34818</v>
      </c>
      <c r="J29" s="140">
        <v>34916</v>
      </c>
      <c r="K29" s="114">
        <v>-232</v>
      </c>
      <c r="L29" s="116">
        <v>-0.66445182724252494</v>
      </c>
    </row>
    <row r="30" spans="1:12" s="110" customFormat="1" ht="15" customHeight="1" x14ac:dyDescent="0.2">
      <c r="A30" s="120"/>
      <c r="B30" s="119"/>
      <c r="C30" s="258" t="s">
        <v>106</v>
      </c>
      <c r="E30" s="113">
        <v>55.774997116826199</v>
      </c>
      <c r="F30" s="115">
        <v>19345</v>
      </c>
      <c r="G30" s="114">
        <v>19575</v>
      </c>
      <c r="H30" s="114">
        <v>19806</v>
      </c>
      <c r="I30" s="114">
        <v>19531</v>
      </c>
      <c r="J30" s="140">
        <v>19560</v>
      </c>
      <c r="K30" s="114">
        <v>-215</v>
      </c>
      <c r="L30" s="116">
        <v>-1.0991820040899796</v>
      </c>
    </row>
    <row r="31" spans="1:12" s="110" customFormat="1" ht="15" customHeight="1" x14ac:dyDescent="0.2">
      <c r="A31" s="120"/>
      <c r="B31" s="119"/>
      <c r="C31" s="258" t="s">
        <v>107</v>
      </c>
      <c r="E31" s="113">
        <v>44.225002883173801</v>
      </c>
      <c r="F31" s="115">
        <v>15339</v>
      </c>
      <c r="G31" s="114">
        <v>15422</v>
      </c>
      <c r="H31" s="114">
        <v>15541</v>
      </c>
      <c r="I31" s="114">
        <v>15287</v>
      </c>
      <c r="J31" s="140">
        <v>15356</v>
      </c>
      <c r="K31" s="114">
        <v>-17</v>
      </c>
      <c r="L31" s="116">
        <v>-0.11070591299817661</v>
      </c>
    </row>
    <row r="32" spans="1:12" s="110" customFormat="1" ht="15" customHeight="1" x14ac:dyDescent="0.2">
      <c r="A32" s="120"/>
      <c r="B32" s="119" t="s">
        <v>117</v>
      </c>
      <c r="C32" s="258"/>
      <c r="E32" s="113">
        <v>9.7967881087261581</v>
      </c>
      <c r="F32" s="115">
        <v>3770</v>
      </c>
      <c r="G32" s="114">
        <v>3762</v>
      </c>
      <c r="H32" s="114">
        <v>4245</v>
      </c>
      <c r="I32" s="114">
        <v>4104</v>
      </c>
      <c r="J32" s="140">
        <v>3804</v>
      </c>
      <c r="K32" s="114">
        <v>-34</v>
      </c>
      <c r="L32" s="116">
        <v>-0.89379600420609884</v>
      </c>
    </row>
    <row r="33" spans="1:12" s="110" customFormat="1" ht="15" customHeight="1" x14ac:dyDescent="0.2">
      <c r="A33" s="120"/>
      <c r="B33" s="119"/>
      <c r="C33" s="258" t="s">
        <v>106</v>
      </c>
      <c r="E33" s="113">
        <v>67.984084880636601</v>
      </c>
      <c r="F33" s="115">
        <v>2563</v>
      </c>
      <c r="G33" s="114">
        <v>2549</v>
      </c>
      <c r="H33" s="114">
        <v>2934</v>
      </c>
      <c r="I33" s="114">
        <v>2798</v>
      </c>
      <c r="J33" s="140">
        <v>2567</v>
      </c>
      <c r="K33" s="114">
        <v>-4</v>
      </c>
      <c r="L33" s="116">
        <v>-0.15582391897156214</v>
      </c>
    </row>
    <row r="34" spans="1:12" s="110" customFormat="1" ht="15" customHeight="1" x14ac:dyDescent="0.2">
      <c r="A34" s="120"/>
      <c r="B34" s="119"/>
      <c r="C34" s="258" t="s">
        <v>107</v>
      </c>
      <c r="E34" s="113">
        <v>32.015915119363392</v>
      </c>
      <c r="F34" s="115">
        <v>1207</v>
      </c>
      <c r="G34" s="114">
        <v>1213</v>
      </c>
      <c r="H34" s="114">
        <v>1311</v>
      </c>
      <c r="I34" s="114">
        <v>1306</v>
      </c>
      <c r="J34" s="140">
        <v>1237</v>
      </c>
      <c r="K34" s="114">
        <v>-30</v>
      </c>
      <c r="L34" s="116">
        <v>-2.4252223120452707</v>
      </c>
    </row>
    <row r="35" spans="1:12" s="110" customFormat="1" ht="24.95" customHeight="1" x14ac:dyDescent="0.2">
      <c r="A35" s="604" t="s">
        <v>190</v>
      </c>
      <c r="B35" s="605"/>
      <c r="C35" s="605"/>
      <c r="D35" s="606"/>
      <c r="E35" s="113">
        <v>71.875162413595973</v>
      </c>
      <c r="F35" s="115">
        <v>27659</v>
      </c>
      <c r="G35" s="114">
        <v>27876</v>
      </c>
      <c r="H35" s="114">
        <v>28613</v>
      </c>
      <c r="I35" s="114">
        <v>28009</v>
      </c>
      <c r="J35" s="140">
        <v>27964</v>
      </c>
      <c r="K35" s="114">
        <v>-305</v>
      </c>
      <c r="L35" s="116">
        <v>-1.0906880274638822</v>
      </c>
    </row>
    <row r="36" spans="1:12" s="110" customFormat="1" ht="15" customHeight="1" x14ac:dyDescent="0.2">
      <c r="A36" s="120"/>
      <c r="B36" s="119"/>
      <c r="C36" s="258" t="s">
        <v>106</v>
      </c>
      <c r="E36" s="113">
        <v>73.41914024368198</v>
      </c>
      <c r="F36" s="115">
        <v>20307</v>
      </c>
      <c r="G36" s="114">
        <v>20476</v>
      </c>
      <c r="H36" s="114">
        <v>21053</v>
      </c>
      <c r="I36" s="114">
        <v>20645</v>
      </c>
      <c r="J36" s="140">
        <v>20519</v>
      </c>
      <c r="K36" s="114">
        <v>-212</v>
      </c>
      <c r="L36" s="116">
        <v>-1.0331887518884937</v>
      </c>
    </row>
    <row r="37" spans="1:12" s="110" customFormat="1" ht="15" customHeight="1" x14ac:dyDescent="0.2">
      <c r="A37" s="120"/>
      <c r="B37" s="119"/>
      <c r="C37" s="258" t="s">
        <v>107</v>
      </c>
      <c r="E37" s="113">
        <v>26.580859756318016</v>
      </c>
      <c r="F37" s="115">
        <v>7352</v>
      </c>
      <c r="G37" s="114">
        <v>7400</v>
      </c>
      <c r="H37" s="114">
        <v>7560</v>
      </c>
      <c r="I37" s="114">
        <v>7364</v>
      </c>
      <c r="J37" s="140">
        <v>7445</v>
      </c>
      <c r="K37" s="114">
        <v>-93</v>
      </c>
      <c r="L37" s="116">
        <v>-1.249160510409671</v>
      </c>
    </row>
    <row r="38" spans="1:12" s="110" customFormat="1" ht="15" customHeight="1" x14ac:dyDescent="0.2">
      <c r="A38" s="120"/>
      <c r="B38" s="119" t="s">
        <v>182</v>
      </c>
      <c r="C38" s="258"/>
      <c r="E38" s="113">
        <v>28.124837586404034</v>
      </c>
      <c r="F38" s="115">
        <v>10823</v>
      </c>
      <c r="G38" s="114">
        <v>10916</v>
      </c>
      <c r="H38" s="114">
        <v>11016</v>
      </c>
      <c r="I38" s="114">
        <v>10956</v>
      </c>
      <c r="J38" s="140">
        <v>10798</v>
      </c>
      <c r="K38" s="114">
        <v>25</v>
      </c>
      <c r="L38" s="116">
        <v>0.23152435636228932</v>
      </c>
    </row>
    <row r="39" spans="1:12" s="110" customFormat="1" ht="15" customHeight="1" x14ac:dyDescent="0.2">
      <c r="A39" s="120"/>
      <c r="B39" s="119"/>
      <c r="C39" s="258" t="s">
        <v>106</v>
      </c>
      <c r="E39" s="113">
        <v>14.949644276078722</v>
      </c>
      <c r="F39" s="115">
        <v>1618</v>
      </c>
      <c r="G39" s="114">
        <v>1668</v>
      </c>
      <c r="H39" s="114">
        <v>1707</v>
      </c>
      <c r="I39" s="114">
        <v>1703</v>
      </c>
      <c r="J39" s="140">
        <v>1627</v>
      </c>
      <c r="K39" s="114">
        <v>-9</v>
      </c>
      <c r="L39" s="116">
        <v>-0.55316533497234177</v>
      </c>
    </row>
    <row r="40" spans="1:12" s="110" customFormat="1" ht="15" customHeight="1" x14ac:dyDescent="0.2">
      <c r="A40" s="120"/>
      <c r="B40" s="119"/>
      <c r="C40" s="258" t="s">
        <v>107</v>
      </c>
      <c r="E40" s="113">
        <v>85.050355723921285</v>
      </c>
      <c r="F40" s="115">
        <v>9205</v>
      </c>
      <c r="G40" s="114">
        <v>9248</v>
      </c>
      <c r="H40" s="114">
        <v>9309</v>
      </c>
      <c r="I40" s="114">
        <v>9253</v>
      </c>
      <c r="J40" s="140">
        <v>9171</v>
      </c>
      <c r="K40" s="114">
        <v>34</v>
      </c>
      <c r="L40" s="116">
        <v>0.37073383491440409</v>
      </c>
    </row>
    <row r="41" spans="1:12" s="110" customFormat="1" ht="24.75" customHeight="1" x14ac:dyDescent="0.2">
      <c r="A41" s="604" t="s">
        <v>518</v>
      </c>
      <c r="B41" s="605"/>
      <c r="C41" s="605"/>
      <c r="D41" s="606"/>
      <c r="E41" s="113">
        <v>5.5558442908372747</v>
      </c>
      <c r="F41" s="115">
        <v>2138</v>
      </c>
      <c r="G41" s="114">
        <v>2365</v>
      </c>
      <c r="H41" s="114">
        <v>2408</v>
      </c>
      <c r="I41" s="114">
        <v>1896</v>
      </c>
      <c r="J41" s="140">
        <v>2164</v>
      </c>
      <c r="K41" s="114">
        <v>-26</v>
      </c>
      <c r="L41" s="116">
        <v>-1.201478743068392</v>
      </c>
    </row>
    <row r="42" spans="1:12" s="110" customFormat="1" ht="15" customHeight="1" x14ac:dyDescent="0.2">
      <c r="A42" s="120"/>
      <c r="B42" s="119"/>
      <c r="C42" s="258" t="s">
        <v>106</v>
      </c>
      <c r="E42" s="113">
        <v>62.722170252572496</v>
      </c>
      <c r="F42" s="115">
        <v>1341</v>
      </c>
      <c r="G42" s="114">
        <v>1526</v>
      </c>
      <c r="H42" s="114">
        <v>1552</v>
      </c>
      <c r="I42" s="114">
        <v>1218</v>
      </c>
      <c r="J42" s="140">
        <v>1380</v>
      </c>
      <c r="K42" s="114">
        <v>-39</v>
      </c>
      <c r="L42" s="116">
        <v>-2.8260869565217392</v>
      </c>
    </row>
    <row r="43" spans="1:12" s="110" customFormat="1" ht="15" customHeight="1" x14ac:dyDescent="0.2">
      <c r="A43" s="123"/>
      <c r="B43" s="124"/>
      <c r="C43" s="260" t="s">
        <v>107</v>
      </c>
      <c r="D43" s="261"/>
      <c r="E43" s="125">
        <v>37.277829747427504</v>
      </c>
      <c r="F43" s="143">
        <v>797</v>
      </c>
      <c r="G43" s="144">
        <v>839</v>
      </c>
      <c r="H43" s="144">
        <v>856</v>
      </c>
      <c r="I43" s="144">
        <v>678</v>
      </c>
      <c r="J43" s="145">
        <v>784</v>
      </c>
      <c r="K43" s="144">
        <v>13</v>
      </c>
      <c r="L43" s="146">
        <v>1.6581632653061225</v>
      </c>
    </row>
    <row r="44" spans="1:12" s="110" customFormat="1" ht="45.75" customHeight="1" x14ac:dyDescent="0.2">
      <c r="A44" s="604" t="s">
        <v>191</v>
      </c>
      <c r="B44" s="605"/>
      <c r="C44" s="605"/>
      <c r="D44" s="606"/>
      <c r="E44" s="113">
        <v>1.4630216724702458</v>
      </c>
      <c r="F44" s="115">
        <v>563</v>
      </c>
      <c r="G44" s="114">
        <v>561</v>
      </c>
      <c r="H44" s="114">
        <v>557</v>
      </c>
      <c r="I44" s="114">
        <v>547</v>
      </c>
      <c r="J44" s="140">
        <v>548</v>
      </c>
      <c r="K44" s="114">
        <v>15</v>
      </c>
      <c r="L44" s="116">
        <v>2.7372262773722627</v>
      </c>
    </row>
    <row r="45" spans="1:12" s="110" customFormat="1" ht="15" customHeight="1" x14ac:dyDescent="0.2">
      <c r="A45" s="120"/>
      <c r="B45" s="119"/>
      <c r="C45" s="258" t="s">
        <v>106</v>
      </c>
      <c r="E45" s="113">
        <v>62.877442273534633</v>
      </c>
      <c r="F45" s="115">
        <v>354</v>
      </c>
      <c r="G45" s="114">
        <v>354</v>
      </c>
      <c r="H45" s="114">
        <v>351</v>
      </c>
      <c r="I45" s="114">
        <v>346</v>
      </c>
      <c r="J45" s="140">
        <v>345</v>
      </c>
      <c r="K45" s="114">
        <v>9</v>
      </c>
      <c r="L45" s="116">
        <v>2.6086956521739131</v>
      </c>
    </row>
    <row r="46" spans="1:12" s="110" customFormat="1" ht="15" customHeight="1" x14ac:dyDescent="0.2">
      <c r="A46" s="123"/>
      <c r="B46" s="124"/>
      <c r="C46" s="260" t="s">
        <v>107</v>
      </c>
      <c r="D46" s="261"/>
      <c r="E46" s="125">
        <v>37.122557726465367</v>
      </c>
      <c r="F46" s="143">
        <v>209</v>
      </c>
      <c r="G46" s="144">
        <v>207</v>
      </c>
      <c r="H46" s="144">
        <v>206</v>
      </c>
      <c r="I46" s="144">
        <v>201</v>
      </c>
      <c r="J46" s="145">
        <v>203</v>
      </c>
      <c r="K46" s="144">
        <v>6</v>
      </c>
      <c r="L46" s="146">
        <v>2.9556650246305418</v>
      </c>
    </row>
    <row r="47" spans="1:12" s="110" customFormat="1" ht="39" customHeight="1" x14ac:dyDescent="0.2">
      <c r="A47" s="604" t="s">
        <v>519</v>
      </c>
      <c r="B47" s="607"/>
      <c r="C47" s="607"/>
      <c r="D47" s="608"/>
      <c r="E47" s="113">
        <v>0.15591705212826776</v>
      </c>
      <c r="F47" s="115">
        <v>60</v>
      </c>
      <c r="G47" s="114">
        <v>63</v>
      </c>
      <c r="H47" s="114">
        <v>64</v>
      </c>
      <c r="I47" s="114">
        <v>59</v>
      </c>
      <c r="J47" s="140">
        <v>58</v>
      </c>
      <c r="K47" s="114">
        <v>2</v>
      </c>
      <c r="L47" s="116">
        <v>3.4482758620689653</v>
      </c>
    </row>
    <row r="48" spans="1:12" s="110" customFormat="1" ht="15" customHeight="1" x14ac:dyDescent="0.2">
      <c r="A48" s="120"/>
      <c r="B48" s="119"/>
      <c r="C48" s="258" t="s">
        <v>106</v>
      </c>
      <c r="E48" s="113">
        <v>28.333333333333332</v>
      </c>
      <c r="F48" s="115">
        <v>17</v>
      </c>
      <c r="G48" s="114">
        <v>18</v>
      </c>
      <c r="H48" s="114">
        <v>21</v>
      </c>
      <c r="I48" s="114">
        <v>26</v>
      </c>
      <c r="J48" s="140">
        <v>25</v>
      </c>
      <c r="K48" s="114">
        <v>-8</v>
      </c>
      <c r="L48" s="116">
        <v>-32</v>
      </c>
    </row>
    <row r="49" spans="1:12" s="110" customFormat="1" ht="15" customHeight="1" x14ac:dyDescent="0.2">
      <c r="A49" s="123"/>
      <c r="B49" s="124"/>
      <c r="C49" s="260" t="s">
        <v>107</v>
      </c>
      <c r="D49" s="261"/>
      <c r="E49" s="125">
        <v>71.666666666666671</v>
      </c>
      <c r="F49" s="143">
        <v>43</v>
      </c>
      <c r="G49" s="144">
        <v>45</v>
      </c>
      <c r="H49" s="144">
        <v>43</v>
      </c>
      <c r="I49" s="144">
        <v>33</v>
      </c>
      <c r="J49" s="145">
        <v>33</v>
      </c>
      <c r="K49" s="144">
        <v>10</v>
      </c>
      <c r="L49" s="146">
        <v>30.303030303030305</v>
      </c>
    </row>
    <row r="50" spans="1:12" s="110" customFormat="1" ht="24.95" customHeight="1" x14ac:dyDescent="0.2">
      <c r="A50" s="609" t="s">
        <v>192</v>
      </c>
      <c r="B50" s="610"/>
      <c r="C50" s="610"/>
      <c r="D50" s="611"/>
      <c r="E50" s="262">
        <v>13.25554804843823</v>
      </c>
      <c r="F50" s="263">
        <v>5101</v>
      </c>
      <c r="G50" s="264">
        <v>5340</v>
      </c>
      <c r="H50" s="264">
        <v>5449</v>
      </c>
      <c r="I50" s="264">
        <v>5002</v>
      </c>
      <c r="J50" s="265">
        <v>5016</v>
      </c>
      <c r="K50" s="263">
        <v>85</v>
      </c>
      <c r="L50" s="266">
        <v>1.6945773524720893</v>
      </c>
    </row>
    <row r="51" spans="1:12" s="110" customFormat="1" ht="15" customHeight="1" x14ac:dyDescent="0.2">
      <c r="A51" s="120"/>
      <c r="B51" s="119"/>
      <c r="C51" s="258" t="s">
        <v>106</v>
      </c>
      <c r="E51" s="113">
        <v>60.243089590276419</v>
      </c>
      <c r="F51" s="115">
        <v>3073</v>
      </c>
      <c r="G51" s="114">
        <v>3233</v>
      </c>
      <c r="H51" s="114">
        <v>3297</v>
      </c>
      <c r="I51" s="114">
        <v>3002</v>
      </c>
      <c r="J51" s="140">
        <v>2987</v>
      </c>
      <c r="K51" s="114">
        <v>86</v>
      </c>
      <c r="L51" s="116">
        <v>2.8791429527954469</v>
      </c>
    </row>
    <row r="52" spans="1:12" s="110" customFormat="1" ht="15" customHeight="1" x14ac:dyDescent="0.2">
      <c r="A52" s="120"/>
      <c r="B52" s="119"/>
      <c r="C52" s="258" t="s">
        <v>107</v>
      </c>
      <c r="E52" s="113">
        <v>39.756910409723581</v>
      </c>
      <c r="F52" s="115">
        <v>2028</v>
      </c>
      <c r="G52" s="114">
        <v>2107</v>
      </c>
      <c r="H52" s="114">
        <v>2152</v>
      </c>
      <c r="I52" s="114">
        <v>2000</v>
      </c>
      <c r="J52" s="140">
        <v>2029</v>
      </c>
      <c r="K52" s="114">
        <v>-1</v>
      </c>
      <c r="L52" s="116">
        <v>-4.928536224741252E-2</v>
      </c>
    </row>
    <row r="53" spans="1:12" s="110" customFormat="1" ht="15" customHeight="1" x14ac:dyDescent="0.2">
      <c r="A53" s="120"/>
      <c r="B53" s="119"/>
      <c r="C53" s="258" t="s">
        <v>187</v>
      </c>
      <c r="D53" s="110" t="s">
        <v>193</v>
      </c>
      <c r="E53" s="113">
        <v>28.994314840227407</v>
      </c>
      <c r="F53" s="115">
        <v>1479</v>
      </c>
      <c r="G53" s="114">
        <v>1728</v>
      </c>
      <c r="H53" s="114">
        <v>1794</v>
      </c>
      <c r="I53" s="114">
        <v>1371</v>
      </c>
      <c r="J53" s="140">
        <v>1480</v>
      </c>
      <c r="K53" s="114">
        <v>-1</v>
      </c>
      <c r="L53" s="116">
        <v>-6.7567567567567571E-2</v>
      </c>
    </row>
    <row r="54" spans="1:12" s="110" customFormat="1" ht="15" customHeight="1" x14ac:dyDescent="0.2">
      <c r="A54" s="120"/>
      <c r="B54" s="119"/>
      <c r="D54" s="267" t="s">
        <v>194</v>
      </c>
      <c r="E54" s="113">
        <v>64.503042596348891</v>
      </c>
      <c r="F54" s="115">
        <v>954</v>
      </c>
      <c r="G54" s="114">
        <v>1127</v>
      </c>
      <c r="H54" s="114">
        <v>1172</v>
      </c>
      <c r="I54" s="114">
        <v>909</v>
      </c>
      <c r="J54" s="140">
        <v>974</v>
      </c>
      <c r="K54" s="114">
        <v>-20</v>
      </c>
      <c r="L54" s="116">
        <v>-2.0533880903490758</v>
      </c>
    </row>
    <row r="55" spans="1:12" s="110" customFormat="1" ht="15" customHeight="1" x14ac:dyDescent="0.2">
      <c r="A55" s="120"/>
      <c r="B55" s="119"/>
      <c r="D55" s="267" t="s">
        <v>195</v>
      </c>
      <c r="E55" s="113">
        <v>35.496957403651116</v>
      </c>
      <c r="F55" s="115">
        <v>525</v>
      </c>
      <c r="G55" s="114">
        <v>601</v>
      </c>
      <c r="H55" s="114">
        <v>622</v>
      </c>
      <c r="I55" s="114">
        <v>462</v>
      </c>
      <c r="J55" s="140">
        <v>506</v>
      </c>
      <c r="K55" s="114">
        <v>19</v>
      </c>
      <c r="L55" s="116">
        <v>3.7549407114624507</v>
      </c>
    </row>
    <row r="56" spans="1:12" s="110" customFormat="1" ht="15" customHeight="1" x14ac:dyDescent="0.2">
      <c r="A56" s="120"/>
      <c r="B56" s="119" t="s">
        <v>196</v>
      </c>
      <c r="C56" s="258"/>
      <c r="E56" s="113">
        <v>69.736500181903224</v>
      </c>
      <c r="F56" s="115">
        <v>26836</v>
      </c>
      <c r="G56" s="114">
        <v>26819</v>
      </c>
      <c r="H56" s="114">
        <v>27024</v>
      </c>
      <c r="I56" s="114">
        <v>26948</v>
      </c>
      <c r="J56" s="140">
        <v>26899</v>
      </c>
      <c r="K56" s="114">
        <v>-63</v>
      </c>
      <c r="L56" s="116">
        <v>-0.23420945016543365</v>
      </c>
    </row>
    <row r="57" spans="1:12" s="110" customFormat="1" ht="15" customHeight="1" x14ac:dyDescent="0.2">
      <c r="A57" s="120"/>
      <c r="B57" s="119"/>
      <c r="C57" s="258" t="s">
        <v>106</v>
      </c>
      <c r="E57" s="113">
        <v>56.129825607393052</v>
      </c>
      <c r="F57" s="115">
        <v>15063</v>
      </c>
      <c r="G57" s="114">
        <v>15074</v>
      </c>
      <c r="H57" s="114">
        <v>15223</v>
      </c>
      <c r="I57" s="114">
        <v>15187</v>
      </c>
      <c r="J57" s="140">
        <v>15138</v>
      </c>
      <c r="K57" s="114">
        <v>-75</v>
      </c>
      <c r="L57" s="116">
        <v>-0.49544193420531113</v>
      </c>
    </row>
    <row r="58" spans="1:12" s="110" customFormat="1" ht="15" customHeight="1" x14ac:dyDescent="0.2">
      <c r="A58" s="120"/>
      <c r="B58" s="119"/>
      <c r="C58" s="258" t="s">
        <v>107</v>
      </c>
      <c r="E58" s="113">
        <v>43.870174392606948</v>
      </c>
      <c r="F58" s="115">
        <v>11773</v>
      </c>
      <c r="G58" s="114">
        <v>11745</v>
      </c>
      <c r="H58" s="114">
        <v>11801</v>
      </c>
      <c r="I58" s="114">
        <v>11761</v>
      </c>
      <c r="J58" s="140">
        <v>11761</v>
      </c>
      <c r="K58" s="114">
        <v>12</v>
      </c>
      <c r="L58" s="116">
        <v>0.10203214012413911</v>
      </c>
    </row>
    <row r="59" spans="1:12" s="110" customFormat="1" ht="15" customHeight="1" x14ac:dyDescent="0.2">
      <c r="A59" s="120"/>
      <c r="B59" s="119"/>
      <c r="C59" s="258" t="s">
        <v>105</v>
      </c>
      <c r="D59" s="110" t="s">
        <v>197</v>
      </c>
      <c r="E59" s="113">
        <v>92.100163958861231</v>
      </c>
      <c r="F59" s="115">
        <v>24716</v>
      </c>
      <c r="G59" s="114">
        <v>24700</v>
      </c>
      <c r="H59" s="114">
        <v>24900</v>
      </c>
      <c r="I59" s="114">
        <v>24837</v>
      </c>
      <c r="J59" s="140">
        <v>24801</v>
      </c>
      <c r="K59" s="114">
        <v>-85</v>
      </c>
      <c r="L59" s="116">
        <v>-0.3427281158017822</v>
      </c>
    </row>
    <row r="60" spans="1:12" s="110" customFormat="1" ht="15" customHeight="1" x14ac:dyDescent="0.2">
      <c r="A60" s="120"/>
      <c r="B60" s="119"/>
      <c r="C60" s="258"/>
      <c r="D60" s="267" t="s">
        <v>198</v>
      </c>
      <c r="E60" s="113">
        <v>54.458650267033498</v>
      </c>
      <c r="F60" s="115">
        <v>13460</v>
      </c>
      <c r="G60" s="114">
        <v>13466</v>
      </c>
      <c r="H60" s="114">
        <v>13607</v>
      </c>
      <c r="I60" s="114">
        <v>13569</v>
      </c>
      <c r="J60" s="140">
        <v>13531</v>
      </c>
      <c r="K60" s="114">
        <v>-71</v>
      </c>
      <c r="L60" s="116">
        <v>-0.52472101101175084</v>
      </c>
    </row>
    <row r="61" spans="1:12" s="110" customFormat="1" ht="15" customHeight="1" x14ac:dyDescent="0.2">
      <c r="A61" s="120"/>
      <c r="B61" s="119"/>
      <c r="C61" s="258"/>
      <c r="D61" s="267" t="s">
        <v>199</v>
      </c>
      <c r="E61" s="113">
        <v>45.541349732966502</v>
      </c>
      <c r="F61" s="115">
        <v>11256</v>
      </c>
      <c r="G61" s="114">
        <v>11234</v>
      </c>
      <c r="H61" s="114">
        <v>11293</v>
      </c>
      <c r="I61" s="114">
        <v>11268</v>
      </c>
      <c r="J61" s="140">
        <v>11270</v>
      </c>
      <c r="K61" s="114">
        <v>-14</v>
      </c>
      <c r="L61" s="116">
        <v>-0.12422360248447205</v>
      </c>
    </row>
    <row r="62" spans="1:12" s="110" customFormat="1" ht="15" customHeight="1" x14ac:dyDescent="0.2">
      <c r="A62" s="120"/>
      <c r="B62" s="119"/>
      <c r="C62" s="258"/>
      <c r="D62" s="258" t="s">
        <v>200</v>
      </c>
      <c r="E62" s="113">
        <v>7.8998360411387685</v>
      </c>
      <c r="F62" s="115">
        <v>2120</v>
      </c>
      <c r="G62" s="114">
        <v>2119</v>
      </c>
      <c r="H62" s="114">
        <v>2124</v>
      </c>
      <c r="I62" s="114">
        <v>2111</v>
      </c>
      <c r="J62" s="140">
        <v>2098</v>
      </c>
      <c r="K62" s="114">
        <v>22</v>
      </c>
      <c r="L62" s="116">
        <v>1.0486177311725453</v>
      </c>
    </row>
    <row r="63" spans="1:12" s="110" customFormat="1" ht="15" customHeight="1" x14ac:dyDescent="0.2">
      <c r="A63" s="120"/>
      <c r="B63" s="119"/>
      <c r="C63" s="258"/>
      <c r="D63" s="267" t="s">
        <v>198</v>
      </c>
      <c r="E63" s="113">
        <v>75.613207547169807</v>
      </c>
      <c r="F63" s="115">
        <v>1603</v>
      </c>
      <c r="G63" s="114">
        <v>1608</v>
      </c>
      <c r="H63" s="114">
        <v>1616</v>
      </c>
      <c r="I63" s="114">
        <v>1618</v>
      </c>
      <c r="J63" s="140">
        <v>1607</v>
      </c>
      <c r="K63" s="114">
        <v>-4</v>
      </c>
      <c r="L63" s="116">
        <v>-0.24891101431238333</v>
      </c>
    </row>
    <row r="64" spans="1:12" s="110" customFormat="1" ht="15" customHeight="1" x14ac:dyDescent="0.2">
      <c r="A64" s="120"/>
      <c r="B64" s="119"/>
      <c r="C64" s="258"/>
      <c r="D64" s="267" t="s">
        <v>199</v>
      </c>
      <c r="E64" s="113">
        <v>24.386792452830189</v>
      </c>
      <c r="F64" s="115">
        <v>517</v>
      </c>
      <c r="G64" s="114">
        <v>511</v>
      </c>
      <c r="H64" s="114">
        <v>508</v>
      </c>
      <c r="I64" s="114">
        <v>493</v>
      </c>
      <c r="J64" s="140">
        <v>491</v>
      </c>
      <c r="K64" s="114">
        <v>26</v>
      </c>
      <c r="L64" s="116">
        <v>5.2953156822810588</v>
      </c>
    </row>
    <row r="65" spans="1:12" s="110" customFormat="1" ht="15" customHeight="1" x14ac:dyDescent="0.2">
      <c r="A65" s="120"/>
      <c r="B65" s="119" t="s">
        <v>201</v>
      </c>
      <c r="C65" s="258"/>
      <c r="E65" s="113">
        <v>8.2454134400498926</v>
      </c>
      <c r="F65" s="115">
        <v>3173</v>
      </c>
      <c r="G65" s="114">
        <v>3169</v>
      </c>
      <c r="H65" s="114">
        <v>3143</v>
      </c>
      <c r="I65" s="114">
        <v>3097</v>
      </c>
      <c r="J65" s="140">
        <v>3072</v>
      </c>
      <c r="K65" s="114">
        <v>101</v>
      </c>
      <c r="L65" s="116">
        <v>3.2877604166666665</v>
      </c>
    </row>
    <row r="66" spans="1:12" s="110" customFormat="1" ht="15" customHeight="1" x14ac:dyDescent="0.2">
      <c r="A66" s="120"/>
      <c r="B66" s="119"/>
      <c r="C66" s="258" t="s">
        <v>106</v>
      </c>
      <c r="E66" s="113">
        <v>55.814686416640406</v>
      </c>
      <c r="F66" s="115">
        <v>1771</v>
      </c>
      <c r="G66" s="114">
        <v>1773</v>
      </c>
      <c r="H66" s="114">
        <v>1756</v>
      </c>
      <c r="I66" s="114">
        <v>1740</v>
      </c>
      <c r="J66" s="140">
        <v>1724</v>
      </c>
      <c r="K66" s="114">
        <v>47</v>
      </c>
      <c r="L66" s="116">
        <v>2.7262180974477959</v>
      </c>
    </row>
    <row r="67" spans="1:12" s="110" customFormat="1" ht="15" customHeight="1" x14ac:dyDescent="0.2">
      <c r="A67" s="120"/>
      <c r="B67" s="119"/>
      <c r="C67" s="258" t="s">
        <v>107</v>
      </c>
      <c r="E67" s="113">
        <v>44.185313583359594</v>
      </c>
      <c r="F67" s="115">
        <v>1402</v>
      </c>
      <c r="G67" s="114">
        <v>1396</v>
      </c>
      <c r="H67" s="114">
        <v>1387</v>
      </c>
      <c r="I67" s="114">
        <v>1357</v>
      </c>
      <c r="J67" s="140">
        <v>1348</v>
      </c>
      <c r="K67" s="114">
        <v>54</v>
      </c>
      <c r="L67" s="116">
        <v>4.0059347181008906</v>
      </c>
    </row>
    <row r="68" spans="1:12" s="110" customFormat="1" ht="15" customHeight="1" x14ac:dyDescent="0.2">
      <c r="A68" s="120"/>
      <c r="B68" s="119"/>
      <c r="C68" s="258" t="s">
        <v>105</v>
      </c>
      <c r="D68" s="110" t="s">
        <v>202</v>
      </c>
      <c r="E68" s="113">
        <v>22.565395524739994</v>
      </c>
      <c r="F68" s="115">
        <v>716</v>
      </c>
      <c r="G68" s="114">
        <v>707</v>
      </c>
      <c r="H68" s="114">
        <v>721</v>
      </c>
      <c r="I68" s="114">
        <v>699</v>
      </c>
      <c r="J68" s="140">
        <v>691</v>
      </c>
      <c r="K68" s="114">
        <v>25</v>
      </c>
      <c r="L68" s="116">
        <v>3.6179450072358899</v>
      </c>
    </row>
    <row r="69" spans="1:12" s="110" customFormat="1" ht="15" customHeight="1" x14ac:dyDescent="0.2">
      <c r="A69" s="120"/>
      <c r="B69" s="119"/>
      <c r="C69" s="258"/>
      <c r="D69" s="267" t="s">
        <v>198</v>
      </c>
      <c r="E69" s="113">
        <v>51.955307262569832</v>
      </c>
      <c r="F69" s="115">
        <v>372</v>
      </c>
      <c r="G69" s="114">
        <v>374</v>
      </c>
      <c r="H69" s="114">
        <v>380</v>
      </c>
      <c r="I69" s="114">
        <v>377</v>
      </c>
      <c r="J69" s="140">
        <v>374</v>
      </c>
      <c r="K69" s="114">
        <v>-2</v>
      </c>
      <c r="L69" s="116">
        <v>-0.53475935828877008</v>
      </c>
    </row>
    <row r="70" spans="1:12" s="110" customFormat="1" ht="15" customHeight="1" x14ac:dyDescent="0.2">
      <c r="A70" s="120"/>
      <c r="B70" s="119"/>
      <c r="C70" s="258"/>
      <c r="D70" s="267" t="s">
        <v>199</v>
      </c>
      <c r="E70" s="113">
        <v>48.044692737430168</v>
      </c>
      <c r="F70" s="115">
        <v>344</v>
      </c>
      <c r="G70" s="114">
        <v>333</v>
      </c>
      <c r="H70" s="114">
        <v>341</v>
      </c>
      <c r="I70" s="114">
        <v>322</v>
      </c>
      <c r="J70" s="140">
        <v>317</v>
      </c>
      <c r="K70" s="114">
        <v>27</v>
      </c>
      <c r="L70" s="116">
        <v>8.517350157728707</v>
      </c>
    </row>
    <row r="71" spans="1:12" s="110" customFormat="1" ht="15" customHeight="1" x14ac:dyDescent="0.2">
      <c r="A71" s="120"/>
      <c r="B71" s="119"/>
      <c r="C71" s="258"/>
      <c r="D71" s="110" t="s">
        <v>203</v>
      </c>
      <c r="E71" s="113">
        <v>72.07689883391113</v>
      </c>
      <c r="F71" s="115">
        <v>2287</v>
      </c>
      <c r="G71" s="114">
        <v>2293</v>
      </c>
      <c r="H71" s="114">
        <v>2250</v>
      </c>
      <c r="I71" s="114">
        <v>2236</v>
      </c>
      <c r="J71" s="140">
        <v>2227</v>
      </c>
      <c r="K71" s="114">
        <v>60</v>
      </c>
      <c r="L71" s="116">
        <v>2.6942074539739558</v>
      </c>
    </row>
    <row r="72" spans="1:12" s="110" customFormat="1" ht="15" customHeight="1" x14ac:dyDescent="0.2">
      <c r="A72" s="120"/>
      <c r="B72" s="119"/>
      <c r="C72" s="258"/>
      <c r="D72" s="267" t="s">
        <v>198</v>
      </c>
      <c r="E72" s="113">
        <v>56.668124180148666</v>
      </c>
      <c r="F72" s="115">
        <v>1296</v>
      </c>
      <c r="G72" s="114">
        <v>1297</v>
      </c>
      <c r="H72" s="114">
        <v>1271</v>
      </c>
      <c r="I72" s="114">
        <v>1266</v>
      </c>
      <c r="J72" s="140">
        <v>1259</v>
      </c>
      <c r="K72" s="114">
        <v>37</v>
      </c>
      <c r="L72" s="116">
        <v>2.9388403494837174</v>
      </c>
    </row>
    <row r="73" spans="1:12" s="110" customFormat="1" ht="15" customHeight="1" x14ac:dyDescent="0.2">
      <c r="A73" s="120"/>
      <c r="B73" s="119"/>
      <c r="C73" s="258"/>
      <c r="D73" s="267" t="s">
        <v>199</v>
      </c>
      <c r="E73" s="113">
        <v>43.331875819851334</v>
      </c>
      <c r="F73" s="115">
        <v>991</v>
      </c>
      <c r="G73" s="114">
        <v>996</v>
      </c>
      <c r="H73" s="114">
        <v>979</v>
      </c>
      <c r="I73" s="114">
        <v>970</v>
      </c>
      <c r="J73" s="140">
        <v>968</v>
      </c>
      <c r="K73" s="114">
        <v>23</v>
      </c>
      <c r="L73" s="116">
        <v>2.3760330578512399</v>
      </c>
    </row>
    <row r="74" spans="1:12" s="110" customFormat="1" ht="15" customHeight="1" x14ac:dyDescent="0.2">
      <c r="A74" s="120"/>
      <c r="B74" s="119"/>
      <c r="C74" s="258"/>
      <c r="D74" s="110" t="s">
        <v>204</v>
      </c>
      <c r="E74" s="113">
        <v>5.3577056413488808</v>
      </c>
      <c r="F74" s="115">
        <v>170</v>
      </c>
      <c r="G74" s="114">
        <v>169</v>
      </c>
      <c r="H74" s="114">
        <v>172</v>
      </c>
      <c r="I74" s="114">
        <v>162</v>
      </c>
      <c r="J74" s="140">
        <v>154</v>
      </c>
      <c r="K74" s="114">
        <v>16</v>
      </c>
      <c r="L74" s="116">
        <v>10.38961038961039</v>
      </c>
    </row>
    <row r="75" spans="1:12" s="110" customFormat="1" ht="15" customHeight="1" x14ac:dyDescent="0.2">
      <c r="A75" s="120"/>
      <c r="B75" s="119"/>
      <c r="C75" s="258"/>
      <c r="D75" s="267" t="s">
        <v>198</v>
      </c>
      <c r="E75" s="113">
        <v>60.588235294117645</v>
      </c>
      <c r="F75" s="115">
        <v>103</v>
      </c>
      <c r="G75" s="114">
        <v>102</v>
      </c>
      <c r="H75" s="114">
        <v>105</v>
      </c>
      <c r="I75" s="114">
        <v>97</v>
      </c>
      <c r="J75" s="140">
        <v>91</v>
      </c>
      <c r="K75" s="114">
        <v>12</v>
      </c>
      <c r="L75" s="116">
        <v>13.186813186813186</v>
      </c>
    </row>
    <row r="76" spans="1:12" s="110" customFormat="1" ht="15" customHeight="1" x14ac:dyDescent="0.2">
      <c r="A76" s="120"/>
      <c r="B76" s="119"/>
      <c r="C76" s="258"/>
      <c r="D76" s="267" t="s">
        <v>199</v>
      </c>
      <c r="E76" s="113">
        <v>39.411764705882355</v>
      </c>
      <c r="F76" s="115">
        <v>67</v>
      </c>
      <c r="G76" s="114">
        <v>67</v>
      </c>
      <c r="H76" s="114">
        <v>67</v>
      </c>
      <c r="I76" s="114">
        <v>65</v>
      </c>
      <c r="J76" s="140">
        <v>63</v>
      </c>
      <c r="K76" s="114">
        <v>4</v>
      </c>
      <c r="L76" s="116">
        <v>6.3492063492063489</v>
      </c>
    </row>
    <row r="77" spans="1:12" s="110" customFormat="1" ht="15" customHeight="1" x14ac:dyDescent="0.2">
      <c r="A77" s="534"/>
      <c r="B77" s="119" t="s">
        <v>205</v>
      </c>
      <c r="C77" s="268"/>
      <c r="D77" s="182"/>
      <c r="E77" s="113">
        <v>8.762538329608649</v>
      </c>
      <c r="F77" s="115">
        <v>3372</v>
      </c>
      <c r="G77" s="114">
        <v>3464</v>
      </c>
      <c r="H77" s="114">
        <v>4013</v>
      </c>
      <c r="I77" s="114">
        <v>3918</v>
      </c>
      <c r="J77" s="140">
        <v>3775</v>
      </c>
      <c r="K77" s="114">
        <v>-403</v>
      </c>
      <c r="L77" s="116">
        <v>-10.675496688741722</v>
      </c>
    </row>
    <row r="78" spans="1:12" s="110" customFormat="1" ht="15" customHeight="1" x14ac:dyDescent="0.2">
      <c r="A78" s="120"/>
      <c r="B78" s="119"/>
      <c r="C78" s="268" t="s">
        <v>106</v>
      </c>
      <c r="D78" s="182"/>
      <c r="E78" s="113">
        <v>59.845788849347571</v>
      </c>
      <c r="F78" s="115">
        <v>2018</v>
      </c>
      <c r="G78" s="114">
        <v>2064</v>
      </c>
      <c r="H78" s="114">
        <v>2484</v>
      </c>
      <c r="I78" s="114">
        <v>2419</v>
      </c>
      <c r="J78" s="140">
        <v>2297</v>
      </c>
      <c r="K78" s="114">
        <v>-279</v>
      </c>
      <c r="L78" s="116">
        <v>-12.146277753591642</v>
      </c>
    </row>
    <row r="79" spans="1:12" s="110" customFormat="1" ht="15" customHeight="1" x14ac:dyDescent="0.2">
      <c r="A79" s="123"/>
      <c r="B79" s="124"/>
      <c r="C79" s="260" t="s">
        <v>107</v>
      </c>
      <c r="D79" s="261"/>
      <c r="E79" s="125">
        <v>40.154211150652429</v>
      </c>
      <c r="F79" s="143">
        <v>1354</v>
      </c>
      <c r="G79" s="144">
        <v>1400</v>
      </c>
      <c r="H79" s="144">
        <v>1529</v>
      </c>
      <c r="I79" s="144">
        <v>1499</v>
      </c>
      <c r="J79" s="145">
        <v>1478</v>
      </c>
      <c r="K79" s="144">
        <v>-124</v>
      </c>
      <c r="L79" s="146">
        <v>-8.3897158322056828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38482</v>
      </c>
      <c r="E11" s="114">
        <v>38792</v>
      </c>
      <c r="F11" s="114">
        <v>39629</v>
      </c>
      <c r="G11" s="114">
        <v>38965</v>
      </c>
      <c r="H11" s="140">
        <v>38762</v>
      </c>
      <c r="I11" s="115">
        <v>-280</v>
      </c>
      <c r="J11" s="116">
        <v>-0.7223569475259275</v>
      </c>
    </row>
    <row r="12" spans="1:15" s="110" customFormat="1" ht="24.95" customHeight="1" x14ac:dyDescent="0.2">
      <c r="A12" s="193" t="s">
        <v>132</v>
      </c>
      <c r="B12" s="194" t="s">
        <v>133</v>
      </c>
      <c r="C12" s="113">
        <v>0.73540876253832965</v>
      </c>
      <c r="D12" s="115">
        <v>283</v>
      </c>
      <c r="E12" s="114">
        <v>266</v>
      </c>
      <c r="F12" s="114">
        <v>304</v>
      </c>
      <c r="G12" s="114">
        <v>280</v>
      </c>
      <c r="H12" s="140">
        <v>274</v>
      </c>
      <c r="I12" s="115">
        <v>9</v>
      </c>
      <c r="J12" s="116">
        <v>3.2846715328467155</v>
      </c>
    </row>
    <row r="13" spans="1:15" s="110" customFormat="1" ht="24.95" customHeight="1" x14ac:dyDescent="0.2">
      <c r="A13" s="193" t="s">
        <v>134</v>
      </c>
      <c r="B13" s="199" t="s">
        <v>214</v>
      </c>
      <c r="C13" s="113">
        <v>1.1771737435684215</v>
      </c>
      <c r="D13" s="115">
        <v>453</v>
      </c>
      <c r="E13" s="114">
        <v>446</v>
      </c>
      <c r="F13" s="114">
        <v>437</v>
      </c>
      <c r="G13" s="114">
        <v>369</v>
      </c>
      <c r="H13" s="140">
        <v>368</v>
      </c>
      <c r="I13" s="115">
        <v>85</v>
      </c>
      <c r="J13" s="116">
        <v>23.097826086956523</v>
      </c>
    </row>
    <row r="14" spans="1:15" s="287" customFormat="1" ht="24" customHeight="1" x14ac:dyDescent="0.2">
      <c r="A14" s="193" t="s">
        <v>215</v>
      </c>
      <c r="B14" s="199" t="s">
        <v>137</v>
      </c>
      <c r="C14" s="113">
        <v>26.259030195935761</v>
      </c>
      <c r="D14" s="115">
        <v>10105</v>
      </c>
      <c r="E14" s="114">
        <v>10193</v>
      </c>
      <c r="F14" s="114">
        <v>10317</v>
      </c>
      <c r="G14" s="114">
        <v>10213</v>
      </c>
      <c r="H14" s="140">
        <v>10270</v>
      </c>
      <c r="I14" s="115">
        <v>-165</v>
      </c>
      <c r="J14" s="116">
        <v>-1.6066212268743914</v>
      </c>
      <c r="K14" s="110"/>
      <c r="L14" s="110"/>
      <c r="M14" s="110"/>
      <c r="N14" s="110"/>
      <c r="O14" s="110"/>
    </row>
    <row r="15" spans="1:15" s="110" customFormat="1" ht="24.75" customHeight="1" x14ac:dyDescent="0.2">
      <c r="A15" s="193" t="s">
        <v>216</v>
      </c>
      <c r="B15" s="199" t="s">
        <v>217</v>
      </c>
      <c r="C15" s="113">
        <v>3.4015903539317085</v>
      </c>
      <c r="D15" s="115">
        <v>1309</v>
      </c>
      <c r="E15" s="114">
        <v>1338</v>
      </c>
      <c r="F15" s="114">
        <v>1364</v>
      </c>
      <c r="G15" s="114">
        <v>1338</v>
      </c>
      <c r="H15" s="140">
        <v>1336</v>
      </c>
      <c r="I15" s="115">
        <v>-27</v>
      </c>
      <c r="J15" s="116">
        <v>-2.0209580838323356</v>
      </c>
    </row>
    <row r="16" spans="1:15" s="287" customFormat="1" ht="24.95" customHeight="1" x14ac:dyDescent="0.2">
      <c r="A16" s="193" t="s">
        <v>218</v>
      </c>
      <c r="B16" s="199" t="s">
        <v>141</v>
      </c>
      <c r="C16" s="113">
        <v>15.625487240787901</v>
      </c>
      <c r="D16" s="115">
        <v>6013</v>
      </c>
      <c r="E16" s="114">
        <v>6081</v>
      </c>
      <c r="F16" s="114">
        <v>6135</v>
      </c>
      <c r="G16" s="114">
        <v>6086</v>
      </c>
      <c r="H16" s="140">
        <v>6168</v>
      </c>
      <c r="I16" s="115">
        <v>-155</v>
      </c>
      <c r="J16" s="116">
        <v>-2.5129701686121919</v>
      </c>
      <c r="K16" s="110"/>
      <c r="L16" s="110"/>
      <c r="M16" s="110"/>
      <c r="N16" s="110"/>
      <c r="O16" s="110"/>
    </row>
    <row r="17" spans="1:15" s="110" customFormat="1" ht="24.95" customHeight="1" x14ac:dyDescent="0.2">
      <c r="A17" s="193" t="s">
        <v>219</v>
      </c>
      <c r="B17" s="199" t="s">
        <v>220</v>
      </c>
      <c r="C17" s="113">
        <v>7.231952601216153</v>
      </c>
      <c r="D17" s="115">
        <v>2783</v>
      </c>
      <c r="E17" s="114">
        <v>2774</v>
      </c>
      <c r="F17" s="114">
        <v>2818</v>
      </c>
      <c r="G17" s="114">
        <v>2789</v>
      </c>
      <c r="H17" s="140">
        <v>2766</v>
      </c>
      <c r="I17" s="115">
        <v>17</v>
      </c>
      <c r="J17" s="116">
        <v>0.6146059291395517</v>
      </c>
    </row>
    <row r="18" spans="1:15" s="287" customFormat="1" ht="24.95" customHeight="1" x14ac:dyDescent="0.2">
      <c r="A18" s="201" t="s">
        <v>144</v>
      </c>
      <c r="B18" s="202" t="s">
        <v>145</v>
      </c>
      <c r="C18" s="113">
        <v>9.669455849488072</v>
      </c>
      <c r="D18" s="115">
        <v>3721</v>
      </c>
      <c r="E18" s="114">
        <v>3697</v>
      </c>
      <c r="F18" s="114">
        <v>3762</v>
      </c>
      <c r="G18" s="114">
        <v>3648</v>
      </c>
      <c r="H18" s="140">
        <v>3611</v>
      </c>
      <c r="I18" s="115">
        <v>110</v>
      </c>
      <c r="J18" s="116">
        <v>3.0462475768485184</v>
      </c>
      <c r="K18" s="110"/>
      <c r="L18" s="110"/>
      <c r="M18" s="110"/>
      <c r="N18" s="110"/>
      <c r="O18" s="110"/>
    </row>
    <row r="19" spans="1:15" s="110" customFormat="1" ht="24.95" customHeight="1" x14ac:dyDescent="0.2">
      <c r="A19" s="193" t="s">
        <v>146</v>
      </c>
      <c r="B19" s="199" t="s">
        <v>147</v>
      </c>
      <c r="C19" s="113">
        <v>12.925523621433397</v>
      </c>
      <c r="D19" s="115">
        <v>4974</v>
      </c>
      <c r="E19" s="114">
        <v>5041</v>
      </c>
      <c r="F19" s="114">
        <v>5043</v>
      </c>
      <c r="G19" s="114">
        <v>4963</v>
      </c>
      <c r="H19" s="140">
        <v>4977</v>
      </c>
      <c r="I19" s="115">
        <v>-3</v>
      </c>
      <c r="J19" s="116">
        <v>-6.0277275467148887E-2</v>
      </c>
    </row>
    <row r="20" spans="1:15" s="287" customFormat="1" ht="24.95" customHeight="1" x14ac:dyDescent="0.2">
      <c r="A20" s="193" t="s">
        <v>148</v>
      </c>
      <c r="B20" s="199" t="s">
        <v>149</v>
      </c>
      <c r="C20" s="113">
        <v>6.8187724130762435</v>
      </c>
      <c r="D20" s="115">
        <v>2624</v>
      </c>
      <c r="E20" s="114">
        <v>2654</v>
      </c>
      <c r="F20" s="114">
        <v>2692</v>
      </c>
      <c r="G20" s="114">
        <v>2641</v>
      </c>
      <c r="H20" s="140">
        <v>2649</v>
      </c>
      <c r="I20" s="115">
        <v>-25</v>
      </c>
      <c r="J20" s="116">
        <v>-0.94375235938089841</v>
      </c>
      <c r="K20" s="110"/>
      <c r="L20" s="110"/>
      <c r="M20" s="110"/>
      <c r="N20" s="110"/>
      <c r="O20" s="110"/>
    </row>
    <row r="21" spans="1:15" s="110" customFormat="1" ht="24.95" customHeight="1" x14ac:dyDescent="0.2">
      <c r="A21" s="201" t="s">
        <v>150</v>
      </c>
      <c r="B21" s="202" t="s">
        <v>151</v>
      </c>
      <c r="C21" s="113">
        <v>4.1473935866119227</v>
      </c>
      <c r="D21" s="115">
        <v>1596</v>
      </c>
      <c r="E21" s="114">
        <v>1649</v>
      </c>
      <c r="F21" s="114">
        <v>1821</v>
      </c>
      <c r="G21" s="114">
        <v>1775</v>
      </c>
      <c r="H21" s="140">
        <v>1622</v>
      </c>
      <c r="I21" s="115">
        <v>-26</v>
      </c>
      <c r="J21" s="116">
        <v>-1.6029593094944512</v>
      </c>
    </row>
    <row r="22" spans="1:15" s="110" customFormat="1" ht="24.95" customHeight="1" x14ac:dyDescent="0.2">
      <c r="A22" s="201" t="s">
        <v>152</v>
      </c>
      <c r="B22" s="199" t="s">
        <v>153</v>
      </c>
      <c r="C22" s="113">
        <v>1.4422327321864767</v>
      </c>
      <c r="D22" s="115">
        <v>555</v>
      </c>
      <c r="E22" s="114">
        <v>551</v>
      </c>
      <c r="F22" s="114">
        <v>553</v>
      </c>
      <c r="G22" s="114">
        <v>531</v>
      </c>
      <c r="H22" s="140">
        <v>543</v>
      </c>
      <c r="I22" s="115">
        <v>12</v>
      </c>
      <c r="J22" s="116">
        <v>2.2099447513812156</v>
      </c>
    </row>
    <row r="23" spans="1:15" s="110" customFormat="1" ht="24.95" customHeight="1" x14ac:dyDescent="0.2">
      <c r="A23" s="193" t="s">
        <v>154</v>
      </c>
      <c r="B23" s="199" t="s">
        <v>155</v>
      </c>
      <c r="C23" s="113">
        <v>2.2945792838210073</v>
      </c>
      <c r="D23" s="115">
        <v>883</v>
      </c>
      <c r="E23" s="114">
        <v>891</v>
      </c>
      <c r="F23" s="114">
        <v>882</v>
      </c>
      <c r="G23" s="114">
        <v>862</v>
      </c>
      <c r="H23" s="140">
        <v>862</v>
      </c>
      <c r="I23" s="115">
        <v>21</v>
      </c>
      <c r="J23" s="116">
        <v>2.4361948955916475</v>
      </c>
    </row>
    <row r="24" spans="1:15" s="110" customFormat="1" ht="24.95" customHeight="1" x14ac:dyDescent="0.2">
      <c r="A24" s="193" t="s">
        <v>156</v>
      </c>
      <c r="B24" s="199" t="s">
        <v>221</v>
      </c>
      <c r="C24" s="113">
        <v>4.5241931292552362</v>
      </c>
      <c r="D24" s="115">
        <v>1741</v>
      </c>
      <c r="E24" s="114">
        <v>1774</v>
      </c>
      <c r="F24" s="114">
        <v>2129</v>
      </c>
      <c r="G24" s="114">
        <v>2149</v>
      </c>
      <c r="H24" s="140">
        <v>2028</v>
      </c>
      <c r="I24" s="115">
        <v>-287</v>
      </c>
      <c r="J24" s="116">
        <v>-14.151873767258383</v>
      </c>
    </row>
    <row r="25" spans="1:15" s="110" customFormat="1" ht="24.95" customHeight="1" x14ac:dyDescent="0.2">
      <c r="A25" s="193" t="s">
        <v>222</v>
      </c>
      <c r="B25" s="204" t="s">
        <v>159</v>
      </c>
      <c r="C25" s="113">
        <v>2.2166207577568735</v>
      </c>
      <c r="D25" s="115">
        <v>853</v>
      </c>
      <c r="E25" s="114">
        <v>853</v>
      </c>
      <c r="F25" s="114">
        <v>850</v>
      </c>
      <c r="G25" s="114">
        <v>810</v>
      </c>
      <c r="H25" s="140">
        <v>801</v>
      </c>
      <c r="I25" s="115">
        <v>52</v>
      </c>
      <c r="J25" s="116">
        <v>6.4918851435705367</v>
      </c>
    </row>
    <row r="26" spans="1:15" s="110" customFormat="1" ht="24.95" customHeight="1" x14ac:dyDescent="0.2">
      <c r="A26" s="201">
        <v>782.78300000000002</v>
      </c>
      <c r="B26" s="203" t="s">
        <v>160</v>
      </c>
      <c r="C26" s="113">
        <v>2.2556000207889402</v>
      </c>
      <c r="D26" s="115">
        <v>868</v>
      </c>
      <c r="E26" s="114">
        <v>882</v>
      </c>
      <c r="F26" s="114">
        <v>934</v>
      </c>
      <c r="G26" s="114">
        <v>959</v>
      </c>
      <c r="H26" s="140">
        <v>912</v>
      </c>
      <c r="I26" s="115">
        <v>-44</v>
      </c>
      <c r="J26" s="116">
        <v>-4.8245614035087723</v>
      </c>
    </row>
    <row r="27" spans="1:15" s="110" customFormat="1" ht="24.95" customHeight="1" x14ac:dyDescent="0.2">
      <c r="A27" s="193" t="s">
        <v>161</v>
      </c>
      <c r="B27" s="199" t="s">
        <v>223</v>
      </c>
      <c r="C27" s="113">
        <v>3.9940751520191258</v>
      </c>
      <c r="D27" s="115">
        <v>1537</v>
      </c>
      <c r="E27" s="114">
        <v>1697</v>
      </c>
      <c r="F27" s="114">
        <v>1696</v>
      </c>
      <c r="G27" s="114">
        <v>1641</v>
      </c>
      <c r="H27" s="140">
        <v>1647</v>
      </c>
      <c r="I27" s="115">
        <v>-110</v>
      </c>
      <c r="J27" s="116">
        <v>-6.6788099574984825</v>
      </c>
    </row>
    <row r="28" spans="1:15" s="110" customFormat="1" ht="24.95" customHeight="1" x14ac:dyDescent="0.2">
      <c r="A28" s="193" t="s">
        <v>163</v>
      </c>
      <c r="B28" s="199" t="s">
        <v>164</v>
      </c>
      <c r="C28" s="113">
        <v>3.6874382828335324</v>
      </c>
      <c r="D28" s="115">
        <v>1419</v>
      </c>
      <c r="E28" s="114">
        <v>1332</v>
      </c>
      <c r="F28" s="114">
        <v>1324</v>
      </c>
      <c r="G28" s="114">
        <v>1297</v>
      </c>
      <c r="H28" s="140">
        <v>1326</v>
      </c>
      <c r="I28" s="115">
        <v>93</v>
      </c>
      <c r="J28" s="116">
        <v>7.0135746606334841</v>
      </c>
    </row>
    <row r="29" spans="1:15" s="110" customFormat="1" ht="24.95" customHeight="1" x14ac:dyDescent="0.2">
      <c r="A29" s="193">
        <v>86</v>
      </c>
      <c r="B29" s="199" t="s">
        <v>165</v>
      </c>
      <c r="C29" s="113">
        <v>6.2782599656982487</v>
      </c>
      <c r="D29" s="115">
        <v>2416</v>
      </c>
      <c r="E29" s="114">
        <v>2455</v>
      </c>
      <c r="F29" s="114">
        <v>2475</v>
      </c>
      <c r="G29" s="114">
        <v>2479</v>
      </c>
      <c r="H29" s="140">
        <v>2506</v>
      </c>
      <c r="I29" s="115">
        <v>-90</v>
      </c>
      <c r="J29" s="116">
        <v>-3.5913806863527533</v>
      </c>
    </row>
    <row r="30" spans="1:15" s="110" customFormat="1" ht="24.95" customHeight="1" x14ac:dyDescent="0.2">
      <c r="A30" s="193">
        <v>87.88</v>
      </c>
      <c r="B30" s="204" t="s">
        <v>166</v>
      </c>
      <c r="C30" s="113">
        <v>8.2688009978691337</v>
      </c>
      <c r="D30" s="115">
        <v>3182</v>
      </c>
      <c r="E30" s="114">
        <v>3180</v>
      </c>
      <c r="F30" s="114">
        <v>3171</v>
      </c>
      <c r="G30" s="114">
        <v>3127</v>
      </c>
      <c r="H30" s="140">
        <v>3128</v>
      </c>
      <c r="I30" s="115">
        <v>54</v>
      </c>
      <c r="J30" s="116">
        <v>1.7263427109974425</v>
      </c>
    </row>
    <row r="31" spans="1:15" s="110" customFormat="1" ht="24.95" customHeight="1" x14ac:dyDescent="0.2">
      <c r="A31" s="193" t="s">
        <v>167</v>
      </c>
      <c r="B31" s="199" t="s">
        <v>168</v>
      </c>
      <c r="C31" s="113">
        <v>3.3054415051192767</v>
      </c>
      <c r="D31" s="115">
        <v>1272</v>
      </c>
      <c r="E31" s="114">
        <v>1231</v>
      </c>
      <c r="F31" s="114">
        <v>1239</v>
      </c>
      <c r="G31" s="114">
        <v>1221</v>
      </c>
      <c r="H31" s="140">
        <v>1238</v>
      </c>
      <c r="I31" s="115">
        <v>34</v>
      </c>
      <c r="J31" s="116">
        <v>2.7463651050080777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0.73540876253832965</v>
      </c>
      <c r="D34" s="115">
        <v>283</v>
      </c>
      <c r="E34" s="114">
        <v>266</v>
      </c>
      <c r="F34" s="114">
        <v>304</v>
      </c>
      <c r="G34" s="114">
        <v>280</v>
      </c>
      <c r="H34" s="140">
        <v>274</v>
      </c>
      <c r="I34" s="115">
        <v>9</v>
      </c>
      <c r="J34" s="116">
        <v>3.2846715328467155</v>
      </c>
    </row>
    <row r="35" spans="1:10" s="110" customFormat="1" ht="24.95" customHeight="1" x14ac:dyDescent="0.2">
      <c r="A35" s="292" t="s">
        <v>171</v>
      </c>
      <c r="B35" s="293" t="s">
        <v>172</v>
      </c>
      <c r="C35" s="113">
        <v>37.105659788992256</v>
      </c>
      <c r="D35" s="115">
        <v>14279</v>
      </c>
      <c r="E35" s="114">
        <v>14336</v>
      </c>
      <c r="F35" s="114">
        <v>14516</v>
      </c>
      <c r="G35" s="114">
        <v>14230</v>
      </c>
      <c r="H35" s="140">
        <v>14249</v>
      </c>
      <c r="I35" s="115">
        <v>30</v>
      </c>
      <c r="J35" s="116">
        <v>0.21054109060284931</v>
      </c>
    </row>
    <row r="36" spans="1:10" s="110" customFormat="1" ht="24.95" customHeight="1" x14ac:dyDescent="0.2">
      <c r="A36" s="294" t="s">
        <v>173</v>
      </c>
      <c r="B36" s="295" t="s">
        <v>174</v>
      </c>
      <c r="C36" s="125">
        <v>62.158931448469417</v>
      </c>
      <c r="D36" s="143">
        <v>23920</v>
      </c>
      <c r="E36" s="144">
        <v>24190</v>
      </c>
      <c r="F36" s="144">
        <v>24809</v>
      </c>
      <c r="G36" s="144">
        <v>24455</v>
      </c>
      <c r="H36" s="145">
        <v>24239</v>
      </c>
      <c r="I36" s="143">
        <v>-319</v>
      </c>
      <c r="J36" s="146">
        <v>-1.3160608936012212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2020-09-25T09:12:13Z</dcterms:created>
  <dcterms:modified xsi:type="dcterms:W3CDTF">2020-09-28T08:09:01Z</dcterms:modified>
</cp:coreProperties>
</file>