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K41" i="24"/>
  <c r="H41" i="24"/>
  <c r="G41" i="24"/>
  <c r="F41" i="24"/>
  <c r="E41" i="24"/>
  <c r="D41" i="24"/>
  <c r="C41" i="24"/>
  <c r="I41" i="24" s="1"/>
  <c r="B41" i="24"/>
  <c r="J41" i="24" s="1"/>
  <c r="L40" i="24"/>
  <c r="K40" i="24"/>
  <c r="I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K26" i="24"/>
  <c r="H26" i="24"/>
  <c r="F26" i="24"/>
  <c r="D26" i="24"/>
  <c r="J26" i="24"/>
  <c r="D21" i="24"/>
  <c r="J21" i="24"/>
  <c r="H21" i="24"/>
  <c r="K21" i="24"/>
  <c r="F21" i="24"/>
  <c r="K18" i="24"/>
  <c r="H18" i="24"/>
  <c r="F18" i="24"/>
  <c r="D18" i="24"/>
  <c r="J18" i="24"/>
  <c r="D19" i="24"/>
  <c r="J19" i="24"/>
  <c r="H19" i="24"/>
  <c r="K19" i="24"/>
  <c r="F19" i="24"/>
  <c r="B45" i="24"/>
  <c r="B39" i="24"/>
  <c r="G15" i="24"/>
  <c r="M15" i="24"/>
  <c r="E15" i="24"/>
  <c r="L15" i="24"/>
  <c r="I15" i="24"/>
  <c r="G31" i="24"/>
  <c r="M31" i="24"/>
  <c r="E31" i="24"/>
  <c r="L31" i="24"/>
  <c r="I31" i="24"/>
  <c r="K32" i="24"/>
  <c r="H32" i="24"/>
  <c r="F32" i="24"/>
  <c r="D32" i="24"/>
  <c r="J32" i="24"/>
  <c r="G19" i="24"/>
  <c r="M19" i="24"/>
  <c r="E19" i="24"/>
  <c r="L19" i="24"/>
  <c r="I19" i="24"/>
  <c r="G25" i="24"/>
  <c r="M25" i="24"/>
  <c r="E25" i="24"/>
  <c r="L25" i="24"/>
  <c r="I25" i="24"/>
  <c r="G35" i="24"/>
  <c r="M35" i="24"/>
  <c r="E35" i="24"/>
  <c r="L35" i="24"/>
  <c r="I35" i="24"/>
  <c r="B14" i="24"/>
  <c r="B6" i="24"/>
  <c r="D17" i="24"/>
  <c r="J17" i="24"/>
  <c r="H17" i="24"/>
  <c r="K17" i="24"/>
  <c r="F17" i="24"/>
  <c r="K20" i="24"/>
  <c r="H20" i="24"/>
  <c r="F20" i="24"/>
  <c r="D20" i="24"/>
  <c r="J20" i="24"/>
  <c r="D23" i="24"/>
  <c r="J23" i="24"/>
  <c r="H23" i="24"/>
  <c r="K23" i="24"/>
  <c r="F23" i="24"/>
  <c r="D29" i="24"/>
  <c r="J29" i="24"/>
  <c r="H29" i="24"/>
  <c r="K29" i="24"/>
  <c r="F29" i="24"/>
  <c r="I16" i="24"/>
  <c r="M16" i="24"/>
  <c r="E16" i="24"/>
  <c r="L16" i="24"/>
  <c r="G16" i="24"/>
  <c r="G29" i="24"/>
  <c r="M29" i="24"/>
  <c r="E29" i="24"/>
  <c r="L29" i="24"/>
  <c r="I29" i="24"/>
  <c r="I32" i="24"/>
  <c r="M32" i="24"/>
  <c r="E32" i="24"/>
  <c r="L32" i="24"/>
  <c r="G32" i="24"/>
  <c r="F37" i="24"/>
  <c r="D37" i="24"/>
  <c r="K37" i="24"/>
  <c r="J37" i="24"/>
  <c r="H37" i="24"/>
  <c r="I20" i="24"/>
  <c r="M20" i="24"/>
  <c r="E20" i="24"/>
  <c r="L20" i="24"/>
  <c r="G20" i="24"/>
  <c r="I26" i="24"/>
  <c r="M26" i="24"/>
  <c r="E26" i="24"/>
  <c r="L26" i="24"/>
  <c r="G26" i="24"/>
  <c r="I37" i="24"/>
  <c r="G37" i="24"/>
  <c r="L37" i="24"/>
  <c r="M37" i="24"/>
  <c r="E37" i="24"/>
  <c r="D7" i="24"/>
  <c r="J7" i="24"/>
  <c r="H7" i="24"/>
  <c r="K7" i="24"/>
  <c r="F7" i="24"/>
  <c r="K24" i="24"/>
  <c r="H24" i="24"/>
  <c r="F24" i="24"/>
  <c r="D24" i="24"/>
  <c r="J24" i="24"/>
  <c r="K30" i="24"/>
  <c r="H30" i="24"/>
  <c r="F30" i="24"/>
  <c r="D30" i="24"/>
  <c r="J30" i="24"/>
  <c r="D33" i="24"/>
  <c r="J33" i="24"/>
  <c r="H33" i="24"/>
  <c r="K33" i="24"/>
  <c r="F33" i="24"/>
  <c r="G7" i="24"/>
  <c r="M7" i="24"/>
  <c r="E7" i="24"/>
  <c r="L7" i="24"/>
  <c r="I7" i="24"/>
  <c r="I8" i="24"/>
  <c r="M8" i="24"/>
  <c r="E8" i="24"/>
  <c r="L8" i="24"/>
  <c r="G8" i="24"/>
  <c r="G23" i="24"/>
  <c r="M23" i="24"/>
  <c r="E23" i="24"/>
  <c r="L23" i="24"/>
  <c r="I23" i="24"/>
  <c r="K8" i="24"/>
  <c r="H8" i="24"/>
  <c r="F8" i="24"/>
  <c r="D8" i="24"/>
  <c r="J8" i="24"/>
  <c r="D15" i="24"/>
  <c r="J15" i="24"/>
  <c r="H15" i="24"/>
  <c r="K15" i="24"/>
  <c r="F15" i="24"/>
  <c r="D27" i="24"/>
  <c r="J27" i="24"/>
  <c r="H27" i="24"/>
  <c r="K27" i="24"/>
  <c r="F27" i="24"/>
  <c r="G17" i="24"/>
  <c r="M17" i="24"/>
  <c r="E17" i="24"/>
  <c r="L17" i="24"/>
  <c r="I17" i="24"/>
  <c r="G27" i="24"/>
  <c r="M27" i="24"/>
  <c r="E27" i="24"/>
  <c r="L27" i="24"/>
  <c r="I27" i="24"/>
  <c r="G33" i="24"/>
  <c r="M33" i="24"/>
  <c r="E33" i="24"/>
  <c r="L33" i="24"/>
  <c r="I33" i="24"/>
  <c r="K34" i="24"/>
  <c r="H34" i="24"/>
  <c r="F34" i="24"/>
  <c r="D34" i="24"/>
  <c r="J34" i="24"/>
  <c r="K38" i="24"/>
  <c r="J38" i="24"/>
  <c r="H38" i="24"/>
  <c r="F38" i="24"/>
  <c r="D38" i="24"/>
  <c r="G9" i="24"/>
  <c r="M9" i="24"/>
  <c r="E9" i="24"/>
  <c r="L9" i="24"/>
  <c r="I9" i="24"/>
  <c r="G21" i="24"/>
  <c r="M21" i="24"/>
  <c r="E21" i="24"/>
  <c r="L21" i="24"/>
  <c r="I21" i="24"/>
  <c r="I24" i="24"/>
  <c r="M24" i="24"/>
  <c r="E24" i="24"/>
  <c r="L24" i="24"/>
  <c r="G24" i="24"/>
  <c r="K16" i="24"/>
  <c r="H16" i="24"/>
  <c r="F16" i="24"/>
  <c r="D16" i="24"/>
  <c r="J16" i="24"/>
  <c r="K22" i="24"/>
  <c r="H22" i="24"/>
  <c r="F22" i="24"/>
  <c r="D22" i="24"/>
  <c r="J22" i="24"/>
  <c r="D25" i="24"/>
  <c r="J25" i="24"/>
  <c r="H25" i="24"/>
  <c r="K25" i="24"/>
  <c r="F25" i="24"/>
  <c r="K28" i="24"/>
  <c r="H28" i="24"/>
  <c r="F28" i="24"/>
  <c r="D28" i="24"/>
  <c r="J28" i="24"/>
  <c r="D31" i="24"/>
  <c r="J31" i="24"/>
  <c r="H31" i="24"/>
  <c r="K31" i="24"/>
  <c r="F31" i="24"/>
  <c r="I18" i="24"/>
  <c r="M18" i="24"/>
  <c r="E18" i="24"/>
  <c r="L18" i="24"/>
  <c r="G18" i="24"/>
  <c r="I28" i="24"/>
  <c r="M28" i="24"/>
  <c r="E28" i="24"/>
  <c r="L28" i="24"/>
  <c r="G28" i="24"/>
  <c r="I34" i="24"/>
  <c r="M34" i="24"/>
  <c r="E34" i="24"/>
  <c r="L34" i="24"/>
  <c r="G34" i="24"/>
  <c r="D35" i="24"/>
  <c r="J35" i="24"/>
  <c r="H35" i="24"/>
  <c r="M38" i="24"/>
  <c r="E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C14" i="24"/>
  <c r="C6" i="24"/>
  <c r="I22" i="24"/>
  <c r="M22" i="24"/>
  <c r="E22" i="24"/>
  <c r="L22" i="24"/>
  <c r="I30" i="24"/>
  <c r="M30" i="24"/>
  <c r="E30" i="24"/>
  <c r="L30" i="24"/>
  <c r="C45" i="24"/>
  <c r="C39" i="24"/>
  <c r="F35" i="24"/>
  <c r="I38" i="24"/>
  <c r="G22" i="24"/>
  <c r="G30" i="24"/>
  <c r="K35" i="24"/>
  <c r="L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F42" i="24"/>
  <c r="J43" i="24"/>
  <c r="F44" i="24"/>
  <c r="G40" i="24"/>
  <c r="G42" i="24"/>
  <c r="G44" i="24"/>
  <c r="E40" i="24"/>
  <c r="E42" i="24"/>
  <c r="E44" i="24"/>
  <c r="I6" i="24" l="1"/>
  <c r="M6" i="24"/>
  <c r="E6" i="24"/>
  <c r="L6" i="24"/>
  <c r="G6" i="24"/>
  <c r="I79" i="24"/>
  <c r="I14" i="24"/>
  <c r="M14" i="24"/>
  <c r="E14" i="24"/>
  <c r="L14" i="24"/>
  <c r="G14" i="24"/>
  <c r="J77" i="24"/>
  <c r="K77" i="24"/>
  <c r="K6" i="24"/>
  <c r="H6" i="24"/>
  <c r="F6" i="24"/>
  <c r="D6" i="24"/>
  <c r="J6" i="24"/>
  <c r="H39" i="24"/>
  <c r="F39" i="24"/>
  <c r="D39" i="24"/>
  <c r="K39" i="24"/>
  <c r="J39" i="24"/>
  <c r="I39" i="24"/>
  <c r="G39" i="24"/>
  <c r="L39" i="24"/>
  <c r="M39" i="24"/>
  <c r="E39" i="24"/>
  <c r="K14" i="24"/>
  <c r="H14" i="24"/>
  <c r="F14" i="24"/>
  <c r="D14" i="24"/>
  <c r="J14" i="24"/>
  <c r="H45" i="24"/>
  <c r="F45" i="24"/>
  <c r="D45" i="24"/>
  <c r="K45" i="24"/>
  <c r="J45" i="24"/>
  <c r="I45" i="24"/>
  <c r="G45" i="24"/>
  <c r="L45" i="24"/>
  <c r="M45" i="24"/>
  <c r="E45" i="24"/>
  <c r="K79" i="24" l="1"/>
  <c r="K78" i="24"/>
  <c r="I78" i="24"/>
  <c r="J79" i="24"/>
  <c r="J78" i="24"/>
  <c r="I83" i="24" l="1"/>
  <c r="I82" i="24"/>
  <c r="I81" i="24"/>
</calcChain>
</file>

<file path=xl/sharedStrings.xml><?xml version="1.0" encoding="utf-8"?>
<sst xmlns="http://schemas.openxmlformats.org/spreadsheetml/2006/main" count="1804" uniqueCount="522">
  <si>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</si>
  <si>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</si>
  <si>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</si>
  <si>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</si>
  <si>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</si>
  <si>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</si>
  <si>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</si>
  <si>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</si>
  <si>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</si>
  <si>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</si>
  <si>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</si>
  <si>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</si>
  <si>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</si>
  <si>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Rhein-Lahn-Kreis (07141)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</si>
  <si>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</si>
  <si>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</si>
  <si>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</si>
  <si>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</si>
  <si>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</si>
  <si>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</si>
  <si>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</si>
  <si>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</si>
  <si>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</si>
  <si>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</si>
  <si>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</si>
  <si>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</si>
  <si>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</si>
  <si>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</si>
  <si>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</si>
  <si>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</si>
  <si>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</si>
  <si>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</si>
  <si>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</si>
  <si>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</si>
  <si>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</si>
  <si>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</si>
  <si>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</si>
  <si>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</si>
  <si>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</si>
  <si>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</si>
  <si>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</si>
  <si>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</si>
  <si>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</si>
  <si>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</si>
  <si>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</si>
  <si>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</si>
  <si>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</si>
  <si>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</si>
  <si>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</si>
  <si>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</si>
  <si>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</si>
  <si>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</si>
  <si>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</si>
  <si>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</si>
  <si>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</si>
  <si>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</si>
  <si>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</si>
  <si>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</si>
  <si>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</si>
  <si>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</si>
  <si>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</si>
  <si>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</si>
  <si>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</si>
  <si>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</si>
  <si>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</si>
  <si>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</si>
  <si>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</si>
  <si>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</si>
  <si>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</si>
  <si>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</si>
  <si>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</si>
  <si>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</si>
  <si>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</si>
  <si>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</si>
  <si>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</si>
  <si>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</si>
  <si>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</si>
  <si>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</si>
  <si>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</si>
  <si>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</si>
  <si>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</si>
  <si>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</si>
  <si>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</si>
  <si>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</si>
  <si>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</si>
  <si>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</si>
  <si>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</si>
  <si>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</si>
  <si>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</si>
  <si>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</si>
  <si>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</si>
  <si>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</si>
  <si>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Rhein-Lahn-Kreis (07141);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</si>
  <si>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</si>
  <si>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</si>
  <si>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</si>
  <si>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</si>
  <si>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</si>
  <si>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</si>
  <si>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</si>
  <si>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</si>
  <si>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</si>
  <si>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</si>
  <si>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</si>
  <si>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</si>
  <si>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</si>
  <si>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</si>
  <si>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</si>
  <si>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</si>
  <si>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</si>
  <si>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</si>
  <si>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</si>
  <si>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</si>
  <si>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</si>
  <si>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</si>
  <si>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</si>
  <si>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</si>
  <si>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</si>
  <si>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</si>
  <si>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</si>
  <si>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</si>
  <si>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</si>
  <si>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</si>
  <si>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</si>
  <si>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</si>
  <si>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</si>
  <si>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</si>
  <si>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</si>
  <si>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</si>
  <si>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</si>
  <si>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</si>
  <si>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</si>
  <si>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</si>
  <si>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</si>
  <si>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</si>
  <si>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</si>
  <si>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</si>
  <si>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</si>
  <si>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</si>
  <si>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</si>
  <si>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</si>
  <si>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</si>
  <si>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</si>
  <si>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</si>
  <si>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</si>
  <si>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</si>
  <si>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</si>
  <si>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</si>
  <si>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</si>
  <si>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</si>
  <si>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</si>
  <si>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</si>
  <si>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</si>
  <si>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</si>
  <si>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</si>
  <si>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</si>
  <si>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</si>
  <si>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</si>
  <si>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</si>
  <si>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</si>
  <si>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</si>
  <si>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</si>
  <si>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</si>
  <si>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</si>
  <si>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</si>
  <si>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</si>
  <si>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</si>
  <si>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</si>
  <si>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</si>
  <si>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</si>
  <si>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</si>
  <si>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</si>
  <si>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</si>
  <si>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</si>
  <si>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</si>
  <si>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</si>
  <si>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</si>
  <si>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</si>
  <si>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</si>
  <si>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</si>
  <si>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</si>
  <si>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</si>
  <si>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</si>
  <si>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Rhein-Lahn-Kreis (07141)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</si>
  <si>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</si>
  <si>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</si>
  <si>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</si>
  <si>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</si>
  <si>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</si>
  <si>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</si>
  <si>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</si>
  <si>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</si>
  <si>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</si>
  <si>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</si>
  <si>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</si>
  <si>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</si>
  <si>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</si>
  <si>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</si>
  <si>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</si>
  <si>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</si>
  <si>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</si>
  <si>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</si>
  <si>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</si>
  <si>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</si>
  <si>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</si>
  <si>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</si>
  <si>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</si>
  <si>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</si>
  <si>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</si>
  <si>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</si>
  <si>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</si>
  <si>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</si>
  <si>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</si>
  <si>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</si>
  <si>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</si>
  <si>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</si>
  <si>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</si>
  <si>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</si>
  <si>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</si>
  <si>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</si>
  <si>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</si>
  <si>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</si>
  <si>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</si>
  <si>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</si>
  <si>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</si>
  <si>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</si>
  <si>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</si>
  <si>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</si>
  <si>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</si>
  <si>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</si>
  <si>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</si>
  <si>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</si>
  <si>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</si>
  <si>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</si>
  <si>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</si>
  <si>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</si>
  <si>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</si>
  <si>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</si>
  <si>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</si>
  <si>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</si>
  <si>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</si>
  <si>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</si>
  <si>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</si>
  <si>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</si>
  <si>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</si>
  <si>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</si>
  <si>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</si>
  <si>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</si>
  <si>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</si>
  <si>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</si>
  <si>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</si>
  <si>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</si>
  <si>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</si>
  <si>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</si>
  <si>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</si>
  <si>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</si>
  <si>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</si>
  <si>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</si>
  <si>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</si>
  <si>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</si>
  <si>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</si>
  <si>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</si>
  <si>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</si>
  <si>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</si>
  <si>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</si>
  <si>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</si>
  <si>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</si>
  <si>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</si>
  <si>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</si>
  <si>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</si>
  <si>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</si>
  <si>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</si>
  <si>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</si>
  <si>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</si>
  <si>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</si>
  <si>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</si>
  <si>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</si>
  <si>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</si>
  <si>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</si>
  <si>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</si>
  <si>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</si>
  <si>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</si>
  <si>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</si>
  <si>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</si>
  <si>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</si>
  <si>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</si>
  <si>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</si>
  <si>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</si>
  <si>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</si>
  <si>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</si>
  <si>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</si>
  <si>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</si>
  <si>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</si>
  <si>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</si>
  <si>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</si>
  <si>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</si>
  <si>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</si>
  <si>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</si>
  <si>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</si>
  <si>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</si>
  <si>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</si>
  <si>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</si>
  <si>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</si>
  <si>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</si>
  <si>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</si>
  <si>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</si>
  <si>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</si>
  <si>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</si>
  <si>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</si>
  <si>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</si>
  <si>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</si>
  <si>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</si>
  <si>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</si>
  <si>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</si>
  <si>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</si>
  <si>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</si>
  <si>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</si>
  <si>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</si>
  <si>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</si>
  <si>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</si>
  <si>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</si>
  <si>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</si>
  <si>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</si>
  <si>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</si>
  <si>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</si>
  <si>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</si>
  <si>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</si>
  <si>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</si>
  <si>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</si>
  <si>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</si>
  <si>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</si>
  <si>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</si>
  <si>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</si>
  <si>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</si>
  <si>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</si>
  <si>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</si>
  <si>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</si>
  <si>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</si>
  <si>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</si>
  <si>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</si>
  <si>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</si>
  <si>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</si>
  <si>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</si>
  <si>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</si>
  <si>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</si>
  <si>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</si>
  <si>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</si>
  <si>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</si>
  <si>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</si>
  <si>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</si>
  <si>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</si>
  <si>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</si>
  <si>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</si>
  <si>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</si>
  <si>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</si>
  <si>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</si>
  <si>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</si>
  <si>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</si>
  <si>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</si>
  <si>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</si>
  <si>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</si>
  <si>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</si>
  <si>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</si>
  <si>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</si>
  <si>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</si>
  <si>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</si>
  <si>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</si>
  <si>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</si>
  <si>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</si>
  <si>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</si>
  <si>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</si>
  <si>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</si>
  <si>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</si>
  <si>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Rhein-Lahn-Kreis (07141);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</si>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</sst>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{8F9F9F0E-D406-416E-85B7-CF7F9A2D1F3D}</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A74F-4507-AC86-446B17698E38}"/>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{5ABB52E4-3CFD-4114-B1F3-20D544C60247}</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A74F-4507-AC86-446B17698E3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{7F128145-A8D2-47D7-96E3-BBCD38FCEB37}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74F-4507-AC86-446B17698E3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{6963B3E1-5F53-4203-8C7E-1F0EE6BBDAD7}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74F-4507-AC86-446B17698E3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1.5129906368202393</c:v>
                </c:pt>
                <c:pt idx="1">
                  <c:v>0.73912918896366064</c:v>
                </c:pt>
                <c:pt idx="2">
                  <c:v>1.1186464311118853</c:v>
                </c:pt>
                <c:pt idx="3">
                  <c:v>1.0875687030768</c:v>
                </c:pt>
              </c:numCache>
            </c:numRef>
          </c:val>
          <c:extLst>
            <c:ext xmlns:c16="http://schemas.microsoft.com/office/drawing/2014/chart" uri="{C3380CC4-5D6E-409C-BE32-E72D297353CC}">
              <c16:uniqueId val="{00000004-A74F-4507-AC86-446B17698E3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{FC3176B0-887E-4914-B105-7BE25FEEB244}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74F-4507-AC86-446B17698E3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{87D4B95C-F57F-4840-B315-EE7C66249B2A}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74F-4507-AC86-446B17698E3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{C1AD1A00-4FFA-41C7-A691-5EF6BE5627D6}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74F-4507-AC86-446B17698E3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{89D6670F-8EDC-488B-AABA-9147FFEF1388}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74F-4507-AC86-446B17698E3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74F-4507-AC86-446B17698E3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74F-4507-AC86-446B17698E3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{A93220EF-61FF-4A78-B2F7-F42D3E61CFDF}</c15:txfldGUID>
                      <c15:f>Daten_Diagramme!$E$6</c15:f>
                      <c15:dlblFieldTableCache>
                        <c:ptCount val="1"/>
                        <c:pt idx="0">
                          <c:v>-1.6</c:v>
                        </c:pt>
                      </c15:dlblFieldTableCache>
                    </c15:dlblFTEntry>
                  </c15:dlblFieldTable>
                  <c15:showDataLabelsRange val="0"/>
                </c:ext>
                <c:ext xmlns:c16="http://schemas.microsoft.com/office/drawing/2014/chart" uri="{C3380CC4-5D6E-409C-BE32-E72D297353CC}">
                  <c16:uniqueId val="{00000000-20F6-4438-A384-FF493CF73CCF}"/>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{105C083C-7C5B-491C-81FE-50896B89C5AF}</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20F6-4438-A384-FF493CF73CC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{4A9AA971-5D13-43F7-8197-E33B6E50C606}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0F6-4438-A384-FF493CF73CC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{989B6808-BC71-4FBA-9720-932F93EC8DB0}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0F6-4438-A384-FF493CF73C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-1.5682577770160253</c:v>
                </c:pt>
                <c:pt idx="1">
                  <c:v>-3.2711552602853353</c:v>
                </c:pt>
                <c:pt idx="2">
                  <c:v>-2.7637010795899166</c:v>
                </c:pt>
                <c:pt idx="3">
                  <c:v>-2.8655893304673015</c:v>
                </c:pt>
              </c:numCache>
            </c:numRef>
          </c:val>
          <c:extLst>
            <c:ext xmlns:c16="http://schemas.microsoft.com/office/drawing/2014/chart" uri="{C3380CC4-5D6E-409C-BE32-E72D297353CC}">
              <c16:uniqueId val="{00000004-20F6-4438-A384-FF493CF73CC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{A522C788-C219-4C12-B98D-00EA38B784DE}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0F6-4438-A384-FF493CF73CC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{93F54BCF-FF52-4DD2-B6B3-AA1AEEC49B53}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0F6-4438-A384-FF493CF73CC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{D08CFD03-B3A7-4EB9-A47F-C987B62DA46B}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0F6-4438-A384-FF493CF73CC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{9F3D0429-53A1-4A7E-B836-0D1A0729E8C3}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0F6-4438-A384-FF493CF73CC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0F6-4438-A384-FF493CF73CC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0F6-4438-A384-FF493CF73CC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{DCF206AC-6781-463D-965D-41A44BB11854}</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DC54-4019-90DA-1FEEA403253B}"/>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{97CEA48C-728B-4822-94C6-9052BC76CD51}</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DC54-4019-90DA-1FEEA403253B}"/>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{92D9D372-6CC8-4C3D-98B7-B93960D92FB9}</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DC54-4019-90DA-1FEEA403253B}"/>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{7A6A7801-8C1A-454B-B1B0-0D88C2792947}</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DC54-4019-90DA-1FEEA403253B}"/>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{2AEFF9C7-21BB-45C5-91D6-29ECA143FAA2}</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DC54-4019-90DA-1FEEA403253B}"/>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{70989080-C381-4929-A148-0BAD15FD42DD}</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DC54-4019-90DA-1FEEA403253B}"/>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{F9E3297E-501E-4289-B032-3633F8A36D2E}</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DC54-4019-90DA-1FEEA403253B}"/>
                </c:ext>
              </c:extLst>
            </c:dLbl>
            <c:dLbl>
              <c:idx val="7"/>
              <c:tx>
                <c:strRef>
                  <c:f>Daten_Diagramme!$D$21</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{4D6323E7-94BB-4C92-857D-1AD9B08A1794}</c15:txfldGUID>
                      <c15:f>Daten_Diagramme!$D$21</c15:f>
                      <c15:dlblFieldTableCache>
                        <c:ptCount val="1"/>
                        <c:pt idx="0">
                          <c:v>7.9</c:v>
                        </c:pt>
                      </c15:dlblFieldTableCache>
                    </c15:dlblFTEntry>
                  </c15:dlblFieldTable>
                  <c15:showDataLabelsRange val="0"/>
                </c:ext>
                <c:ext xmlns:c16="http://schemas.microsoft.com/office/drawing/2014/chart" uri="{C3380CC4-5D6E-409C-BE32-E72D297353CC}">
                  <c16:uniqueId val="{00000007-DC54-4019-90DA-1FEEA403253B}"/>
                </c:ext>
              </c:extLst>
            </c:dLbl>
            <c:dLbl>
              <c:idx val="8"/>
              <c:tx>
                <c:strRef>
                  <c:f>Daten_Diagramme!$D$22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{6D454FB0-286F-4B25-9917-8059B4EBB3C7}</c15:txfldGUID>
                      <c15:f>Daten_Diagramme!$D$22</c15:f>
                      <c15:dlblFieldTableCache>
                        <c:ptCount val="1"/>
                        <c:pt idx="0">
                          <c:v>1.5</c:v>
                        </c:pt>
                      </c15:dlblFieldTableCache>
                    </c15:dlblFTEntry>
                  </c15:dlblFieldTable>
                  <c15:showDataLabelsRange val="0"/>
                </c:ext>
                <c:ext xmlns:c16="http://schemas.microsoft.com/office/drawing/2014/chart" uri="{C3380CC4-5D6E-409C-BE32-E72D297353CC}">
                  <c16:uniqueId val="{00000008-DC54-4019-90DA-1FEEA403253B}"/>
                </c:ext>
              </c:extLst>
            </c:dLbl>
            <c:dLbl>
              <c:idx val="9"/>
              <c:tx>
                <c:strRef>
                  <c:f>Daten_Diagramme!$D$23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{5222A6D6-05AD-4271-8B10-ED6C16D28DE6}</c15:txfldGUID>
                      <c15:f>Daten_Diagramme!$D$23</c15:f>
                      <c15:dlblFieldTableCache>
                        <c:ptCount val="1"/>
                        <c:pt idx="0">
                          <c:v>1.9</c:v>
                        </c:pt>
                      </c15:dlblFieldTableCache>
                    </c15:dlblFTEntry>
                  </c15:dlblFieldTable>
                  <c15:showDataLabelsRange val="0"/>
                </c:ext>
                <c:ext xmlns:c16="http://schemas.microsoft.com/office/drawing/2014/chart" uri="{C3380CC4-5D6E-409C-BE32-E72D297353CC}">
                  <c16:uniqueId val="{00000009-DC54-4019-90DA-1FEEA403253B}"/>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{F8A5DE72-09B0-4275-9781-7D11F4B63CAD}</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DC54-4019-90DA-1FEEA403253B}"/>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{97DB5007-7D1A-43E4-9488-E0E5A2E1DC94}</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DC54-4019-90DA-1FEEA403253B}"/>
                </c:ext>
              </c:extLst>
            </c:dLbl>
            <c:dLbl>
              <c:idx val="12"/>
              <c:tx>
                <c:strRef>
                  <c:f>Daten_Diagramme!$D$26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{6E264370-46C3-43D0-8C6E-3BE48BAAB5DA}</c15:txfldGUID>
                      <c15:f>Daten_Diagramme!$D$26</c15:f>
                      <c15:dlblFieldTableCache>
                        <c:ptCount val="1"/>
                        <c:pt idx="0">
                          <c:v>0.2</c:v>
                        </c:pt>
                      </c15:dlblFieldTableCache>
                    </c15:dlblFTEntry>
                  </c15:dlblFieldTable>
                  <c15:showDataLabelsRange val="0"/>
                </c:ext>
                <c:ext xmlns:c16="http://schemas.microsoft.com/office/drawing/2014/chart" uri="{C3380CC4-5D6E-409C-BE32-E72D297353CC}">
                  <c16:uniqueId val="{0000000C-DC54-4019-90DA-1FEEA403253B}"/>
                </c:ext>
              </c:extLst>
            </c:dLbl>
            <c:dLbl>
              <c:idx val="13"/>
              <c:tx>
                <c:strRef>
                  <c:f>Daten_Diagramme!$D$27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{53EA5FDD-2577-470C-928A-EE4397ABFA19}</c15:txfldGUID>
                      <c15:f>Daten_Diagramme!$D$27</c15:f>
                      <c15:dlblFieldTableCache>
                        <c:ptCount val="1"/>
                        <c:pt idx="0">
                          <c:v>0.6</c:v>
                        </c:pt>
                      </c15:dlblFieldTableCache>
                    </c15:dlblFTEntry>
                  </c15:dlblFieldTable>
                  <c15:showDataLabelsRange val="0"/>
                </c:ext>
                <c:ext xmlns:c16="http://schemas.microsoft.com/office/drawing/2014/chart" uri="{C3380CC4-5D6E-409C-BE32-E72D297353CC}">
                  <c16:uniqueId val="{0000000D-DC54-4019-90DA-1FEEA403253B}"/>
                </c:ext>
              </c:extLst>
            </c:dLbl>
            <c:dLbl>
              <c:idx val="14"/>
              <c:tx>
                <c:strRef>
                  <c:f>Daten_Diagramme!$D$28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{1339B08A-FCB0-459C-9EB2-3433583180A5}</c15:txfldGUID>
                      <c15:f>Daten_Diagramme!$D$28</c15:f>
                      <c15:dlblFieldTableCache>
                        <c:ptCount val="1"/>
                        <c:pt idx="0">
                          <c:v>-5.9</c:v>
                        </c:pt>
                      </c15:dlblFieldTableCache>
                    </c15:dlblFTEntry>
                  </c15:dlblFieldTable>
                  <c15:showDataLabelsRange val="0"/>
                </c:ext>
                <c:ext xmlns:c16="http://schemas.microsoft.com/office/drawing/2014/chart" uri="{C3380CC4-5D6E-409C-BE32-E72D297353CC}">
                  <c16:uniqueId val="{0000000E-DC54-4019-90DA-1FEEA403253B}"/>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{9D8B8F07-26F2-4EA4-819B-D226C0C7DBAF}</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DC54-4019-90DA-1FEEA403253B}"/>
                </c:ext>
              </c:extLst>
            </c:dLbl>
            <c:dLbl>
              <c:idx val="16"/>
              <c:tx>
                <c:strRef>
                  <c:f>Daten_Diagramme!$D$30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{B3B14BAF-8750-4D2A-AD2A-F138457209B1}</c15:txfldGUID>
                      <c15:f>Daten_Diagramme!$D$30</c15:f>
                      <c15:dlblFieldTableCache>
                        <c:ptCount val="1"/>
                        <c:pt idx="0">
                          <c:v>5.8</c:v>
                        </c:pt>
                      </c15:dlblFieldTableCache>
                    </c15:dlblFTEntry>
                  </c15:dlblFieldTable>
                  <c15:showDataLabelsRange val="0"/>
                </c:ext>
                <c:ext xmlns:c16="http://schemas.microsoft.com/office/drawing/2014/chart" uri="{C3380CC4-5D6E-409C-BE32-E72D297353CC}">
                  <c16:uniqueId val="{00000010-DC54-4019-90DA-1FEEA403253B}"/>
                </c:ext>
              </c:extLst>
            </c:dLbl>
            <c:dLbl>
              <c:idx val="17"/>
              <c:tx>
                <c:strRef>
                  <c:f>Daten_Diagramme!$D$31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{0339B6A9-AF9A-48A6-AE55-95B22733961E}</c15:txfldGUID>
                      <c15:f>Daten_Diagramme!$D$31</c15:f>
                      <c15:dlblFieldTableCache>
                        <c:ptCount val="1"/>
                        <c:pt idx="0">
                          <c:v>3.3</c:v>
                        </c:pt>
                      </c15:dlblFieldTableCache>
                    </c15:dlblFTEntry>
                  </c15:dlblFieldTable>
                  <c15:showDataLabelsRange val="0"/>
                </c:ext>
                <c:ext xmlns:c16="http://schemas.microsoft.com/office/drawing/2014/chart" uri="{C3380CC4-5D6E-409C-BE32-E72D297353CC}">
                  <c16:uniqueId val="{00000011-DC54-4019-90DA-1FEEA403253B}"/>
                </c:ext>
              </c:extLst>
            </c:dLbl>
            <c:dLbl>
              <c:idx val="18"/>
              <c:tx>
                <c:strRef>
                  <c:f>Daten_Diagramme!$D$32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{E5691CDB-89C3-4051-A644-DFAE0296002E}</c15:txfldGUID>
                      <c15:f>Daten_Diagramme!$D$32</c15:f>
                      <c15:dlblFieldTableCache>
                        <c:ptCount val="1"/>
                        <c:pt idx="0">
                          <c:v>-0.4</c:v>
                        </c:pt>
                      </c15:dlblFieldTableCache>
                    </c15:dlblFTEntry>
                  </c15:dlblFieldTable>
                  <c15:showDataLabelsRange val="0"/>
                </c:ext>
                <c:ext xmlns:c16="http://schemas.microsoft.com/office/drawing/2014/chart" uri="{C3380CC4-5D6E-409C-BE32-E72D297353CC}">
                  <c16:uniqueId val="{00000012-DC54-4019-90DA-1FEEA403253B}"/>
                </c:ext>
              </c:extLst>
            </c:dLbl>
            <c:dLbl>
              <c:idx val="19"/>
              <c:tx>
                <c:strRef>
                  <c:f>Daten_Diagramme!$D$33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{FC3CEDEB-C1F8-4D72-BB39-029C5FD62574}</c15:txfldGUID>
                      <c15:f>Daten_Diagramme!$D$33</c15:f>
                      <c15:dlblFieldTableCache>
                        <c:ptCount val="1"/>
                        <c:pt idx="0">
                          <c:v>3.9</c:v>
                        </c:pt>
                      </c15:dlblFieldTableCache>
                    </c15:dlblFTEntry>
                  </c15:dlblFieldTable>
                  <c15:showDataLabelsRange val="0"/>
                </c:ext>
                <c:ext xmlns:c16="http://schemas.microsoft.com/office/drawing/2014/chart" uri="{C3380CC4-5D6E-409C-BE32-E72D297353CC}">
                  <c16:uniqueId val="{00000013-DC54-4019-90DA-1FEEA403253B}"/>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{03C4F5B9-0F8C-41FF-BFED-90F870C4CA42}</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DC54-4019-90DA-1FEEA403253B}"/>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{2DAA3C1F-29A9-4A5A-A35F-938A6288B01D}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C54-4019-90DA-1FEEA403253B}"/>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{4A607048-EB77-40A0-BD56-87E99DBE570A}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C54-4019-90DA-1FEEA403253B}"/>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{126ED41B-D0FD-4B29-93FB-FF77D96207FB}</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DC54-4019-90DA-1FEEA403253B}"/>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{44D751F4-B4C7-4C02-B8B8-E7843CE20888}</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DC54-4019-90DA-1FEEA403253B}"/>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{FB1566AA-2B69-4989-83D8-D64450BBD9CA}</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DC54-4019-90DA-1FEEA403253B}"/>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{C927700D-FC33-4AB8-B7EA-63FD539EE8F2}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C54-4019-90DA-1FEEA403253B}"/>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{8784965D-4452-4728-A02F-BA6C6CBEC78D}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C54-4019-90DA-1FEEA403253B}"/>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{8CB9C22A-F407-4AF3-9846-B3D16B7A2605}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C54-4019-90DA-1FEEA403253B}"/>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{910DCAD4-6BBB-4F73-A4E9-BD0DCAE94F5A}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C54-4019-90DA-1FEEA403253B}"/>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{1793A4CB-71D5-4815-8E0D-44A5147467D3}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C54-4019-90DA-1FEEA403253B}"/>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{6E4A5FBF-1ECD-4AD4-B8BA-B26C55A1258A}</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DC54-4019-90DA-1FEEA40325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1.5129906368202393</c:v>
                </c:pt>
                <c:pt idx="1">
                  <c:v>0</c:v>
                </c:pt>
                <c:pt idx="2">
                  <c:v>0</c:v>
                </c:pt>
                <c:pt idx="3">
                  <c:v>6.2900993835702607E-2</c:v>
                </c:pt>
                <c:pt idx="4">
                  <c:v>-1.2345679012345678</c:v>
                </c:pt>
                <c:pt idx="5">
                  <c:v>0.11098779134295228</c:v>
                </c:pt>
                <c:pt idx="6">
                  <c:v>0.33149171270718231</c:v>
                </c:pt>
                <c:pt idx="7">
                  <c:v>7.8865750996898534</c:v>
                </c:pt>
                <c:pt idx="8">
                  <c:v>1.5388257575757576</c:v>
                </c:pt>
                <c:pt idx="9">
                  <c:v>1.9332161687170475</c:v>
                </c:pt>
                <c:pt idx="10">
                  <c:v>-1.3569937369519833</c:v>
                </c:pt>
                <c:pt idx="11">
                  <c:v>0</c:v>
                </c:pt>
                <c:pt idx="12">
                  <c:v>0.15873015873015872</c:v>
                </c:pt>
                <c:pt idx="13">
                  <c:v>0.56497175141242939</c:v>
                </c:pt>
                <c:pt idx="14">
                  <c:v>-5.9266227657572905</c:v>
                </c:pt>
                <c:pt idx="15">
                  <c:v>0</c:v>
                </c:pt>
                <c:pt idx="16">
                  <c:v>5.7660626029654036</c:v>
                </c:pt>
                <c:pt idx="17">
                  <c:v>3.3333333333333335</c:v>
                </c:pt>
                <c:pt idx="18">
                  <c:v>-0.42328042328042326</c:v>
                </c:pt>
                <c:pt idx="19">
                  <c:v>3.9096730704415235</c:v>
                </c:pt>
                <c:pt idx="20">
                  <c:v>1.5486725663716814</c:v>
                </c:pt>
                <c:pt idx="21">
                  <c:v>0</c:v>
                </c:pt>
                <c:pt idx="23">
                  <c:v>0</c:v>
                </c:pt>
                <c:pt idx="24">
                  <c:v>0</c:v>
                </c:pt>
                <c:pt idx="25">
                  <c:v>1.5331143170023329</c:v>
                </c:pt>
              </c:numCache>
            </c:numRef>
          </c:val>
          <c:extLst>
            <c:ext xmlns:c16="http://schemas.microsoft.com/office/drawing/2014/chart" uri="{C3380CC4-5D6E-409C-BE32-E72D297353CC}">
              <c16:uniqueId val="{00000020-DC54-4019-90DA-1FEEA403253B}"/>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{26C33D81-5402-4774-8448-3D280D5D2724}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C54-4019-90DA-1FEEA403253B}"/>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{FDD37325-130E-46BA-BA21-FCBCDE8E13E4}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C54-4019-90DA-1FEEA403253B}"/>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{50399BAB-312A-4DDF-AFE9-2FB879F6FE1B}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C54-4019-90DA-1FEEA403253B}"/>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{52F31B40-BAFC-489B-9B9E-A5AE3790428D}</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C54-4019-90DA-1FEEA403253B}"/>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{660CF7B4-5F93-40B2-B6A2-74C29335C8E1}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C54-4019-90DA-1FEEA403253B}"/>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{A6825FBC-2974-4A98-84CE-24A5C111EB28}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C54-4019-90DA-1FEEA403253B}"/>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{3FF10EA4-C588-4EC4-A21B-1960DE90F75B}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C54-4019-90DA-1FEEA403253B}"/>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{BD33A55E-E402-4BE7-9B79-CC5FC19ED998}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C54-4019-90DA-1FEEA403253B}"/>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{D3A49A4C-882F-497E-AACD-E06389374954}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C54-4019-90DA-1FEEA403253B}"/>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{7733B5D1-8E00-4A31-AE29-5A8F63791136}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C54-4019-90DA-1FEEA403253B}"/>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{6194F768-8576-4E79-98EF-5B8BCB7E8F84}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C54-4019-90DA-1FEEA403253B}"/>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{E538DCB4-1A20-4C25-ABBE-134AECD069A1}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C54-4019-90DA-1FEEA403253B}"/>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{287DD430-7C7E-4C0F-8FEB-DE2BCB40A481}</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C54-4019-90DA-1FEEA403253B}"/>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{59D238D0-37B3-4303-BE8B-8EBCC3E7232F}</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C54-4019-90DA-1FEEA403253B}"/>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{36E8ACF3-A4C6-4C52-9976-F1B76E4DA622}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C54-4019-90DA-1FEEA403253B}"/>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{6FFEB6B9-2836-4713-BDC1-98BA139B035D}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C54-4019-90DA-1FEEA403253B}"/>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{CF77F304-C497-4CDC-86EC-71C9AB921581}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C54-4019-90DA-1FEEA403253B}"/>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{F19BAAD6-8543-4004-9761-F1119B8DDF28}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C54-4019-90DA-1FEEA403253B}"/>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{8C1B1944-F219-404D-A724-BB0FC55CF880}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C54-4019-90DA-1FEEA403253B}"/>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{8527D482-76DC-44AD-97B6-908A28DC905F}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C54-4019-90DA-1FEEA403253B}"/>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{46209B8E-DF8C-43DC-BD49-AEEA97C12431}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C54-4019-90DA-1FEEA403253B}"/>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{3FB005F7-5F20-44C2-BC1F-ACC36A4060BC}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C54-4019-90DA-1FEEA403253B}"/>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{86499DC7-03D2-4516-B9A8-9268FF37FCBF}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C54-4019-90DA-1FEEA403253B}"/>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{36A16DA3-ABC3-4F76-A6B0-38A199948956}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C54-4019-90DA-1FEEA403253B}"/>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{CF01F0D4-25EE-435B-8A2F-933B764FA39E}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C54-4019-90DA-1FEEA403253B}"/>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{A6E67441-6C19-4CB3-9379-41B9E63AA004}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C54-4019-90DA-1FEEA403253B}"/>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{6E031086-BA42-466A-84C6-D0B0B616CE83}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C54-4019-90DA-1FEEA403253B}"/>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{A427D9E2-A73A-4A50-B384-ED26500ADD09}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C54-4019-90DA-1FEEA403253B}"/>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{E34007E0-3F0D-4578-B66A-CB4B3BEBF265}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C54-4019-90DA-1FEEA403253B}"/>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{F361C276-29C0-4851-BBE8-0E36029319A9}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C54-4019-90DA-1FEEA403253B}"/>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{740CCD4D-3179-4A25-A199-DB7862AB5516}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C54-4019-90DA-1FEEA403253B}"/>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{AA5DC6CA-7710-4B9C-AA79-4378C3EA822A}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C54-4019-90DA-1FEEA40325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DC54-4019-90DA-1FEEA403253B}"/>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DC54-4019-90DA-1FEEA403253B}"/>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{9D2F4EDE-13C6-4187-B43E-F3F47821AA28}</c15:txfldGUID>
                      <c15:f>Daten_Diagramme!$E$14</c15:f>
                      <c15:dlblFieldTableCache>
                        <c:ptCount val="1"/>
                        <c:pt idx="0">
                          <c:v>-1.6</c:v>
                        </c:pt>
                      </c15:dlblFieldTableCache>
                    </c15:dlblFTEntry>
                  </c15:dlblFieldTable>
                  <c15:showDataLabelsRange val="0"/>
                </c:ext>
                <c:ext xmlns:c16="http://schemas.microsoft.com/office/drawing/2014/chart" uri="{C3380CC4-5D6E-409C-BE32-E72D297353CC}">
                  <c16:uniqueId val="{00000000-7280-46F5-80E0-F6AD1F338CF9}"/>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{566A233E-9110-4B2D-9E50-B69DE3694BE6}</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7280-46F5-80E0-F6AD1F338CF9}"/>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{A8465E3C-C578-4733-85C4-714ED9729582}</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7280-46F5-80E0-F6AD1F338CF9}"/>
                </c:ext>
              </c:extLst>
            </c:dLbl>
            <c:dLbl>
              <c:idx val="3"/>
              <c:tx>
                <c:strRef>
                  <c:f>Daten_Diagramme!$E$17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{53367E55-4F2A-43FB-BF4C-5FE3BF9E441D}</c15:txfldGUID>
                      <c15:f>Daten_Diagramme!$E$17</c15:f>
                      <c15:dlblFieldTableCache>
                        <c:ptCount val="1"/>
                        <c:pt idx="0">
                          <c:v>-7.1</c:v>
                        </c:pt>
                      </c15:dlblFieldTableCache>
                    </c15:dlblFTEntry>
                  </c15:dlblFieldTable>
                  <c15:showDataLabelsRange val="0"/>
                </c:ext>
                <c:ext xmlns:c16="http://schemas.microsoft.com/office/drawing/2014/chart" uri="{C3380CC4-5D6E-409C-BE32-E72D297353CC}">
                  <c16:uniqueId val="{00000003-7280-46F5-80E0-F6AD1F338CF9}"/>
                </c:ext>
              </c:extLst>
            </c:dLbl>
            <c:dLbl>
              <c:idx val="4"/>
              <c:tx>
                <c:strRef>
                  <c:f>Daten_Diagramme!$E$18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{937CC384-BD09-44B6-92B3-C4219A8DD48E}</c15:txfldGUID>
                      <c15:f>Daten_Diagramme!$E$18</c15:f>
                      <c15:dlblFieldTableCache>
                        <c:ptCount val="1"/>
                        <c:pt idx="0">
                          <c:v>-1.4</c:v>
                        </c:pt>
                      </c15:dlblFieldTableCache>
                    </c15:dlblFTEntry>
                  </c15:dlblFieldTable>
                  <c15:showDataLabelsRange val="0"/>
                </c:ext>
                <c:ext xmlns:c16="http://schemas.microsoft.com/office/drawing/2014/chart" uri="{C3380CC4-5D6E-409C-BE32-E72D297353CC}">
                  <c16:uniqueId val="{00000004-7280-46F5-80E0-F6AD1F338CF9}"/>
                </c:ext>
              </c:extLst>
            </c:dLbl>
            <c:dLbl>
              <c:idx val="5"/>
              <c:tx>
                <c:strRef>
                  <c:f>Daten_Diagramme!$E$19</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{63D1975B-5A29-40AC-9D9D-030891AD7FE9}</c15:txfldGUID>
                      <c15:f>Daten_Diagramme!$E$19</c15:f>
                      <c15:dlblFieldTableCache>
                        <c:ptCount val="1"/>
                        <c:pt idx="0">
                          <c:v>-15.3</c:v>
                        </c:pt>
                      </c15:dlblFieldTableCache>
                    </c15:dlblFTEntry>
                  </c15:dlblFieldTable>
                  <c15:showDataLabelsRange val="0"/>
                </c:ext>
                <c:ext xmlns:c16="http://schemas.microsoft.com/office/drawing/2014/chart" uri="{C3380CC4-5D6E-409C-BE32-E72D297353CC}">
                  <c16:uniqueId val="{00000005-7280-46F5-80E0-F6AD1F338CF9}"/>
                </c:ext>
              </c:extLst>
            </c:dLbl>
            <c:dLbl>
              <c:idx val="6"/>
              <c:tx>
                <c:strRef>
                  <c:f>Daten_Diagramme!$E$20</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{8C3B6F39-EBF2-4F34-8095-F2BCEB895310}</c15:txfldGUID>
                      <c15:f>Daten_Diagramme!$E$20</c15:f>
                      <c15:dlblFieldTableCache>
                        <c:ptCount val="1"/>
                        <c:pt idx="0">
                          <c:v>7.0</c:v>
                        </c:pt>
                      </c15:dlblFieldTableCache>
                    </c15:dlblFTEntry>
                  </c15:dlblFieldTable>
                  <c15:showDataLabelsRange val="0"/>
                </c:ext>
                <c:ext xmlns:c16="http://schemas.microsoft.com/office/drawing/2014/chart" uri="{C3380CC4-5D6E-409C-BE32-E72D297353CC}">
                  <c16:uniqueId val="{00000006-7280-46F5-80E0-F6AD1F338CF9}"/>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{DAA85BFE-C7EE-466F-BAFC-85E3442BCDCE}</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7280-46F5-80E0-F6AD1F338CF9}"/>
                </c:ext>
              </c:extLst>
            </c:dLbl>
            <c:dLbl>
              <c:idx val="8"/>
              <c:tx>
                <c:strRef>
                  <c:f>Daten_Diagramme!$E$22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{32AB4949-1F16-403A-88D7-1B38CC83900A}</c15:txfldGUID>
                      <c15:f>Daten_Diagramme!$E$22</c15:f>
                      <c15:dlblFieldTableCache>
                        <c:ptCount val="1"/>
                        <c:pt idx="0">
                          <c:v>-2.4</c:v>
                        </c:pt>
                      </c15:dlblFieldTableCache>
                    </c15:dlblFTEntry>
                  </c15:dlblFieldTable>
                  <c15:showDataLabelsRange val="0"/>
                </c:ext>
                <c:ext xmlns:c16="http://schemas.microsoft.com/office/drawing/2014/chart" uri="{C3380CC4-5D6E-409C-BE32-E72D297353CC}">
                  <c16:uniqueId val="{00000008-7280-46F5-80E0-F6AD1F338CF9}"/>
                </c:ext>
              </c:extLst>
            </c:dLbl>
            <c:dLbl>
              <c:idx val="9"/>
              <c:tx>
                <c:strRef>
                  <c:f>Daten_Diagramme!$E$23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{D3576A0F-F5C4-4BC3-90AF-064B3B6A049C}</c15:txfldGUID>
                      <c15:f>Daten_Diagramme!$E$23</c15:f>
                      <c15:dlblFieldTableCache>
                        <c:ptCount val="1"/>
                        <c:pt idx="0">
                          <c:v>3.7</c:v>
                        </c:pt>
                      </c15:dlblFieldTableCache>
                    </c15:dlblFTEntry>
                  </c15:dlblFieldTable>
                  <c15:showDataLabelsRange val="0"/>
                </c:ext>
                <c:ext xmlns:c16="http://schemas.microsoft.com/office/drawing/2014/chart" uri="{C3380CC4-5D6E-409C-BE32-E72D297353CC}">
                  <c16:uniqueId val="{00000009-7280-46F5-80E0-F6AD1F338CF9}"/>
                </c:ext>
              </c:extLst>
            </c:dLbl>
            <c:dLbl>
              <c:idx val="10"/>
              <c:tx>
                <c:strRef>
                  <c:f>Daten_Diagramme!$E$24</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{C12F1988-5D5A-455B-9126-F4A5F81BD0AC}</c15:txfldGUID>
                      <c15:f>Daten_Diagramme!$E$24</c15:f>
                      <c15:dlblFieldTableCache>
                        <c:ptCount val="1"/>
                        <c:pt idx="0">
                          <c:v>-11.0</c:v>
                        </c:pt>
                      </c15:dlblFieldTableCache>
                    </c15:dlblFTEntry>
                  </c15:dlblFieldTable>
                  <c15:showDataLabelsRange val="0"/>
                </c:ext>
                <c:ext xmlns:c16="http://schemas.microsoft.com/office/drawing/2014/chart" uri="{C3380CC4-5D6E-409C-BE32-E72D297353CC}">
                  <c16:uniqueId val="{0000000A-7280-46F5-80E0-F6AD1F338CF9}"/>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{9DBECAA1-2F3D-42D4-AFF5-47B8CCD42DEA}</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7280-46F5-80E0-F6AD1F338CF9}"/>
                </c:ext>
              </c:extLst>
            </c:dLbl>
            <c:dLbl>
              <c:idx val="12"/>
              <c:tx>
                <c:strRef>
                  <c:f>Daten_Diagramme!$E$26</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{7B83DDBE-2662-49B0-90E5-DADF4EC8E455}</c15:txfldGUID>
                      <c15:f>Daten_Diagramme!$E$26</c15:f>
                      <c15:dlblFieldTableCache>
                        <c:ptCount val="1"/>
                        <c:pt idx="0">
                          <c:v>-6.6</c:v>
                        </c:pt>
                      </c15:dlblFieldTableCache>
                    </c15:dlblFTEntry>
                  </c15:dlblFieldTable>
                  <c15:showDataLabelsRange val="0"/>
                </c:ext>
                <c:ext xmlns:c16="http://schemas.microsoft.com/office/drawing/2014/chart" uri="{C3380CC4-5D6E-409C-BE32-E72D297353CC}">
                  <c16:uniqueId val="{0000000C-7280-46F5-80E0-F6AD1F338CF9}"/>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{185CCE78-6680-4AB9-BE87-4F0DA667D4B2}</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7280-46F5-80E0-F6AD1F338CF9}"/>
                </c:ext>
              </c:extLst>
            </c:dLbl>
            <c:dLbl>
              <c:idx val="14"/>
              <c:tx>
                <c:strRef>
                  <c:f>Daten_Diagramme!$E$28</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{5303670B-1CEC-4EB1-8748-D63E90D7C780}</c15:txfldGUID>
                      <c15:f>Daten_Diagramme!$E$28</c15:f>
                      <c15:dlblFieldTableCache>
                        <c:ptCount val="1"/>
                        <c:pt idx="0">
                          <c:v>5.8</c:v>
                        </c:pt>
                      </c15:dlblFieldTableCache>
                    </c15:dlblFTEntry>
                  </c15:dlblFieldTable>
                  <c15:showDataLabelsRange val="0"/>
                </c:ext>
                <c:ext xmlns:c16="http://schemas.microsoft.com/office/drawing/2014/chart" uri="{C3380CC4-5D6E-409C-BE32-E72D297353CC}">
                  <c16:uniqueId val="{0000000E-7280-46F5-80E0-F6AD1F338CF9}"/>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{0BE08AF3-BB63-4F78-992D-82C85DE8EDC5}</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7280-46F5-80E0-F6AD1F338CF9}"/>
                </c:ext>
              </c:extLst>
            </c:dLbl>
            <c:dLbl>
              <c:idx val="16"/>
              <c:tx>
                <c:strRef>
                  <c:f>Daten_Diagramme!$E$30</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{6A4929D6-6093-4E11-B523-0847E6323F94}</c15:txfldGUID>
                      <c15:f>Daten_Diagramme!$E$30</c15:f>
                      <c15:dlblFieldTableCache>
                        <c:ptCount val="1"/>
                        <c:pt idx="0">
                          <c:v>4.6</c:v>
                        </c:pt>
                      </c15:dlblFieldTableCache>
                    </c15:dlblFTEntry>
                  </c15:dlblFieldTable>
                  <c15:showDataLabelsRange val="0"/>
                </c:ext>
                <c:ext xmlns:c16="http://schemas.microsoft.com/office/drawing/2014/chart" uri="{C3380CC4-5D6E-409C-BE32-E72D297353CC}">
                  <c16:uniqueId val="{00000010-7280-46F5-80E0-F6AD1F338CF9}"/>
                </c:ext>
              </c:extLst>
            </c:dLbl>
            <c:dLbl>
              <c:idx val="17"/>
              <c:tx>
                <c:strRef>
                  <c:f>Daten_Diagramme!$E$31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{3B0BF186-3642-412A-B8DD-FA70E69919A0}</c15:txfldGUID>
                      <c15:f>Daten_Diagramme!$E$31</c15:f>
                      <c15:dlblFieldTableCache>
                        <c:ptCount val="1"/>
                        <c:pt idx="0">
                          <c:v>6.5</c:v>
                        </c:pt>
                      </c15:dlblFieldTableCache>
                    </c15:dlblFTEntry>
                  </c15:dlblFieldTable>
                  <c15:showDataLabelsRange val="0"/>
                </c:ext>
                <c:ext xmlns:c16="http://schemas.microsoft.com/office/drawing/2014/chart" uri="{C3380CC4-5D6E-409C-BE32-E72D297353CC}">
                  <c16:uniqueId val="{00000011-7280-46F5-80E0-F6AD1F338CF9}"/>
                </c:ext>
              </c:extLst>
            </c:dLbl>
            <c:dLbl>
              <c:idx val="18"/>
              <c:tx>
                <c:strRef>
                  <c:f>Daten_Diagramme!$E$32</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{23668B0A-9744-46FE-BD4A-E4DEE65EE7DC}</c15:txfldGUID>
                      <c15:f>Daten_Diagramme!$E$32</c15:f>
                      <c15:dlblFieldTableCache>
                        <c:ptCount val="1"/>
                        <c:pt idx="0">
                          <c:v>-5.3</c:v>
                        </c:pt>
                      </c15:dlblFieldTableCache>
                    </c15:dlblFTEntry>
                  </c15:dlblFieldTable>
                  <c15:showDataLabelsRange val="0"/>
                </c:ext>
                <c:ext xmlns:c16="http://schemas.microsoft.com/office/drawing/2014/chart" uri="{C3380CC4-5D6E-409C-BE32-E72D297353CC}">
                  <c16:uniqueId val="{00000012-7280-46F5-80E0-F6AD1F338CF9}"/>
                </c:ext>
              </c:extLst>
            </c:dLbl>
            <c:dLbl>
              <c:idx val="19"/>
              <c:tx>
                <c:strRef>
                  <c:f>Daten_Diagramme!$E$33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{315A4783-C443-4D63-A5D6-117FCB68DAE3}</c15:txfldGUID>
                      <c15:f>Daten_Diagramme!$E$33</c15:f>
                      <c15:dlblFieldTableCache>
                        <c:ptCount val="1"/>
                        <c:pt idx="0">
                          <c:v>-4.6</c:v>
                        </c:pt>
                      </c15:dlblFieldTableCache>
                    </c15:dlblFTEntry>
                  </c15:dlblFieldTable>
                  <c15:showDataLabelsRange val="0"/>
                </c:ext>
                <c:ext xmlns:c16="http://schemas.microsoft.com/office/drawing/2014/chart" uri="{C3380CC4-5D6E-409C-BE32-E72D297353CC}">
                  <c16:uniqueId val="{00000013-7280-46F5-80E0-F6AD1F338CF9}"/>
                </c:ext>
              </c:extLst>
            </c:dLbl>
            <c:dLbl>
              <c:idx val="20"/>
              <c:tx>
                <c:strRef>
                  <c:f>Daten_Diagramme!$E$34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{E8EBA44A-AAEC-42BB-B6B1-A6B1478CFE91}</c15:txfldGUID>
                      <c15:f>Daten_Diagramme!$E$34</c15:f>
                      <c15:dlblFieldTableCache>
                        <c:ptCount val="1"/>
                        <c:pt idx="0">
                          <c:v>-2.2</c:v>
                        </c:pt>
                      </c15:dlblFieldTableCache>
                    </c15:dlblFTEntry>
                  </c15:dlblFieldTable>
                  <c15:showDataLabelsRange val="0"/>
                </c:ext>
                <c:ext xmlns:c16="http://schemas.microsoft.com/office/drawing/2014/chart" uri="{C3380CC4-5D6E-409C-BE32-E72D297353CC}">
                  <c16:uniqueId val="{00000014-7280-46F5-80E0-F6AD1F338CF9}"/>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{9AFFF27A-49F5-45A4-ACE9-0BEDFF7C2C8E}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7280-46F5-80E0-F6AD1F338CF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{0542C6F5-372F-46B0-A0D2-A8C5A31D7DCB}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280-46F5-80E0-F6AD1F338CF9}"/>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{9D49F012-431C-4EAB-BCB6-A7DBDBADCBA0}</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7280-46F5-80E0-F6AD1F338CF9}"/>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{C8FE5A40-D9BD-457B-8BC1-8F252BB3DA2C}</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7280-46F5-80E0-F6AD1F338CF9}"/>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{18F712A6-6232-4BF4-B316-68E66D147B51}</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7280-46F5-80E0-F6AD1F338CF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{5C777ECC-3734-48EB-9EBD-3183FFE2A5AD}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7280-46F5-80E0-F6AD1F338CF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{3B9BECED-09F5-414F-A1B1-B5867B158FBA}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7280-46F5-80E0-F6AD1F338CF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{3CFFE887-62CB-4C08-A70F-0638A80624D6}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7280-46F5-80E0-F6AD1F338CF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{61C81C67-3958-4598-8793-5764BA04DE95}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7280-46F5-80E0-F6AD1F338CF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{0AA16470-B286-4103-A237-81758F6C58D9}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7280-46F5-80E0-F6AD1F338CF9}"/>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{091E5B96-A708-4608-81F6-26AD17AC5CBE}</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7280-46F5-80E0-F6AD1F338C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-1.5682577770160253</c:v>
                </c:pt>
                <c:pt idx="1">
                  <c:v>0</c:v>
                </c:pt>
                <c:pt idx="2">
                  <c:v>0</c:v>
                </c:pt>
                <c:pt idx="3">
                  <c:v>-7.0548712206047028</c:v>
                </c:pt>
                <c:pt idx="4">
                  <c:v>-1.4440433212996391</c:v>
                </c:pt>
                <c:pt idx="5">
                  <c:v>-15.283842794759826</c:v>
                </c:pt>
                <c:pt idx="6">
                  <c:v>6.962025316455696</c:v>
                </c:pt>
                <c:pt idx="7">
                  <c:v>-0.96930533117932149</c:v>
                </c:pt>
                <c:pt idx="8">
                  <c:v>-2.3979591836734695</c:v>
                </c:pt>
                <c:pt idx="9">
                  <c:v>3.7371134020618557</c:v>
                </c:pt>
                <c:pt idx="10">
                  <c:v>-10.951979780960404</c:v>
                </c:pt>
                <c:pt idx="11">
                  <c:v>0</c:v>
                </c:pt>
                <c:pt idx="12">
                  <c:v>-6.5789473684210522</c:v>
                </c:pt>
                <c:pt idx="13">
                  <c:v>0.12919896640826872</c:v>
                </c:pt>
                <c:pt idx="14">
                  <c:v>5.7921635434412266</c:v>
                </c:pt>
                <c:pt idx="15">
                  <c:v>0</c:v>
                </c:pt>
                <c:pt idx="16">
                  <c:v>4.6052631578947372</c:v>
                </c:pt>
                <c:pt idx="17">
                  <c:v>6.4638783269961975</c:v>
                </c:pt>
                <c:pt idx="18">
                  <c:v>-5.2547770700636942</c:v>
                </c:pt>
                <c:pt idx="19">
                  <c:v>-4.6468401486988844</c:v>
                </c:pt>
                <c:pt idx="20">
                  <c:v>-2.2236340533672174</c:v>
                </c:pt>
                <c:pt idx="21">
                  <c:v>0</c:v>
                </c:pt>
                <c:pt idx="23">
                  <c:v>0</c:v>
                </c:pt>
                <c:pt idx="24">
                  <c:v>0</c:v>
                </c:pt>
                <c:pt idx="25">
                  <c:v>-1.1790567545963229</c:v>
                </c:pt>
              </c:numCache>
            </c:numRef>
          </c:val>
          <c:extLst>
            <c:ext xmlns:c16="http://schemas.microsoft.com/office/drawing/2014/chart" uri="{C3380CC4-5D6E-409C-BE32-E72D297353CC}">
              <c16:uniqueId val="{00000020-7280-46F5-80E0-F6AD1F338CF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{9796A0EB-103F-45FE-90E8-17BE3BC35952}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280-46F5-80E0-F6AD1F338CF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{557E4424-138D-4B14-A516-92FD6DBF6CCE}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280-46F5-80E0-F6AD1F338CF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{F3B35DA5-F67B-42F4-A2AA-0C53340EE245}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280-46F5-80E0-F6AD1F338CF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{C76953FE-9A51-430E-8582-2016E058D60D}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280-46F5-80E0-F6AD1F338CF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{E7ADA1AF-436B-4A87-AB9A-CF2EFAD970AA}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280-46F5-80E0-F6AD1F338CF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{765366D8-2992-4DAD-BB44-AB41C7D2905F}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280-46F5-80E0-F6AD1F338CF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{A07EAB7F-B387-462F-98A9-72A2F0554547}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280-46F5-80E0-F6AD1F338CF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{56EF91D2-EEA8-4B9E-868E-6B9D5057CFCA}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280-46F5-80E0-F6AD1F338CF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{5F408069-CC54-4CE3-94E9-F4B248D28459}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280-46F5-80E0-F6AD1F338CF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{A8F2B68D-2B55-4DEF-86BB-9A2A05B59DBE}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280-46F5-80E0-F6AD1F338CF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{C49387B1-6054-48FB-8357-5BA319768538}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280-46F5-80E0-F6AD1F338CF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{0D5B9469-8BEC-4779-BA60-4197130EAFCA}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280-46F5-80E0-F6AD1F338CF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{60DE7513-4692-4112-9F00-6AEDE4040D39}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280-46F5-80E0-F6AD1F338CF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{AEE8E9C6-8DF3-46F5-A0BC-E2B7B10FD29D}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280-46F5-80E0-F6AD1F338CF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{9E4BE98B-AB03-462D-8618-FF3049559A0D}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280-46F5-80E0-F6AD1F338CF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{6D8E276D-61AB-4565-AEC9-2F29E7009EAE}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280-46F5-80E0-F6AD1F338CF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{826FB51A-A38F-4A80-8F39-66C543F650D7}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280-46F5-80E0-F6AD1F338CF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{F42A31A7-F515-400F-BB9F-A31E37C233EF}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280-46F5-80E0-F6AD1F338CF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{5209FAEE-B56A-41B8-9F55-63AD848547B7}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280-46F5-80E0-F6AD1F338CF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{6CA6DDC3-7A35-418A-86CE-BCD01D854CEE}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280-46F5-80E0-F6AD1F338CF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{AFFF7511-CCEA-4E70-A837-34EEFC878D36}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280-46F5-80E0-F6AD1F338CF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{2AFC23FB-5D72-4934-A261-B1602E77A343}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280-46F5-80E0-F6AD1F338CF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{774E9361-B418-402F-A67A-AC3E9F551450}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280-46F5-80E0-F6AD1F338CF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{D4A44402-F309-419C-BF25-27B568ADE099}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280-46F5-80E0-F6AD1F338CF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{3D7DD4F5-F9EE-452E-8012-BC26D03EACCB}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280-46F5-80E0-F6AD1F338CF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{C82D8D1A-6F6E-457F-99ED-2DCE5D478FFA}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280-46F5-80E0-F6AD1F338CF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{F2136AE2-9499-4213-86CC-C262CCB3589B}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280-46F5-80E0-F6AD1F338CF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{30BDFB7B-53D5-41E9-857D-4CB79655D706}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280-46F5-80E0-F6AD1F338CF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{6B71214C-9597-4D11-83B4-87B9FF1ADC28}</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280-46F5-80E0-F6AD1F338CF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{23503829-1110-4181-AE1E-7F801550FCC9}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280-46F5-80E0-F6AD1F338CF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{71F89F77-BD04-4A71-B96D-DBA7DBB3D37D}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280-46F5-80E0-F6AD1F338CF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{53B4F9E9-4840-4C27-8D35-D93D438D30C0}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280-46F5-80E0-F6AD1F338CF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7280-46F5-80E0-F6AD1F338CF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7280-46F5-80E0-F6AD1F338CF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{492A0C57-F5EB-4D3E-9E25-35BDAE882DBB}</c15:txfldGUID>
                      <c15:f>Diagramm!$I$46</c15:f>
                      <c15:dlblFieldTableCache>
                        <c:ptCount val="1"/>
                      </c15:dlblFieldTableCache>
                    </c15:dlblFTEntry>
                  </c15:dlblFieldTable>
                  <c15:showDataLabelsRange val="0"/>
                </c:ext>
                <c:ext xmlns:c16="http://schemas.microsoft.com/office/drawing/2014/chart" uri="{C3380CC4-5D6E-409C-BE32-E72D297353CC}">
                  <c16:uniqueId val="{00000000-08A5-46BC-B3AD-AF37C5449A7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{70EDDAE7-EDB7-4414-9D11-F2B3FF1C6868}</c15:txfldGUID>
                      <c15:f>Diagramm!$I$47</c15:f>
                      <c15:dlblFieldTableCache>
                        <c:ptCount val="1"/>
                      </c15:dlblFieldTableCache>
                    </c15:dlblFTEntry>
                  </c15:dlblFieldTable>
                  <c15:showDataLabelsRange val="0"/>
                </c:ext>
                <c:ext xmlns:c16="http://schemas.microsoft.com/office/drawing/2014/chart" uri="{C3380CC4-5D6E-409C-BE32-E72D297353CC}">
                  <c16:uniqueId val="{00000001-08A5-46BC-B3AD-AF37C5449A7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{A8F49457-096E-44A7-A903-B00DBD7F763E}</c15:txfldGUID>
                      <c15:f>Diagramm!$I$48</c15:f>
                      <c15:dlblFieldTableCache>
                        <c:ptCount val="1"/>
                      </c15:dlblFieldTableCache>
                    </c15:dlblFTEntry>
                  </c15:dlblFieldTable>
                  <c15:showDataLabelsRange val="0"/>
                </c:ext>
                <c:ext xmlns:c16="http://schemas.microsoft.com/office/drawing/2014/chart" uri="{C3380CC4-5D6E-409C-BE32-E72D297353CC}">
                  <c16:uniqueId val="{00000002-08A5-46BC-B3AD-AF37C5449A7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{BD9DD4D1-3A37-4FC2-AE66-4DBE182EBFD2}</c15:txfldGUID>
                      <c15:f>Diagramm!$I$49</c15:f>
                      <c15:dlblFieldTableCache>
                        <c:ptCount val="1"/>
                      </c15:dlblFieldTableCache>
                    </c15:dlblFTEntry>
                  </c15:dlblFieldTable>
                  <c15:showDataLabelsRange val="0"/>
                </c:ext>
                <c:ext xmlns:c16="http://schemas.microsoft.com/office/drawing/2014/chart" uri="{C3380CC4-5D6E-409C-BE32-E72D297353CC}">
                  <c16:uniqueId val="{00000003-08A5-46BC-B3AD-AF37C5449A7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{22FF6D45-9230-4321-A535-659CD3D8D59F}</c15:txfldGUID>
                      <c15:f>Diagramm!$I$50</c15:f>
                      <c15:dlblFieldTableCache>
                        <c:ptCount val="1"/>
                      </c15:dlblFieldTableCache>
                    </c15:dlblFTEntry>
                  </c15:dlblFieldTable>
                  <c15:showDataLabelsRange val="0"/>
                </c:ext>
                <c:ext xmlns:c16="http://schemas.microsoft.com/office/drawing/2014/chart" uri="{C3380CC4-5D6E-409C-BE32-E72D297353CC}">
                  <c16:uniqueId val="{00000004-08A5-46BC-B3AD-AF37C5449A7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{F9CFF0A3-EED4-40ED-8DC4-CC35AF7094F3}</c15:txfldGUID>
                      <c15:f>Diagramm!$I$51</c15:f>
                      <c15:dlblFieldTableCache>
                        <c:ptCount val="1"/>
                      </c15:dlblFieldTableCache>
                    </c15:dlblFTEntry>
                  </c15:dlblFieldTable>
                  <c15:showDataLabelsRange val="0"/>
                </c:ext>
                <c:ext xmlns:c16="http://schemas.microsoft.com/office/drawing/2014/chart" uri="{C3380CC4-5D6E-409C-BE32-E72D297353CC}">
                  <c16:uniqueId val="{00000005-08A5-46BC-B3AD-AF37C5449A7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{43C52EF8-7B57-46CF-9959-3B666A1B3168}</c15:txfldGUID>
                      <c15:f>Diagramm!$I$52</c15:f>
                      <c15:dlblFieldTableCache>
                        <c:ptCount val="1"/>
                      </c15:dlblFieldTableCache>
                    </c15:dlblFTEntry>
                  </c15:dlblFieldTable>
                  <c15:showDataLabelsRange val="0"/>
                </c:ext>
                <c:ext xmlns:c16="http://schemas.microsoft.com/office/drawing/2014/chart" uri="{C3380CC4-5D6E-409C-BE32-E72D297353CC}">
                  <c16:uniqueId val="{00000006-08A5-46BC-B3AD-AF37C5449A7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{4BF77936-879E-4C79-B03C-651E30CAE1B3}</c15:txfldGUID>
                      <c15:f>Diagramm!$I$53</c15:f>
                      <c15:dlblFieldTableCache>
                        <c:ptCount val="1"/>
                      </c15:dlblFieldTableCache>
                    </c15:dlblFTEntry>
                  </c15:dlblFieldTable>
                  <c15:showDataLabelsRange val="0"/>
                </c:ext>
                <c:ext xmlns:c16="http://schemas.microsoft.com/office/drawing/2014/chart" uri="{C3380CC4-5D6E-409C-BE32-E72D297353CC}">
                  <c16:uniqueId val="{00000007-08A5-46BC-B3AD-AF37C5449A7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{0E927609-D1D6-4645-8F5A-493F4389B3A6}</c15:txfldGUID>
                      <c15:f>Diagramm!$I$54</c15:f>
                      <c15:dlblFieldTableCache>
                        <c:ptCount val="1"/>
                      </c15:dlblFieldTableCache>
                    </c15:dlblFTEntry>
                  </c15:dlblFieldTable>
                  <c15:showDataLabelsRange val="0"/>
                </c:ext>
                <c:ext xmlns:c16="http://schemas.microsoft.com/office/drawing/2014/chart" uri="{C3380CC4-5D6E-409C-BE32-E72D297353CC}">
                  <c16:uniqueId val="{00000008-08A5-46BC-B3AD-AF37C5449A7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{69224B2B-A6FA-47F5-A850-F6B511005C40}</c15:txfldGUID>
                      <c15:f>Diagramm!$I$55</c15:f>
                      <c15:dlblFieldTableCache>
                        <c:ptCount val="1"/>
                      </c15:dlblFieldTableCache>
                    </c15:dlblFTEntry>
                  </c15:dlblFieldTable>
                  <c15:showDataLabelsRange val="0"/>
                </c:ext>
                <c:ext xmlns:c16="http://schemas.microsoft.com/office/drawing/2014/chart" uri="{C3380CC4-5D6E-409C-BE32-E72D297353CC}">
                  <c16:uniqueId val="{00000009-08A5-46BC-B3AD-AF37C5449A7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{93AE3211-23ED-4253-B225-31C93BFEB2DA}</c15:txfldGUID>
                      <c15:f>Diagramm!$I$56</c15:f>
                      <c15:dlblFieldTableCache>
                        <c:ptCount val="1"/>
                      </c15:dlblFieldTableCache>
                    </c15:dlblFTEntry>
                  </c15:dlblFieldTable>
                  <c15:showDataLabelsRange val="0"/>
                </c:ext>
                <c:ext xmlns:c16="http://schemas.microsoft.com/office/drawing/2014/chart" uri="{C3380CC4-5D6E-409C-BE32-E72D297353CC}">
                  <c16:uniqueId val="{0000000A-08A5-46BC-B3AD-AF37C5449A7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{4ED95A05-EA6F-4BF4-87F9-C672300B69EF}</c15:txfldGUID>
                      <c15:f>Diagramm!$I$57</c15:f>
                      <c15:dlblFieldTableCache>
                        <c:ptCount val="1"/>
                      </c15:dlblFieldTableCache>
                    </c15:dlblFTEntry>
                  </c15:dlblFieldTable>
                  <c15:showDataLabelsRange val="0"/>
                </c:ext>
                <c:ext xmlns:c16="http://schemas.microsoft.com/office/drawing/2014/chart" uri="{C3380CC4-5D6E-409C-BE32-E72D297353CC}">
                  <c16:uniqueId val="{0000000B-08A5-46BC-B3AD-AF37C5449A7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{E27FC824-0EF3-430E-BA2C-0ABECBA799D6}</c15:txfldGUID>
                      <c15:f>Diagramm!$I$58</c15:f>
                      <c15:dlblFieldTableCache>
                        <c:ptCount val="1"/>
                      </c15:dlblFieldTableCache>
                    </c15:dlblFTEntry>
                  </c15:dlblFieldTable>
                  <c15:showDataLabelsRange val="0"/>
                </c:ext>
                <c:ext xmlns:c16="http://schemas.microsoft.com/office/drawing/2014/chart" uri="{C3380CC4-5D6E-409C-BE32-E72D297353CC}">
                  <c16:uniqueId val="{0000000C-08A5-46BC-B3AD-AF37C5449A7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{1C9F68C9-832C-4D97-96E7-10279277EF5E}</c15:txfldGUID>
                      <c15:f>Diagramm!$I$59</c15:f>
                      <c15:dlblFieldTableCache>
                        <c:ptCount val="1"/>
                      </c15:dlblFieldTableCache>
                    </c15:dlblFTEntry>
                  </c15:dlblFieldTable>
                  <c15:showDataLabelsRange val="0"/>
                </c:ext>
                <c:ext xmlns:c16="http://schemas.microsoft.com/office/drawing/2014/chart" uri="{C3380CC4-5D6E-409C-BE32-E72D297353CC}">
                  <c16:uniqueId val="{0000000D-08A5-46BC-B3AD-AF37C5449A7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{B45ADF47-2D1B-416B-8FBD-F99E37A1EF4D}</c15:txfldGUID>
                      <c15:f>Diagramm!$I$60</c15:f>
                      <c15:dlblFieldTableCache>
                        <c:ptCount val="1"/>
                      </c15:dlblFieldTableCache>
                    </c15:dlblFTEntry>
                  </c15:dlblFieldTable>
                  <c15:showDataLabelsRange val="0"/>
                </c:ext>
                <c:ext xmlns:c16="http://schemas.microsoft.com/office/drawing/2014/chart" uri="{C3380CC4-5D6E-409C-BE32-E72D297353CC}">
                  <c16:uniqueId val="{0000000E-08A5-46BC-B3AD-AF37C5449A7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{B8133E69-6F13-492E-8C02-CB1071BC4EE7}</c15:txfldGUID>
                      <c15:f>Diagramm!$I$61</c15:f>
                      <c15:dlblFieldTableCache>
                        <c:ptCount val="1"/>
                      </c15:dlblFieldTableCache>
                    </c15:dlblFTEntry>
                  </c15:dlblFieldTable>
                  <c15:showDataLabelsRange val="0"/>
                </c:ext>
                <c:ext xmlns:c16="http://schemas.microsoft.com/office/drawing/2014/chart" uri="{C3380CC4-5D6E-409C-BE32-E72D297353CC}">
                  <c16:uniqueId val="{0000000F-08A5-46BC-B3AD-AF37C5449A7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{612C98C8-EEF7-40F8-9D74-561D9F70378B}</c15:txfldGUID>
                      <c15:f>Diagramm!$I$62</c15:f>
                      <c15:dlblFieldTableCache>
                        <c:ptCount val="1"/>
                      </c15:dlblFieldTableCache>
                    </c15:dlblFTEntry>
                  </c15:dlblFieldTable>
                  <c15:showDataLabelsRange val="0"/>
                </c:ext>
                <c:ext xmlns:c16="http://schemas.microsoft.com/office/drawing/2014/chart" uri="{C3380CC4-5D6E-409C-BE32-E72D297353CC}">
                  <c16:uniqueId val="{00000010-08A5-46BC-B3AD-AF37C5449A7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{DB4EC642-2C13-46A0-9C2F-DFF0D2497355}</c15:txfldGUID>
                      <c15:f>Diagramm!$I$63</c15:f>
                      <c15:dlblFieldTableCache>
                        <c:ptCount val="1"/>
                      </c15:dlblFieldTableCache>
                    </c15:dlblFTEntry>
                  </c15:dlblFieldTable>
                  <c15:showDataLabelsRange val="0"/>
                </c:ext>
                <c:ext xmlns:c16="http://schemas.microsoft.com/office/drawing/2014/chart" uri="{C3380CC4-5D6E-409C-BE32-E72D297353CC}">
                  <c16:uniqueId val="{00000011-08A5-46BC-B3AD-AF37C5449A7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{3D71A3D4-DF4D-492B-B61A-500E1FBA53C9}</c15:txfldGUID>
                      <c15:f>Diagramm!$I$64</c15:f>
                      <c15:dlblFieldTableCache>
                        <c:ptCount val="1"/>
                      </c15:dlblFieldTableCache>
                    </c15:dlblFTEntry>
                  </c15:dlblFieldTable>
                  <c15:showDataLabelsRange val="0"/>
                </c:ext>
                <c:ext xmlns:c16="http://schemas.microsoft.com/office/drawing/2014/chart" uri="{C3380CC4-5D6E-409C-BE32-E72D297353CC}">
                  <c16:uniqueId val="{00000012-08A5-46BC-B3AD-AF37C5449A7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{076DF7D2-2424-4339-AADF-4CF913E61FE3}</c15:txfldGUID>
                      <c15:f>Diagramm!$I$65</c15:f>
                      <c15:dlblFieldTableCache>
                        <c:ptCount val="1"/>
                      </c15:dlblFieldTableCache>
                    </c15:dlblFTEntry>
                  </c15:dlblFieldTable>
                  <c15:showDataLabelsRange val="0"/>
                </c:ext>
                <c:ext xmlns:c16="http://schemas.microsoft.com/office/drawing/2014/chart" uri="{C3380CC4-5D6E-409C-BE32-E72D297353CC}">
                  <c16:uniqueId val="{00000013-08A5-46BC-B3AD-AF37C5449A7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{89A00BBB-5E6C-4B52-B43C-237973253B85}</c15:txfldGUID>
                      <c15:f>Diagramm!$I$66</c15:f>
                      <c15:dlblFieldTableCache>
                        <c:ptCount val="1"/>
                      </c15:dlblFieldTableCache>
                    </c15:dlblFTEntry>
                  </c15:dlblFieldTable>
                  <c15:showDataLabelsRange val="0"/>
                </c:ext>
                <c:ext xmlns:c16="http://schemas.microsoft.com/office/drawing/2014/chart" uri="{C3380CC4-5D6E-409C-BE32-E72D297353CC}">
                  <c16:uniqueId val="{00000014-08A5-46BC-B3AD-AF37C5449A7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{908A7483-AB02-4C61-BBD5-4DFF97290D2D}</c15:txfldGUID>
                      <c15:f>Diagramm!$I$67</c15:f>
                      <c15:dlblFieldTableCache>
                        <c:ptCount val="1"/>
                      </c15:dlblFieldTableCache>
                    </c15:dlblFTEntry>
                  </c15:dlblFieldTable>
                  <c15:showDataLabelsRange val="0"/>
                </c:ext>
                <c:ext xmlns:c16="http://schemas.microsoft.com/office/drawing/2014/chart" uri="{C3380CC4-5D6E-409C-BE32-E72D297353CC}">
                  <c16:uniqueId val="{00000015-08A5-46BC-B3AD-AF37C5449A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8A5-46BC-B3AD-AF37C5449A7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{5C291CF6-DE90-4B3E-8332-9219B5DF283B}</c15:txfldGUID>
                      <c15:f>Diagramm!$K$46</c15:f>
                      <c15:dlblFieldTableCache>
                        <c:ptCount val="1"/>
                      </c15:dlblFieldTableCache>
                    </c15:dlblFTEntry>
                  </c15:dlblFieldTable>
                  <c15:showDataLabelsRange val="0"/>
                </c:ext>
                <c:ext xmlns:c16="http://schemas.microsoft.com/office/drawing/2014/chart" uri="{C3380CC4-5D6E-409C-BE32-E72D297353CC}">
                  <c16:uniqueId val="{00000017-08A5-46BC-B3AD-AF37C5449A7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{9C850C6C-AD6B-4CB7-A127-9154F782A087}</c15:txfldGUID>
                      <c15:f>Diagramm!$K$47</c15:f>
                      <c15:dlblFieldTableCache>
                        <c:ptCount val="1"/>
                      </c15:dlblFieldTableCache>
                    </c15:dlblFTEntry>
                  </c15:dlblFieldTable>
                  <c15:showDataLabelsRange val="0"/>
                </c:ext>
                <c:ext xmlns:c16="http://schemas.microsoft.com/office/drawing/2014/chart" uri="{C3380CC4-5D6E-409C-BE32-E72D297353CC}">
                  <c16:uniqueId val="{00000018-08A5-46BC-B3AD-AF37C5449A7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{582ABDE0-4F07-4483-9A14-91C2954033FC}</c15:txfldGUID>
                      <c15:f>Diagramm!$K$48</c15:f>
                      <c15:dlblFieldTableCache>
                        <c:ptCount val="1"/>
                      </c15:dlblFieldTableCache>
                    </c15:dlblFTEntry>
                  </c15:dlblFieldTable>
                  <c15:showDataLabelsRange val="0"/>
                </c:ext>
                <c:ext xmlns:c16="http://schemas.microsoft.com/office/drawing/2014/chart" uri="{C3380CC4-5D6E-409C-BE32-E72D297353CC}">
                  <c16:uniqueId val="{00000019-08A5-46BC-B3AD-AF37C5449A7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{92CC9620-B701-48A5-9CAC-B2EE2BEE024C}</c15:txfldGUID>
                      <c15:f>Diagramm!$K$49</c15:f>
                      <c15:dlblFieldTableCache>
                        <c:ptCount val="1"/>
                      </c15:dlblFieldTableCache>
                    </c15:dlblFTEntry>
                  </c15:dlblFieldTable>
                  <c15:showDataLabelsRange val="0"/>
                </c:ext>
                <c:ext xmlns:c16="http://schemas.microsoft.com/office/drawing/2014/chart" uri="{C3380CC4-5D6E-409C-BE32-E72D297353CC}">
                  <c16:uniqueId val="{0000001A-08A5-46BC-B3AD-AF37C5449A7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{1BD85A7C-5F8F-40B2-9554-19A317A9D27B}</c15:txfldGUID>
                      <c15:f>Diagramm!$K$50</c15:f>
                      <c15:dlblFieldTableCache>
                        <c:ptCount val="1"/>
                      </c15:dlblFieldTableCache>
                    </c15:dlblFTEntry>
                  </c15:dlblFieldTable>
                  <c15:showDataLabelsRange val="0"/>
                </c:ext>
                <c:ext xmlns:c16="http://schemas.microsoft.com/office/drawing/2014/chart" uri="{C3380CC4-5D6E-409C-BE32-E72D297353CC}">
                  <c16:uniqueId val="{0000001B-08A5-46BC-B3AD-AF37C5449A7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{557074F4-F758-49AC-8947-AC60960FE669}</c15:txfldGUID>
                      <c15:f>Diagramm!$K$51</c15:f>
                      <c15:dlblFieldTableCache>
                        <c:ptCount val="1"/>
                      </c15:dlblFieldTableCache>
                    </c15:dlblFTEntry>
                  </c15:dlblFieldTable>
                  <c15:showDataLabelsRange val="0"/>
                </c:ext>
                <c:ext xmlns:c16="http://schemas.microsoft.com/office/drawing/2014/chart" uri="{C3380CC4-5D6E-409C-BE32-E72D297353CC}">
                  <c16:uniqueId val="{0000001C-08A5-46BC-B3AD-AF37C5449A7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{9C77B2AF-FF8E-4EBD-BFFF-25FD9689E38D}</c15:txfldGUID>
                      <c15:f>Diagramm!$K$52</c15:f>
                      <c15:dlblFieldTableCache>
                        <c:ptCount val="1"/>
                      </c15:dlblFieldTableCache>
                    </c15:dlblFTEntry>
                  </c15:dlblFieldTable>
                  <c15:showDataLabelsRange val="0"/>
                </c:ext>
                <c:ext xmlns:c16="http://schemas.microsoft.com/office/drawing/2014/chart" uri="{C3380CC4-5D6E-409C-BE32-E72D297353CC}">
                  <c16:uniqueId val="{0000001D-08A5-46BC-B3AD-AF37C5449A7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{6B00881F-1BBF-419F-9DDF-EE48A16C893B}</c15:txfldGUID>
                      <c15:f>Diagramm!$K$53</c15:f>
                      <c15:dlblFieldTableCache>
                        <c:ptCount val="1"/>
                      </c15:dlblFieldTableCache>
                    </c15:dlblFTEntry>
                  </c15:dlblFieldTable>
                  <c15:showDataLabelsRange val="0"/>
                </c:ext>
                <c:ext xmlns:c16="http://schemas.microsoft.com/office/drawing/2014/chart" uri="{C3380CC4-5D6E-409C-BE32-E72D297353CC}">
                  <c16:uniqueId val="{0000001E-08A5-46BC-B3AD-AF37C5449A7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{F4CE17D0-08DC-48EB-8072-0E8B480DEC4F}</c15:txfldGUID>
                      <c15:f>Diagramm!$K$54</c15:f>
                      <c15:dlblFieldTableCache>
                        <c:ptCount val="1"/>
                      </c15:dlblFieldTableCache>
                    </c15:dlblFTEntry>
                  </c15:dlblFieldTable>
                  <c15:showDataLabelsRange val="0"/>
                </c:ext>
                <c:ext xmlns:c16="http://schemas.microsoft.com/office/drawing/2014/chart" uri="{C3380CC4-5D6E-409C-BE32-E72D297353CC}">
                  <c16:uniqueId val="{0000001F-08A5-46BC-B3AD-AF37C5449A7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{C59D5629-EFC1-4B8C-B0BD-6CA04AF7B2EC}</c15:txfldGUID>
                      <c15:f>Diagramm!$K$55</c15:f>
                      <c15:dlblFieldTableCache>
                        <c:ptCount val="1"/>
                      </c15:dlblFieldTableCache>
                    </c15:dlblFTEntry>
                  </c15:dlblFieldTable>
                  <c15:showDataLabelsRange val="0"/>
                </c:ext>
                <c:ext xmlns:c16="http://schemas.microsoft.com/office/drawing/2014/chart" uri="{C3380CC4-5D6E-409C-BE32-E72D297353CC}">
                  <c16:uniqueId val="{00000020-08A5-46BC-B3AD-AF37C5449A7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{05BE8FEE-DB71-421C-8511-55157CF54EEB}</c15:txfldGUID>
                      <c15:f>Diagramm!$K$56</c15:f>
                      <c15:dlblFieldTableCache>
                        <c:ptCount val="1"/>
                      </c15:dlblFieldTableCache>
                    </c15:dlblFTEntry>
                  </c15:dlblFieldTable>
                  <c15:showDataLabelsRange val="0"/>
                </c:ext>
                <c:ext xmlns:c16="http://schemas.microsoft.com/office/drawing/2014/chart" uri="{C3380CC4-5D6E-409C-BE32-E72D297353CC}">
                  <c16:uniqueId val="{00000021-08A5-46BC-B3AD-AF37C5449A7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{CC5D39BC-C488-4CA4-AF00-3054EF4F9FC4}</c15:txfldGUID>
                      <c15:f>Diagramm!$K$57</c15:f>
                      <c15:dlblFieldTableCache>
                        <c:ptCount val="1"/>
                      </c15:dlblFieldTableCache>
                    </c15:dlblFTEntry>
                  </c15:dlblFieldTable>
                  <c15:showDataLabelsRange val="0"/>
                </c:ext>
                <c:ext xmlns:c16="http://schemas.microsoft.com/office/drawing/2014/chart" uri="{C3380CC4-5D6E-409C-BE32-E72D297353CC}">
                  <c16:uniqueId val="{00000022-08A5-46BC-B3AD-AF37C5449A7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{6825FC99-63E5-4769-9B36-9DEEB7CC40DD}</c15:txfldGUID>
                      <c15:f>Diagramm!$K$58</c15:f>
                      <c15:dlblFieldTableCache>
                        <c:ptCount val="1"/>
                      </c15:dlblFieldTableCache>
                    </c15:dlblFTEntry>
                  </c15:dlblFieldTable>
                  <c15:showDataLabelsRange val="0"/>
                </c:ext>
                <c:ext xmlns:c16="http://schemas.microsoft.com/office/drawing/2014/chart" uri="{C3380CC4-5D6E-409C-BE32-E72D297353CC}">
                  <c16:uniqueId val="{00000023-08A5-46BC-B3AD-AF37C5449A7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{292FA37E-B83A-468D-BCEA-63806623874C}</c15:txfldGUID>
                      <c15:f>Diagramm!$K$59</c15:f>
                      <c15:dlblFieldTableCache>
                        <c:ptCount val="1"/>
                      </c15:dlblFieldTableCache>
                    </c15:dlblFTEntry>
                  </c15:dlblFieldTable>
                  <c15:showDataLabelsRange val="0"/>
                </c:ext>
                <c:ext xmlns:c16="http://schemas.microsoft.com/office/drawing/2014/chart" uri="{C3380CC4-5D6E-409C-BE32-E72D297353CC}">
                  <c16:uniqueId val="{00000024-08A5-46BC-B3AD-AF37C5449A7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{FDB0BE18-1DD7-46D3-824D-0E34AF59756C}</c15:txfldGUID>
                      <c15:f>Diagramm!$K$60</c15:f>
                      <c15:dlblFieldTableCache>
                        <c:ptCount val="1"/>
                      </c15:dlblFieldTableCache>
                    </c15:dlblFTEntry>
                  </c15:dlblFieldTable>
                  <c15:showDataLabelsRange val="0"/>
                </c:ext>
                <c:ext xmlns:c16="http://schemas.microsoft.com/office/drawing/2014/chart" uri="{C3380CC4-5D6E-409C-BE32-E72D297353CC}">
                  <c16:uniqueId val="{00000025-08A5-46BC-B3AD-AF37C5449A7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{20D88C33-B4F5-48DA-A411-D96622938551}</c15:txfldGUID>
                      <c15:f>Diagramm!$K$61</c15:f>
                      <c15:dlblFieldTableCache>
                        <c:ptCount val="1"/>
                      </c15:dlblFieldTableCache>
                    </c15:dlblFTEntry>
                  </c15:dlblFieldTable>
                  <c15:showDataLabelsRange val="0"/>
                </c:ext>
                <c:ext xmlns:c16="http://schemas.microsoft.com/office/drawing/2014/chart" uri="{C3380CC4-5D6E-409C-BE32-E72D297353CC}">
                  <c16:uniqueId val="{00000026-08A5-46BC-B3AD-AF37C5449A7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{3CFBE386-6DFD-4237-84EE-91638E15D05F}</c15:txfldGUID>
                      <c15:f>Diagramm!$K$62</c15:f>
                      <c15:dlblFieldTableCache>
                        <c:ptCount val="1"/>
                      </c15:dlblFieldTableCache>
                    </c15:dlblFTEntry>
                  </c15:dlblFieldTable>
                  <c15:showDataLabelsRange val="0"/>
                </c:ext>
                <c:ext xmlns:c16="http://schemas.microsoft.com/office/drawing/2014/chart" uri="{C3380CC4-5D6E-409C-BE32-E72D297353CC}">
                  <c16:uniqueId val="{00000027-08A5-46BC-B3AD-AF37C5449A7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{906A8691-89BA-41D7-AAC3-C66C43C467EB}</c15:txfldGUID>
                      <c15:f>Diagramm!$K$63</c15:f>
                      <c15:dlblFieldTableCache>
                        <c:ptCount val="1"/>
                      </c15:dlblFieldTableCache>
                    </c15:dlblFTEntry>
                  </c15:dlblFieldTable>
                  <c15:showDataLabelsRange val="0"/>
                </c:ext>
                <c:ext xmlns:c16="http://schemas.microsoft.com/office/drawing/2014/chart" uri="{C3380CC4-5D6E-409C-BE32-E72D297353CC}">
                  <c16:uniqueId val="{00000028-08A5-46BC-B3AD-AF37C5449A7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{7A5C6868-AADF-46B6-ABEA-4A994EF0A912}</c15:txfldGUID>
                      <c15:f>Diagramm!$K$64</c15:f>
                      <c15:dlblFieldTableCache>
                        <c:ptCount val="1"/>
                      </c15:dlblFieldTableCache>
                    </c15:dlblFTEntry>
                  </c15:dlblFieldTable>
                  <c15:showDataLabelsRange val="0"/>
                </c:ext>
                <c:ext xmlns:c16="http://schemas.microsoft.com/office/drawing/2014/chart" uri="{C3380CC4-5D6E-409C-BE32-E72D297353CC}">
                  <c16:uniqueId val="{00000029-08A5-46BC-B3AD-AF37C5449A7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{B1644B5B-EE9B-49C4-955A-10C7D7F89961}</c15:txfldGUID>
                      <c15:f>Diagramm!$K$65</c15:f>
                      <c15:dlblFieldTableCache>
                        <c:ptCount val="1"/>
                      </c15:dlblFieldTableCache>
                    </c15:dlblFTEntry>
                  </c15:dlblFieldTable>
                  <c15:showDataLabelsRange val="0"/>
                </c:ext>
                <c:ext xmlns:c16="http://schemas.microsoft.com/office/drawing/2014/chart" uri="{C3380CC4-5D6E-409C-BE32-E72D297353CC}">
                  <c16:uniqueId val="{0000002A-08A5-46BC-B3AD-AF37C5449A7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{DA0C2CB8-0099-48AF-BA9E-6CF210669309}</c15:txfldGUID>
                      <c15:f>Diagramm!$K$66</c15:f>
                      <c15:dlblFieldTableCache>
                        <c:ptCount val="1"/>
                      </c15:dlblFieldTableCache>
                    </c15:dlblFTEntry>
                  </c15:dlblFieldTable>
                  <c15:showDataLabelsRange val="0"/>
                </c:ext>
                <c:ext xmlns:c16="http://schemas.microsoft.com/office/drawing/2014/chart" uri="{C3380CC4-5D6E-409C-BE32-E72D297353CC}">
                  <c16:uniqueId val="{0000002B-08A5-46BC-B3AD-AF37C5449A7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{5337D92E-59A9-4EB3-9B1E-899AF8309F75}</c15:txfldGUID>
                      <c15:f>Diagramm!$K$67</c15:f>
                      <c15:dlblFieldTableCache>
                        <c:ptCount val="1"/>
                      </c15:dlblFieldTableCache>
                    </c15:dlblFTEntry>
                  </c15:dlblFieldTable>
                  <c15:showDataLabelsRange val="0"/>
                </c:ext>
                <c:ext xmlns:c16="http://schemas.microsoft.com/office/drawing/2014/chart" uri="{C3380CC4-5D6E-409C-BE32-E72D297353CC}">
                  <c16:uniqueId val="{0000002C-08A5-46BC-B3AD-AF37C5449A7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8A5-46BC-B3AD-AF37C5449A7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{7E4DFD09-97FC-43FE-BD5F-55CDC221DF2F}</c15:txfldGUID>
                      <c15:f>Diagramm!$J$46</c15:f>
                      <c15:dlblFieldTableCache>
                        <c:ptCount val="1"/>
                      </c15:dlblFieldTableCache>
                    </c15:dlblFTEntry>
                  </c15:dlblFieldTable>
                  <c15:showDataLabelsRange val="0"/>
                </c:ext>
                <c:ext xmlns:c16="http://schemas.microsoft.com/office/drawing/2014/chart" uri="{C3380CC4-5D6E-409C-BE32-E72D297353CC}">
                  <c16:uniqueId val="{0000002E-08A5-46BC-B3AD-AF37C5449A7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{3F576EFF-D74A-456C-811F-22EAA6D1592E}</c15:txfldGUID>
                      <c15:f>Diagramm!$J$47</c15:f>
                      <c15:dlblFieldTableCache>
                        <c:ptCount val="1"/>
                      </c15:dlblFieldTableCache>
                    </c15:dlblFTEntry>
                  </c15:dlblFieldTable>
                  <c15:showDataLabelsRange val="0"/>
                </c:ext>
                <c:ext xmlns:c16="http://schemas.microsoft.com/office/drawing/2014/chart" uri="{C3380CC4-5D6E-409C-BE32-E72D297353CC}">
                  <c16:uniqueId val="{0000002F-08A5-46BC-B3AD-AF37C5449A7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{0526096A-9ED5-4A76-A607-2C45F0F6814F}</c15:txfldGUID>
                      <c15:f>Diagramm!$J$48</c15:f>
                      <c15:dlblFieldTableCache>
                        <c:ptCount val="1"/>
                      </c15:dlblFieldTableCache>
                    </c15:dlblFTEntry>
                  </c15:dlblFieldTable>
                  <c15:showDataLabelsRange val="0"/>
                </c:ext>
                <c:ext xmlns:c16="http://schemas.microsoft.com/office/drawing/2014/chart" uri="{C3380CC4-5D6E-409C-BE32-E72D297353CC}">
                  <c16:uniqueId val="{00000030-08A5-46BC-B3AD-AF37C5449A7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{A421F87E-C025-4242-9FB5-6B61E6CEA440}</c15:txfldGUID>
                      <c15:f>Diagramm!$J$49</c15:f>
                      <c15:dlblFieldTableCache>
                        <c:ptCount val="1"/>
                      </c15:dlblFieldTableCache>
                    </c15:dlblFTEntry>
                  </c15:dlblFieldTable>
                  <c15:showDataLabelsRange val="0"/>
                </c:ext>
                <c:ext xmlns:c16="http://schemas.microsoft.com/office/drawing/2014/chart" uri="{C3380CC4-5D6E-409C-BE32-E72D297353CC}">
                  <c16:uniqueId val="{00000031-08A5-46BC-B3AD-AF37C5449A7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{08498A1E-4805-4FE4-8A50-BEC664A9DB4C}</c15:txfldGUID>
                      <c15:f>Diagramm!$J$50</c15:f>
                      <c15:dlblFieldTableCache>
                        <c:ptCount val="1"/>
                      </c15:dlblFieldTableCache>
                    </c15:dlblFTEntry>
                  </c15:dlblFieldTable>
                  <c15:showDataLabelsRange val="0"/>
                </c:ext>
                <c:ext xmlns:c16="http://schemas.microsoft.com/office/drawing/2014/chart" uri="{C3380CC4-5D6E-409C-BE32-E72D297353CC}">
                  <c16:uniqueId val="{00000032-08A5-46BC-B3AD-AF37C5449A7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{094D19FD-0138-45FC-9B40-1BE5670ECC70}</c15:txfldGUID>
                      <c15:f>Diagramm!$J$51</c15:f>
                      <c15:dlblFieldTableCache>
                        <c:ptCount val="1"/>
                      </c15:dlblFieldTableCache>
                    </c15:dlblFTEntry>
                  </c15:dlblFieldTable>
                  <c15:showDataLabelsRange val="0"/>
                </c:ext>
                <c:ext xmlns:c16="http://schemas.microsoft.com/office/drawing/2014/chart" uri="{C3380CC4-5D6E-409C-BE32-E72D297353CC}">
                  <c16:uniqueId val="{00000033-08A5-46BC-B3AD-AF37C5449A7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{DE6E1C42-2ECD-4295-A7C3-C39842AEC7C1}</c15:txfldGUID>
                      <c15:f>Diagramm!$J$52</c15:f>
                      <c15:dlblFieldTableCache>
                        <c:ptCount val="1"/>
                      </c15:dlblFieldTableCache>
                    </c15:dlblFTEntry>
                  </c15:dlblFieldTable>
                  <c15:showDataLabelsRange val="0"/>
                </c:ext>
                <c:ext xmlns:c16="http://schemas.microsoft.com/office/drawing/2014/chart" uri="{C3380CC4-5D6E-409C-BE32-E72D297353CC}">
                  <c16:uniqueId val="{00000034-08A5-46BC-B3AD-AF37C5449A7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{D03FC5A7-7E63-4D49-955E-BD7EE2247AF8}</c15:txfldGUID>
                      <c15:f>Diagramm!$J$53</c15:f>
                      <c15:dlblFieldTableCache>
                        <c:ptCount val="1"/>
                      </c15:dlblFieldTableCache>
                    </c15:dlblFTEntry>
                  </c15:dlblFieldTable>
                  <c15:showDataLabelsRange val="0"/>
                </c:ext>
                <c:ext xmlns:c16="http://schemas.microsoft.com/office/drawing/2014/chart" uri="{C3380CC4-5D6E-409C-BE32-E72D297353CC}">
                  <c16:uniqueId val="{00000035-08A5-46BC-B3AD-AF37C5449A7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{A2024991-D27D-4198-BE79-EDA6B8825479}</c15:txfldGUID>
                      <c15:f>Diagramm!$J$54</c15:f>
                      <c15:dlblFieldTableCache>
                        <c:ptCount val="1"/>
                      </c15:dlblFieldTableCache>
                    </c15:dlblFTEntry>
                  </c15:dlblFieldTable>
                  <c15:showDataLabelsRange val="0"/>
                </c:ext>
                <c:ext xmlns:c16="http://schemas.microsoft.com/office/drawing/2014/chart" uri="{C3380CC4-5D6E-409C-BE32-E72D297353CC}">
                  <c16:uniqueId val="{00000036-08A5-46BC-B3AD-AF37C5449A7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{E43EA0EE-3388-4271-A2D1-4A4EE898D0F4}</c15:txfldGUID>
                      <c15:f>Diagramm!$J$55</c15:f>
                      <c15:dlblFieldTableCache>
                        <c:ptCount val="1"/>
                      </c15:dlblFieldTableCache>
                    </c15:dlblFTEntry>
                  </c15:dlblFieldTable>
                  <c15:showDataLabelsRange val="0"/>
                </c:ext>
                <c:ext xmlns:c16="http://schemas.microsoft.com/office/drawing/2014/chart" uri="{C3380CC4-5D6E-409C-BE32-E72D297353CC}">
                  <c16:uniqueId val="{00000037-08A5-46BC-B3AD-AF37C5449A7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{18EB096E-E39E-4A2D-9DE5-594EF7DBEB2E}</c15:txfldGUID>
                      <c15:f>Diagramm!$J$56</c15:f>
                      <c15:dlblFieldTableCache>
                        <c:ptCount val="1"/>
                      </c15:dlblFieldTableCache>
                    </c15:dlblFTEntry>
                  </c15:dlblFieldTable>
                  <c15:showDataLabelsRange val="0"/>
                </c:ext>
                <c:ext xmlns:c16="http://schemas.microsoft.com/office/drawing/2014/chart" uri="{C3380CC4-5D6E-409C-BE32-E72D297353CC}">
                  <c16:uniqueId val="{00000038-08A5-46BC-B3AD-AF37C5449A7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{ED441F7C-BAC9-4C11-B706-9DE60C327E34}</c15:txfldGUID>
                      <c15:f>Diagramm!$J$57</c15:f>
                      <c15:dlblFieldTableCache>
                        <c:ptCount val="1"/>
                      </c15:dlblFieldTableCache>
                    </c15:dlblFTEntry>
                  </c15:dlblFieldTable>
                  <c15:showDataLabelsRange val="0"/>
                </c:ext>
                <c:ext xmlns:c16="http://schemas.microsoft.com/office/drawing/2014/chart" uri="{C3380CC4-5D6E-409C-BE32-E72D297353CC}">
                  <c16:uniqueId val="{00000039-08A5-46BC-B3AD-AF37C5449A7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{022F7907-2048-4804-AC9D-FD10479ECE5C}</c15:txfldGUID>
                      <c15:f>Diagramm!$J$58</c15:f>
                      <c15:dlblFieldTableCache>
                        <c:ptCount val="1"/>
                      </c15:dlblFieldTableCache>
                    </c15:dlblFTEntry>
                  </c15:dlblFieldTable>
                  <c15:showDataLabelsRange val="0"/>
                </c:ext>
                <c:ext xmlns:c16="http://schemas.microsoft.com/office/drawing/2014/chart" uri="{C3380CC4-5D6E-409C-BE32-E72D297353CC}">
                  <c16:uniqueId val="{0000003A-08A5-46BC-B3AD-AF37C5449A7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{4F6AB216-58A5-49D1-892A-90DC48C6BD80}</c15:txfldGUID>
                      <c15:f>Diagramm!$J$59</c15:f>
                      <c15:dlblFieldTableCache>
                        <c:ptCount val="1"/>
                      </c15:dlblFieldTableCache>
                    </c15:dlblFTEntry>
                  </c15:dlblFieldTable>
                  <c15:showDataLabelsRange val="0"/>
                </c:ext>
                <c:ext xmlns:c16="http://schemas.microsoft.com/office/drawing/2014/chart" uri="{C3380CC4-5D6E-409C-BE32-E72D297353CC}">
                  <c16:uniqueId val="{0000003B-08A5-46BC-B3AD-AF37C5449A7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{C1615F8C-A13B-4F6E-B54E-A4E0D54C2140}</c15:txfldGUID>
                      <c15:f>Diagramm!$J$60</c15:f>
                      <c15:dlblFieldTableCache>
                        <c:ptCount val="1"/>
                      </c15:dlblFieldTableCache>
                    </c15:dlblFTEntry>
                  </c15:dlblFieldTable>
                  <c15:showDataLabelsRange val="0"/>
                </c:ext>
                <c:ext xmlns:c16="http://schemas.microsoft.com/office/drawing/2014/chart" uri="{C3380CC4-5D6E-409C-BE32-E72D297353CC}">
                  <c16:uniqueId val="{0000003C-08A5-46BC-B3AD-AF37C5449A7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{AA16C3A5-CFDC-4603-A63F-180C841AB4F1}</c15:txfldGUID>
                      <c15:f>Diagramm!$J$61</c15:f>
                      <c15:dlblFieldTableCache>
                        <c:ptCount val="1"/>
                      </c15:dlblFieldTableCache>
                    </c15:dlblFTEntry>
                  </c15:dlblFieldTable>
                  <c15:showDataLabelsRange val="0"/>
                </c:ext>
                <c:ext xmlns:c16="http://schemas.microsoft.com/office/drawing/2014/chart" uri="{C3380CC4-5D6E-409C-BE32-E72D297353CC}">
                  <c16:uniqueId val="{0000003D-08A5-46BC-B3AD-AF37C5449A7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{E8E80DFB-BEB5-4DE4-B3C7-CE72BF65E593}</c15:txfldGUID>
                      <c15:f>Diagramm!$J$62</c15:f>
                      <c15:dlblFieldTableCache>
                        <c:ptCount val="1"/>
                      </c15:dlblFieldTableCache>
                    </c15:dlblFTEntry>
                  </c15:dlblFieldTable>
                  <c15:showDataLabelsRange val="0"/>
                </c:ext>
                <c:ext xmlns:c16="http://schemas.microsoft.com/office/drawing/2014/chart" uri="{C3380CC4-5D6E-409C-BE32-E72D297353CC}">
                  <c16:uniqueId val="{0000003E-08A5-46BC-B3AD-AF37C5449A7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{2F258532-8B1A-415D-9B02-CE23FBF6467F}</c15:txfldGUID>
                      <c15:f>Diagramm!$J$63</c15:f>
                      <c15:dlblFieldTableCache>
                        <c:ptCount val="1"/>
                      </c15:dlblFieldTableCache>
                    </c15:dlblFTEntry>
                  </c15:dlblFieldTable>
                  <c15:showDataLabelsRange val="0"/>
                </c:ext>
                <c:ext xmlns:c16="http://schemas.microsoft.com/office/drawing/2014/chart" uri="{C3380CC4-5D6E-409C-BE32-E72D297353CC}">
                  <c16:uniqueId val="{0000003F-08A5-46BC-B3AD-AF37C5449A7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{23BBD8B6-5E40-4B5B-AB28-2C49FB44BADD}</c15:txfldGUID>
                      <c15:f>Diagramm!$J$64</c15:f>
                      <c15:dlblFieldTableCache>
                        <c:ptCount val="1"/>
                      </c15:dlblFieldTableCache>
                    </c15:dlblFTEntry>
                  </c15:dlblFieldTable>
                  <c15:showDataLabelsRange val="0"/>
                </c:ext>
                <c:ext xmlns:c16="http://schemas.microsoft.com/office/drawing/2014/chart" uri="{C3380CC4-5D6E-409C-BE32-E72D297353CC}">
                  <c16:uniqueId val="{00000040-08A5-46BC-B3AD-AF37C5449A7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{BACB48A1-3053-49BA-8991-B53D00A4779A}</c15:txfldGUID>
                      <c15:f>Diagramm!$J$65</c15:f>
                      <c15:dlblFieldTableCache>
                        <c:ptCount val="1"/>
                      </c15:dlblFieldTableCache>
                    </c15:dlblFTEntry>
                  </c15:dlblFieldTable>
                  <c15:showDataLabelsRange val="0"/>
                </c:ext>
                <c:ext xmlns:c16="http://schemas.microsoft.com/office/drawing/2014/chart" uri="{C3380CC4-5D6E-409C-BE32-E72D297353CC}">
                  <c16:uniqueId val="{00000041-08A5-46BC-B3AD-AF37C5449A7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{F4EE4621-8990-4D47-8898-047AE4DEB4C5}</c15:txfldGUID>
                      <c15:f>Diagramm!$J$66</c15:f>
                      <c15:dlblFieldTableCache>
                        <c:ptCount val="1"/>
                      </c15:dlblFieldTableCache>
                    </c15:dlblFTEntry>
                  </c15:dlblFieldTable>
                  <c15:showDataLabelsRange val="0"/>
                </c:ext>
                <c:ext xmlns:c16="http://schemas.microsoft.com/office/drawing/2014/chart" uri="{C3380CC4-5D6E-409C-BE32-E72D297353CC}">
                  <c16:uniqueId val="{00000042-08A5-46BC-B3AD-AF37C5449A7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{7190CE5F-A6AC-4225-B908-73619FAD157E}</c15:txfldGUID>
                      <c15:f>Diagramm!$J$67</c15:f>
                      <c15:dlblFieldTableCache>
                        <c:ptCount val="1"/>
                      </c15:dlblFieldTableCache>
                    </c15:dlblFTEntry>
                  </c15:dlblFieldTable>
                  <c15:showDataLabelsRange val="0"/>
                </c:ext>
                <c:ext xmlns:c16="http://schemas.microsoft.com/office/drawing/2014/chart" uri="{C3380CC4-5D6E-409C-BE32-E72D297353CC}">
                  <c16:uniqueId val="{00000043-08A5-46BC-B3AD-AF37C5449A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8A5-46BC-B3AD-AF37C5449A7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E6-4B59-9999-5671001C224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E6-4B59-9999-5671001C224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E6-4B59-9999-5671001C224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E6-4B59-9999-5671001C224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E6-4B59-9999-5671001C224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E6-4B59-9999-5671001C224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6E6-4B59-9999-5671001C224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E6-4B59-9999-5671001C224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6E6-4B59-9999-5671001C224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E6-4B59-9999-5671001C224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6E6-4B59-9999-5671001C224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6E6-4B59-9999-5671001C224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6E6-4B59-9999-5671001C224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6E6-4B59-9999-5671001C224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6E6-4B59-9999-5671001C224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6E6-4B59-9999-5671001C224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6E6-4B59-9999-5671001C224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6E6-4B59-9999-5671001C224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6E6-4B59-9999-5671001C224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6E6-4B59-9999-5671001C224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6E6-4B59-9999-5671001C224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6E6-4B59-9999-5671001C22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6E6-4B59-9999-5671001C224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6E6-4B59-9999-5671001C224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6E6-4B59-9999-5671001C224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6E6-4B59-9999-5671001C224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6E6-4B59-9999-5671001C224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6E6-4B59-9999-5671001C224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6E6-4B59-9999-5671001C224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6E6-4B59-9999-5671001C224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6E6-4B59-9999-5671001C224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6E6-4B59-9999-5671001C224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6E6-4B59-9999-5671001C224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6E6-4B59-9999-5671001C224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6E6-4B59-9999-5671001C224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6E6-4B59-9999-5671001C224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6E6-4B59-9999-5671001C224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6E6-4B59-9999-5671001C224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6E6-4B59-9999-5671001C224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6E6-4B59-9999-5671001C224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6E6-4B59-9999-5671001C224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6E6-4B59-9999-5671001C224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6E6-4B59-9999-5671001C224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6E6-4B59-9999-5671001C224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6E6-4B59-9999-5671001C224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6E6-4B59-9999-5671001C224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6E6-4B59-9999-5671001C224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6E6-4B59-9999-5671001C224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6E6-4B59-9999-5671001C224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6E6-4B59-9999-5671001C224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6E6-4B59-9999-5671001C224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6E6-4B59-9999-5671001C224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6E6-4B59-9999-5671001C224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6E6-4B59-9999-5671001C224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6E6-4B59-9999-5671001C224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6E6-4B59-9999-5671001C224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6E6-4B59-9999-5671001C224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6E6-4B59-9999-5671001C224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6E6-4B59-9999-5671001C224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6E6-4B59-9999-5671001C224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6E6-4B59-9999-5671001C224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6E6-4B59-9999-5671001C224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6E6-4B59-9999-5671001C224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6E6-4B59-9999-5671001C224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6E6-4B59-9999-5671001C224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6E6-4B59-9999-5671001C224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6E6-4B59-9999-5671001C224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6E6-4B59-9999-5671001C224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6E6-4B59-9999-5671001C224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101.17061847123196</c:v>
                </c:pt>
                <c:pt idx="2">
                  <c:v>102.49378212568396</c:v>
                </c:pt>
                <c:pt idx="3">
                  <c:v>101.323163654452</c:v>
                </c:pt>
                <c:pt idx="4">
                  <c:v>101.1009782788924</c:v>
                </c:pt>
                <c:pt idx="5">
                  <c:v>102.25833195158349</c:v>
                </c:pt>
                <c:pt idx="6">
                  <c:v>103.22002984579672</c:v>
                </c:pt>
                <c:pt idx="7">
                  <c:v>101.69126181396121</c:v>
                </c:pt>
                <c:pt idx="8">
                  <c:v>101.69789421323163</c:v>
                </c:pt>
                <c:pt idx="9">
                  <c:v>102.67617310562096</c:v>
                </c:pt>
                <c:pt idx="10">
                  <c:v>104.72226828055049</c:v>
                </c:pt>
                <c:pt idx="11">
                  <c:v>103.62460620129332</c:v>
                </c:pt>
                <c:pt idx="12">
                  <c:v>104.56640689769526</c:v>
                </c:pt>
                <c:pt idx="13">
                  <c:v>105.52810479190849</c:v>
                </c:pt>
                <c:pt idx="14">
                  <c:v>107.48134637705189</c:v>
                </c:pt>
                <c:pt idx="15">
                  <c:v>106.35052230144255</c:v>
                </c:pt>
                <c:pt idx="16">
                  <c:v>106.23445531420992</c:v>
                </c:pt>
                <c:pt idx="17">
                  <c:v>106.42679489305256</c:v>
                </c:pt>
                <c:pt idx="18">
                  <c:v>108.73155363952911</c:v>
                </c:pt>
                <c:pt idx="19">
                  <c:v>107.46144917924059</c:v>
                </c:pt>
                <c:pt idx="20">
                  <c:v>106.96070303432266</c:v>
                </c:pt>
                <c:pt idx="21">
                  <c:v>107.70353175261151</c:v>
                </c:pt>
                <c:pt idx="22">
                  <c:v>109.89885591112585</c:v>
                </c:pt>
                <c:pt idx="23">
                  <c:v>108.59227325484994</c:v>
                </c:pt>
                <c:pt idx="24">
                  <c:v>108.57900845630908</c:v>
                </c:pt>
              </c:numCache>
            </c:numRef>
          </c:val>
          <c:smooth val="0"/>
          <c:extLst>
            <c:ext xmlns:c16="http://schemas.microsoft.com/office/drawing/2014/chart" uri="{C3380CC4-5D6E-409C-BE32-E72D297353CC}">
              <c16:uniqueId val="{00000000-FD1B-4B84-A7AE-C9A6062AEB4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103.90689941812137</c:v>
                </c:pt>
                <c:pt idx="2">
                  <c:v>106.67775006927127</c:v>
                </c:pt>
                <c:pt idx="3">
                  <c:v>103.87919091160987</c:v>
                </c:pt>
                <c:pt idx="4">
                  <c:v>101.10834026045995</c:v>
                </c:pt>
                <c:pt idx="5">
                  <c:v>105.29232474369633</c:v>
                </c:pt>
                <c:pt idx="6">
                  <c:v>106.56691604322528</c:v>
                </c:pt>
                <c:pt idx="7">
                  <c:v>106.40066500415628</c:v>
                </c:pt>
                <c:pt idx="8">
                  <c:v>102.7154336381269</c:v>
                </c:pt>
                <c:pt idx="9">
                  <c:v>105.92962039346079</c:v>
                </c:pt>
                <c:pt idx="10">
                  <c:v>110.11360487669715</c:v>
                </c:pt>
                <c:pt idx="11">
                  <c:v>109.61485175949018</c:v>
                </c:pt>
                <c:pt idx="12">
                  <c:v>108.81130507065669</c:v>
                </c:pt>
                <c:pt idx="13">
                  <c:v>112.49653643668607</c:v>
                </c:pt>
                <c:pt idx="14">
                  <c:v>117.26239955666389</c:v>
                </c:pt>
                <c:pt idx="15">
                  <c:v>116.15405929620393</c:v>
                </c:pt>
                <c:pt idx="16">
                  <c:v>117.3178165696869</c:v>
                </c:pt>
                <c:pt idx="17">
                  <c:v>124.13410917151566</c:v>
                </c:pt>
                <c:pt idx="18">
                  <c:v>125.15932391244111</c:v>
                </c:pt>
                <c:pt idx="19">
                  <c:v>123.08118592407868</c:v>
                </c:pt>
                <c:pt idx="20">
                  <c:v>122.6655583264062</c:v>
                </c:pt>
                <c:pt idx="21">
                  <c:v>126.46162371848158</c:v>
                </c:pt>
                <c:pt idx="22">
                  <c:v>129.149348850097</c:v>
                </c:pt>
                <c:pt idx="23">
                  <c:v>127.04350235522305</c:v>
                </c:pt>
                <c:pt idx="24">
                  <c:v>123.85702410640067</c:v>
                </c:pt>
              </c:numCache>
            </c:numRef>
          </c:val>
          <c:smooth val="0"/>
          <c:extLst>
            <c:ext xmlns:c16="http://schemas.microsoft.com/office/drawing/2014/chart" uri="{C3380CC4-5D6E-409C-BE32-E72D297353CC}">
              <c16:uniqueId val="{00000001-FD1B-4B84-A7AE-C9A6062AEB4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102.55820249052519</c:v>
                </c:pt>
                <c:pt idx="2">
                  <c:v>103.49214943151055</c:v>
                </c:pt>
                <c:pt idx="3">
                  <c:v>102.84244721169465</c:v>
                </c:pt>
                <c:pt idx="4">
                  <c:v>100.67677314564159</c:v>
                </c:pt>
                <c:pt idx="5">
                  <c:v>102.734163508392</c:v>
                </c:pt>
                <c:pt idx="6">
                  <c:v>101.50243638332429</c:v>
                </c:pt>
                <c:pt idx="7">
                  <c:v>100.52788305360043</c:v>
                </c:pt>
                <c:pt idx="8">
                  <c:v>97.306442880346509</c:v>
                </c:pt>
                <c:pt idx="9">
                  <c:v>98.768272874932322</c:v>
                </c:pt>
                <c:pt idx="10">
                  <c:v>100.01353546291283</c:v>
                </c:pt>
                <c:pt idx="11">
                  <c:v>99.810503519220362</c:v>
                </c:pt>
                <c:pt idx="12">
                  <c:v>99.539794260963717</c:v>
                </c:pt>
                <c:pt idx="13">
                  <c:v>102.15213860314023</c:v>
                </c:pt>
                <c:pt idx="14">
                  <c:v>100.79859231185706</c:v>
                </c:pt>
                <c:pt idx="15">
                  <c:v>98.605847319978352</c:v>
                </c:pt>
                <c:pt idx="16">
                  <c:v>98.375744450460203</c:v>
                </c:pt>
                <c:pt idx="17">
                  <c:v>102.46345425013534</c:v>
                </c:pt>
                <c:pt idx="18">
                  <c:v>100.18949648077964</c:v>
                </c:pt>
                <c:pt idx="19">
                  <c:v>98.159177043854896</c:v>
                </c:pt>
                <c:pt idx="20">
                  <c:v>98.023822414726581</c:v>
                </c:pt>
                <c:pt idx="21">
                  <c:v>100.67677314564159</c:v>
                </c:pt>
                <c:pt idx="22">
                  <c:v>97.983216025988085</c:v>
                </c:pt>
                <c:pt idx="23">
                  <c:v>97.712506767731455</c:v>
                </c:pt>
                <c:pt idx="24">
                  <c:v>94.964807796426641</c:v>
                </c:pt>
              </c:numCache>
            </c:numRef>
          </c:val>
          <c:smooth val="0"/>
          <c:extLst>
            <c:ext xmlns:c16="http://schemas.microsoft.com/office/drawing/2014/chart" uri="{C3380CC4-5D6E-409C-BE32-E72D297353CC}">
              <c16:uniqueId val="{00000002-FD1B-4B84-A7AE-C9A6062AEB4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D1B-4B84-A7AE-C9A6062AEB4B}"/>
                </c:ext>
              </c:extLst>
            </c:dLbl>
            <c:dLbl>
              <c:idx val="1"/>
              <c:delete val="1"/>
              <c:extLst>
                <c:ext xmlns:c15="http://schemas.microsoft.com/office/drawing/2012/chart" uri="{CE6537A1-D6FC-4f65-9D91-7224C49458BB}"/>
                <c:ext xmlns:c16="http://schemas.microsoft.com/office/drawing/2014/chart" uri="{C3380CC4-5D6E-409C-BE32-E72D297353CC}">
                  <c16:uniqueId val="{00000004-FD1B-4B84-A7AE-C9A6062AEB4B}"/>
                </c:ext>
              </c:extLst>
            </c:dLbl>
            <c:dLbl>
              <c:idx val="2"/>
              <c:delete val="1"/>
              <c:extLst>
                <c:ext xmlns:c15="http://schemas.microsoft.com/office/drawing/2012/chart" uri="{CE6537A1-D6FC-4f65-9D91-7224C49458BB}"/>
                <c:ext xmlns:c16="http://schemas.microsoft.com/office/drawing/2014/chart" uri="{C3380CC4-5D6E-409C-BE32-E72D297353CC}">
                  <c16:uniqueId val="{00000005-FD1B-4B84-A7AE-C9A6062AEB4B}"/>
                </c:ext>
              </c:extLst>
            </c:dLbl>
            <c:dLbl>
              <c:idx val="3"/>
              <c:delete val="1"/>
              <c:extLst>
                <c:ext xmlns:c15="http://schemas.microsoft.com/office/drawing/2012/chart" uri="{CE6537A1-D6FC-4f65-9D91-7224C49458BB}"/>
                <c:ext xmlns:c16="http://schemas.microsoft.com/office/drawing/2014/chart" uri="{C3380CC4-5D6E-409C-BE32-E72D297353CC}">
                  <c16:uniqueId val="{00000006-FD1B-4B84-A7AE-C9A6062AEB4B}"/>
                </c:ext>
              </c:extLst>
            </c:dLbl>
            <c:dLbl>
              <c:idx val="4"/>
              <c:delete val="1"/>
              <c:extLst>
                <c:ext xmlns:c15="http://schemas.microsoft.com/office/drawing/2012/chart" uri="{CE6537A1-D6FC-4f65-9D91-7224C49458BB}"/>
                <c:ext xmlns:c16="http://schemas.microsoft.com/office/drawing/2014/chart" uri="{C3380CC4-5D6E-409C-BE32-E72D297353CC}">
                  <c16:uniqueId val="{00000007-FD1B-4B84-A7AE-C9A6062AEB4B}"/>
                </c:ext>
              </c:extLst>
            </c:dLbl>
            <c:dLbl>
              <c:idx val="5"/>
              <c:delete val="1"/>
              <c:extLst>
                <c:ext xmlns:c15="http://schemas.microsoft.com/office/drawing/2012/chart" uri="{CE6537A1-D6FC-4f65-9D91-7224C49458BB}"/>
                <c:ext xmlns:c16="http://schemas.microsoft.com/office/drawing/2014/chart" uri="{C3380CC4-5D6E-409C-BE32-E72D297353CC}">
                  <c16:uniqueId val="{00000008-FD1B-4B84-A7AE-C9A6062AEB4B}"/>
                </c:ext>
              </c:extLst>
            </c:dLbl>
            <c:dLbl>
              <c:idx val="6"/>
              <c:delete val="1"/>
              <c:extLst>
                <c:ext xmlns:c15="http://schemas.microsoft.com/office/drawing/2012/chart" uri="{CE6537A1-D6FC-4f65-9D91-7224C49458BB}"/>
                <c:ext xmlns:c16="http://schemas.microsoft.com/office/drawing/2014/chart" uri="{C3380CC4-5D6E-409C-BE32-E72D297353CC}">
                  <c16:uniqueId val="{00000009-FD1B-4B84-A7AE-C9A6062AEB4B}"/>
                </c:ext>
              </c:extLst>
            </c:dLbl>
            <c:dLbl>
              <c:idx val="7"/>
              <c:delete val="1"/>
              <c:extLst>
                <c:ext xmlns:c15="http://schemas.microsoft.com/office/drawing/2012/chart" uri="{CE6537A1-D6FC-4f65-9D91-7224C49458BB}"/>
                <c:ext xmlns:c16="http://schemas.microsoft.com/office/drawing/2014/chart" uri="{C3380CC4-5D6E-409C-BE32-E72D297353CC}">
                  <c16:uniqueId val="{0000000A-FD1B-4B84-A7AE-C9A6062AEB4B}"/>
                </c:ext>
              </c:extLst>
            </c:dLbl>
            <c:dLbl>
              <c:idx val="8"/>
              <c:delete val="1"/>
              <c:extLst>
                <c:ext xmlns:c15="http://schemas.microsoft.com/office/drawing/2012/chart" uri="{CE6537A1-D6FC-4f65-9D91-7224C49458BB}"/>
                <c:ext xmlns:c16="http://schemas.microsoft.com/office/drawing/2014/chart" uri="{C3380CC4-5D6E-409C-BE32-E72D297353CC}">
                  <c16:uniqueId val="{0000000B-FD1B-4B84-A7AE-C9A6062AEB4B}"/>
                </c:ext>
              </c:extLst>
            </c:dLbl>
            <c:dLbl>
              <c:idx val="9"/>
              <c:delete val="1"/>
              <c:extLst>
                <c:ext xmlns:c15="http://schemas.microsoft.com/office/drawing/2012/chart" uri="{CE6537A1-D6FC-4f65-9D91-7224C49458BB}"/>
                <c:ext xmlns:c16="http://schemas.microsoft.com/office/drawing/2014/chart" uri="{C3380CC4-5D6E-409C-BE32-E72D297353CC}">
                  <c16:uniqueId val="{0000000C-FD1B-4B84-A7AE-C9A6062AEB4B}"/>
                </c:ext>
              </c:extLst>
            </c:dLbl>
            <c:dLbl>
              <c:idx val="10"/>
              <c:delete val="1"/>
              <c:extLst>
                <c:ext xmlns:c15="http://schemas.microsoft.com/office/drawing/2012/chart" uri="{CE6537A1-D6FC-4f65-9D91-7224C49458BB}"/>
                <c:ext xmlns:c16="http://schemas.microsoft.com/office/drawing/2014/chart" uri="{C3380CC4-5D6E-409C-BE32-E72D297353CC}">
                  <c16:uniqueId val="{0000000D-FD1B-4B84-A7AE-C9A6062AEB4B}"/>
                </c:ext>
              </c:extLst>
            </c:dLbl>
            <c:dLbl>
              <c:idx val="11"/>
              <c:delete val="1"/>
              <c:extLst>
                <c:ext xmlns:c15="http://schemas.microsoft.com/office/drawing/2012/chart" uri="{CE6537A1-D6FC-4f65-9D91-7224C49458BB}"/>
                <c:ext xmlns:c16="http://schemas.microsoft.com/office/drawing/2014/chart" uri="{C3380CC4-5D6E-409C-BE32-E72D297353CC}">
                  <c16:uniqueId val="{0000000E-FD1B-4B84-A7AE-C9A6062AEB4B}"/>
                </c:ext>
              </c:extLst>
            </c:dLbl>
            <c:dLbl>
              <c:idx val="12"/>
              <c:delete val="1"/>
              <c:extLst>
                <c:ext xmlns:c15="http://schemas.microsoft.com/office/drawing/2012/chart" uri="{CE6537A1-D6FC-4f65-9D91-7224C49458BB}"/>
                <c:ext xmlns:c16="http://schemas.microsoft.com/office/drawing/2014/chart" uri="{C3380CC4-5D6E-409C-BE32-E72D297353CC}">
                  <c16:uniqueId val="{0000000F-FD1B-4B84-A7AE-C9A6062AEB4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D1B-4B84-A7AE-C9A6062AEB4B}"/>
                </c:ext>
              </c:extLst>
            </c:dLbl>
            <c:dLbl>
              <c:idx val="14"/>
              <c:delete val="1"/>
              <c:extLst>
                <c:ext xmlns:c15="http://schemas.microsoft.com/office/drawing/2012/chart" uri="{CE6537A1-D6FC-4f65-9D91-7224C49458BB}"/>
                <c:ext xmlns:c16="http://schemas.microsoft.com/office/drawing/2014/chart" uri="{C3380CC4-5D6E-409C-BE32-E72D297353CC}">
                  <c16:uniqueId val="{00000011-FD1B-4B84-A7AE-C9A6062AEB4B}"/>
                </c:ext>
              </c:extLst>
            </c:dLbl>
            <c:dLbl>
              <c:idx val="15"/>
              <c:delete val="1"/>
              <c:extLst>
                <c:ext xmlns:c15="http://schemas.microsoft.com/office/drawing/2012/chart" uri="{CE6537A1-D6FC-4f65-9D91-7224C49458BB}"/>
                <c:ext xmlns:c16="http://schemas.microsoft.com/office/drawing/2014/chart" uri="{C3380CC4-5D6E-409C-BE32-E72D297353CC}">
                  <c16:uniqueId val="{00000012-FD1B-4B84-A7AE-C9A6062AEB4B}"/>
                </c:ext>
              </c:extLst>
            </c:dLbl>
            <c:dLbl>
              <c:idx val="16"/>
              <c:delete val="1"/>
              <c:extLst>
                <c:ext xmlns:c15="http://schemas.microsoft.com/office/drawing/2012/chart" uri="{CE6537A1-D6FC-4f65-9D91-7224C49458BB}"/>
                <c:ext xmlns:c16="http://schemas.microsoft.com/office/drawing/2014/chart" uri="{C3380CC4-5D6E-409C-BE32-E72D297353CC}">
                  <c16:uniqueId val="{00000013-FD1B-4B84-A7AE-C9A6062AEB4B}"/>
                </c:ext>
              </c:extLst>
            </c:dLbl>
            <c:dLbl>
              <c:idx val="17"/>
              <c:delete val="1"/>
              <c:extLst>
                <c:ext xmlns:c15="http://schemas.microsoft.com/office/drawing/2012/chart" uri="{CE6537A1-D6FC-4f65-9D91-7224C49458BB}"/>
                <c:ext xmlns:c16="http://schemas.microsoft.com/office/drawing/2014/chart" uri="{C3380CC4-5D6E-409C-BE32-E72D297353CC}">
                  <c16:uniqueId val="{00000014-FD1B-4B84-A7AE-C9A6062AEB4B}"/>
                </c:ext>
              </c:extLst>
            </c:dLbl>
            <c:dLbl>
              <c:idx val="18"/>
              <c:delete val="1"/>
              <c:extLst>
                <c:ext xmlns:c15="http://schemas.microsoft.com/office/drawing/2012/chart" uri="{CE6537A1-D6FC-4f65-9D91-7224C49458BB}"/>
                <c:ext xmlns:c16="http://schemas.microsoft.com/office/drawing/2014/chart" uri="{C3380CC4-5D6E-409C-BE32-E72D297353CC}">
                  <c16:uniqueId val="{00000015-FD1B-4B84-A7AE-C9A6062AEB4B}"/>
                </c:ext>
              </c:extLst>
            </c:dLbl>
            <c:dLbl>
              <c:idx val="19"/>
              <c:delete val="1"/>
              <c:extLst>
                <c:ext xmlns:c15="http://schemas.microsoft.com/office/drawing/2012/chart" uri="{CE6537A1-D6FC-4f65-9D91-7224C49458BB}"/>
                <c:ext xmlns:c16="http://schemas.microsoft.com/office/drawing/2014/chart" uri="{C3380CC4-5D6E-409C-BE32-E72D297353CC}">
                  <c16:uniqueId val="{00000016-FD1B-4B84-A7AE-C9A6062AEB4B}"/>
                </c:ext>
              </c:extLst>
            </c:dLbl>
            <c:dLbl>
              <c:idx val="20"/>
              <c:delete val="1"/>
              <c:extLst>
                <c:ext xmlns:c15="http://schemas.microsoft.com/office/drawing/2012/chart" uri="{CE6537A1-D6FC-4f65-9D91-7224C49458BB}"/>
                <c:ext xmlns:c16="http://schemas.microsoft.com/office/drawing/2014/chart" uri="{C3380CC4-5D6E-409C-BE32-E72D297353CC}">
                  <c16:uniqueId val="{00000017-FD1B-4B84-A7AE-C9A6062AEB4B}"/>
                </c:ext>
              </c:extLst>
            </c:dLbl>
            <c:dLbl>
              <c:idx val="21"/>
              <c:delete val="1"/>
              <c:extLst>
                <c:ext xmlns:c15="http://schemas.microsoft.com/office/drawing/2012/chart" uri="{CE6537A1-D6FC-4f65-9D91-7224C49458BB}"/>
                <c:ext xmlns:c16="http://schemas.microsoft.com/office/drawing/2014/chart" uri="{C3380CC4-5D6E-409C-BE32-E72D297353CC}">
                  <c16:uniqueId val="{00000018-FD1B-4B84-A7AE-C9A6062AEB4B}"/>
                </c:ext>
              </c:extLst>
            </c:dLbl>
            <c:dLbl>
              <c:idx val="22"/>
              <c:delete val="1"/>
              <c:extLst>
                <c:ext xmlns:c15="http://schemas.microsoft.com/office/drawing/2012/chart" uri="{CE6537A1-D6FC-4f65-9D91-7224C49458BB}"/>
                <c:ext xmlns:c16="http://schemas.microsoft.com/office/drawing/2014/chart" uri="{C3380CC4-5D6E-409C-BE32-E72D297353CC}">
                  <c16:uniqueId val="{00000019-FD1B-4B84-A7AE-C9A6062AEB4B}"/>
                </c:ext>
              </c:extLst>
            </c:dLbl>
            <c:dLbl>
              <c:idx val="23"/>
              <c:delete val="1"/>
              <c:extLst>
                <c:ext xmlns:c15="http://schemas.microsoft.com/office/drawing/2012/chart" uri="{CE6537A1-D6FC-4f65-9D91-7224C49458BB}"/>
                <c:ext xmlns:c16="http://schemas.microsoft.com/office/drawing/2014/chart" uri="{C3380CC4-5D6E-409C-BE32-E72D297353CC}">
                  <c16:uniqueId val="{0000001A-FD1B-4B84-A7AE-C9A6062AEB4B}"/>
                </c:ext>
              </c:extLst>
            </c:dLbl>
            <c:dLbl>
              <c:idx val="24"/>
              <c:delete val="1"/>
              <c:extLst>
                <c:ext xmlns:c15="http://schemas.microsoft.com/office/drawing/2012/chart" uri="{CE6537A1-D6FC-4f65-9D91-7224C49458BB}"/>
                <c:ext xmlns:c16="http://schemas.microsoft.com/office/drawing/2014/chart" uri="{C3380CC4-5D6E-409C-BE32-E72D297353CC}">
                  <c16:uniqueId val="{0000001B-FD1B-4B84-A7AE-C9A6062AEB4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D1B-4B84-A7AE-C9A6062AEB4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Rhein-Lahn-Kreis (07141)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32742</v>
      </c>
      <c r="F11" s="238">
        <v>32746</v>
      </c>
      <c r="G11" s="238">
        <v>33140</v>
      </c>
      <c r="H11" s="238">
        <v>32478</v>
      </c>
      <c r="I11" s="265">
        <v>32254</v>
      </c>
      <c r="J11" s="263">
        <v>488</v>
      </c>
      <c r="K11" s="266">
        <v>1.5129906368202393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18.496121189908987</v>
      </c>
      <c r="E13" s="115">
        <v>6056</v>
      </c>
      <c r="F13" s="114">
        <v>6028</v>
      </c>
      <c r="G13" s="114">
        <v>6261</v>
      </c>
      <c r="H13" s="114">
        <v>6096</v>
      </c>
      <c r="I13" s="140">
        <v>5910</v>
      </c>
      <c r="J13" s="115">
        <v>146</v>
      </c>
      <c r="K13" s="116">
        <v>2.4703891708967851</v>
      </c>
    </row>
    <row r="14" spans="1:255" ht="14.1" customHeight="1" x14ac:dyDescent="0.2">
      <c r="A14" s="306" t="s">
        <v>230</v>
      </c>
      <c r="B14" s="307"/>
      <c r="C14" s="308"/>
      <c r="D14" s="113">
        <v>63.59721458676929</v>
      </c>
      <c r="E14" s="115">
        <v>20823</v>
      </c>
      <c r="F14" s="114">
        <v>20859</v>
      </c>
      <c r="G14" s="114">
        <v>21064</v>
      </c>
      <c r="H14" s="114">
        <v>20642</v>
      </c>
      <c r="I14" s="140">
        <v>20582</v>
      </c>
      <c r="J14" s="115">
        <v>241</v>
      </c>
      <c r="K14" s="116">
        <v>1.1709260518900009</v>
      </c>
    </row>
    <row r="15" spans="1:255" ht="14.1" customHeight="1" x14ac:dyDescent="0.2">
      <c r="A15" s="306" t="s">
        <v>231</v>
      </c>
      <c r="B15" s="307"/>
      <c r="C15" s="308"/>
      <c r="D15" s="113">
        <v>10.252886201209456</v>
      </c>
      <c r="E15" s="115">
        <v>3357</v>
      </c>
      <c r="F15" s="114">
        <v>3349</v>
      </c>
      <c r="G15" s="114">
        <v>3342</v>
      </c>
      <c r="H15" s="114">
        <v>3302</v>
      </c>
      <c r="I15" s="140">
        <v>3321</v>
      </c>
      <c r="J15" s="115">
        <v>36</v>
      </c>
      <c r="K15" s="116">
        <v>1.084010840108401</v>
      </c>
    </row>
    <row r="16" spans="1:255" ht="14.1" customHeight="1" x14ac:dyDescent="0.2">
      <c r="A16" s="306" t="s">
        <v>232</v>
      </c>
      <c r="B16" s="307"/>
      <c r="C16" s="308"/>
      <c r="D16" s="113">
        <v>7.653778022112272</v>
      </c>
      <c r="E16" s="115">
        <v>2506</v>
      </c>
      <c r="F16" s="114">
        <v>2510</v>
      </c>
      <c r="G16" s="114">
        <v>2473</v>
      </c>
      <c r="H16" s="114">
        <v>2437</v>
      </c>
      <c r="I16" s="140">
        <v>2440</v>
      </c>
      <c r="J16" s="115">
        <v>66</v>
      </c>
      <c r="K16" s="116">
        <v>2.7049180327868854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0.71162421354834771</v>
      </c>
      <c r="E18" s="115">
        <v>233</v>
      </c>
      <c r="F18" s="114">
        <v>221</v>
      </c>
      <c r="G18" s="114">
        <v>229</v>
      </c>
      <c r="H18" s="114">
        <v>221</v>
      </c>
      <c r="I18" s="140">
        <v>239</v>
      </c>
      <c r="J18" s="115">
        <v>-6</v>
      </c>
      <c r="K18" s="116">
        <v>-2.510460251046025</v>
      </c>
    </row>
    <row r="19" spans="1:255" ht="14.1" customHeight="1" x14ac:dyDescent="0.2">
      <c r="A19" s="306" t="s">
        <v>235</v>
      </c>
      <c r="B19" s="307" t="s">
        <v>236</v>
      </c>
      <c r="C19" s="308"/>
      <c r="D19" s="113">
        <v>0.29930975505466983</v>
      </c>
      <c r="E19" s="115">
        <v>98</v>
      </c>
      <c r="F19" s="114">
        <v>81</v>
      </c>
      <c r="G19" s="114">
        <v>84</v>
      </c>
      <c r="H19" s="114">
        <v>81</v>
      </c>
      <c r="I19" s="140">
        <v>98</v>
      </c>
      <c r="J19" s="115">
        <v>0</v>
      </c>
      <c r="K19" s="116">
        <v>0</v>
      </c>
    </row>
    <row r="20" spans="1:255" ht="14.1" customHeight="1" x14ac:dyDescent="0.2">
      <c r="A20" s="306">
        <v>12</v>
      </c>
      <c r="B20" s="307" t="s">
        <v>237</v>
      </c>
      <c r="C20" s="308"/>
      <c r="D20" s="113">
        <v>0.83989982285749187</v>
      </c>
      <c r="E20" s="115">
        <v>275</v>
      </c>
      <c r="F20" s="114">
        <v>264</v>
      </c>
      <c r="G20" s="114">
        <v>311</v>
      </c>
      <c r="H20" s="114">
        <v>313</v>
      </c>
      <c r="I20" s="140">
        <v>288</v>
      </c>
      <c r="J20" s="115">
        <v>-13</v>
      </c>
      <c r="K20" s="116">
        <v>-4.5138888888888893</v>
      </c>
    </row>
    <row r="21" spans="1:255" ht="14.1" customHeight="1" x14ac:dyDescent="0.2">
      <c r="A21" s="306">
        <v>21</v>
      </c>
      <c r="B21" s="307" t="s">
        <v>238</v>
      </c>
      <c r="C21" s="308"/>
      <c r="D21" s="113">
        <v>0.31458066092480608</v>
      </c>
      <c r="E21" s="115">
        <v>103</v>
      </c>
      <c r="F21" s="114">
        <v>104</v>
      </c>
      <c r="G21" s="114">
        <v>110</v>
      </c>
      <c r="H21" s="114">
        <v>102</v>
      </c>
      <c r="I21" s="140">
        <v>105</v>
      </c>
      <c r="J21" s="115">
        <v>-2</v>
      </c>
      <c r="K21" s="116">
        <v>-1.9047619047619047</v>
      </c>
    </row>
    <row r="22" spans="1:255" ht="14.1" customHeight="1" x14ac:dyDescent="0.2">
      <c r="A22" s="306">
        <v>22</v>
      </c>
      <c r="B22" s="307" t="s">
        <v>239</v>
      </c>
      <c r="C22" s="308"/>
      <c r="D22" s="113">
        <v>3.1946735080324964</v>
      </c>
      <c r="E22" s="115">
        <v>1046</v>
      </c>
      <c r="F22" s="114">
        <v>1061</v>
      </c>
      <c r="G22" s="114">
        <v>1062</v>
      </c>
      <c r="H22" s="114">
        <v>1063</v>
      </c>
      <c r="I22" s="140">
        <v>1055</v>
      </c>
      <c r="J22" s="115">
        <v>-9</v>
      </c>
      <c r="K22" s="116">
        <v>-0.85308056872037918</v>
      </c>
    </row>
    <row r="23" spans="1:255" ht="14.1" customHeight="1" x14ac:dyDescent="0.2">
      <c r="A23" s="306">
        <v>23</v>
      </c>
      <c r="B23" s="307" t="s">
        <v>240</v>
      </c>
      <c r="C23" s="308"/>
      <c r="D23" s="113">
        <v>1.004825606254963</v>
      </c>
      <c r="E23" s="115">
        <v>329</v>
      </c>
      <c r="F23" s="114">
        <v>322</v>
      </c>
      <c r="G23" s="114">
        <v>322</v>
      </c>
      <c r="H23" s="114">
        <v>323</v>
      </c>
      <c r="I23" s="140">
        <v>323</v>
      </c>
      <c r="J23" s="115">
        <v>6</v>
      </c>
      <c r="K23" s="116">
        <v>1.8575851393188854</v>
      </c>
    </row>
    <row r="24" spans="1:255" ht="14.1" customHeight="1" x14ac:dyDescent="0.2">
      <c r="A24" s="306">
        <v>24</v>
      </c>
      <c r="B24" s="307" t="s">
        <v>241</v>
      </c>
      <c r="C24" s="308"/>
      <c r="D24" s="113">
        <v>4.007085700323743</v>
      </c>
      <c r="E24" s="115">
        <v>1312</v>
      </c>
      <c r="F24" s="114">
        <v>1349</v>
      </c>
      <c r="G24" s="114">
        <v>1462</v>
      </c>
      <c r="H24" s="114">
        <v>1446</v>
      </c>
      <c r="I24" s="140">
        <v>1452</v>
      </c>
      <c r="J24" s="115">
        <v>-140</v>
      </c>
      <c r="K24" s="116">
        <v>-9.6418732782369148</v>
      </c>
    </row>
    <row r="25" spans="1:255" ht="14.1" customHeight="1" x14ac:dyDescent="0.2">
      <c r="A25" s="306">
        <v>25</v>
      </c>
      <c r="B25" s="307" t="s">
        <v>242</v>
      </c>
      <c r="C25" s="308"/>
      <c r="D25" s="113">
        <v>5.5586097367295828</v>
      </c>
      <c r="E25" s="115">
        <v>1820</v>
      </c>
      <c r="F25" s="114">
        <v>1837</v>
      </c>
      <c r="G25" s="114">
        <v>1872</v>
      </c>
      <c r="H25" s="114">
        <v>1845</v>
      </c>
      <c r="I25" s="140">
        <v>1843</v>
      </c>
      <c r="J25" s="115">
        <v>-23</v>
      </c>
      <c r="K25" s="116">
        <v>-1.2479652740097666</v>
      </c>
    </row>
    <row r="26" spans="1:255" ht="14.1" customHeight="1" x14ac:dyDescent="0.2">
      <c r="A26" s="306">
        <v>26</v>
      </c>
      <c r="B26" s="307" t="s">
        <v>243</v>
      </c>
      <c r="C26" s="308"/>
      <c r="D26" s="113">
        <v>2.9564473764583714</v>
      </c>
      <c r="E26" s="115">
        <v>968</v>
      </c>
      <c r="F26" s="114">
        <v>970</v>
      </c>
      <c r="G26" s="114">
        <v>958</v>
      </c>
      <c r="H26" s="114">
        <v>926</v>
      </c>
      <c r="I26" s="140">
        <v>941</v>
      </c>
      <c r="J26" s="115">
        <v>27</v>
      </c>
      <c r="K26" s="116">
        <v>2.869287991498406</v>
      </c>
    </row>
    <row r="27" spans="1:255" ht="14.1" customHeight="1" x14ac:dyDescent="0.2">
      <c r="A27" s="306">
        <v>27</v>
      </c>
      <c r="B27" s="307" t="s">
        <v>244</v>
      </c>
      <c r="C27" s="308"/>
      <c r="D27" s="113">
        <v>2.1012766477307432</v>
      </c>
      <c r="E27" s="115">
        <v>688</v>
      </c>
      <c r="F27" s="114">
        <v>694</v>
      </c>
      <c r="G27" s="114">
        <v>687</v>
      </c>
      <c r="H27" s="114">
        <v>675</v>
      </c>
      <c r="I27" s="140">
        <v>668</v>
      </c>
      <c r="J27" s="115">
        <v>20</v>
      </c>
      <c r="K27" s="116">
        <v>2.9940119760479043</v>
      </c>
    </row>
    <row r="28" spans="1:255" ht="14.1" customHeight="1" x14ac:dyDescent="0.2">
      <c r="A28" s="306">
        <v>28</v>
      </c>
      <c r="B28" s="307" t="s">
        <v>245</v>
      </c>
      <c r="C28" s="308"/>
      <c r="D28" s="113">
        <v>0.21379268218190703</v>
      </c>
      <c r="E28" s="115">
        <v>70</v>
      </c>
      <c r="F28" s="114">
        <v>70</v>
      </c>
      <c r="G28" s="114">
        <v>72</v>
      </c>
      <c r="H28" s="114">
        <v>74</v>
      </c>
      <c r="I28" s="140">
        <v>75</v>
      </c>
      <c r="J28" s="115">
        <v>-5</v>
      </c>
      <c r="K28" s="116">
        <v>-6.666666666666667</v>
      </c>
    </row>
    <row r="29" spans="1:255" ht="14.1" customHeight="1" x14ac:dyDescent="0.2">
      <c r="A29" s="306">
        <v>29</v>
      </c>
      <c r="B29" s="307" t="s">
        <v>246</v>
      </c>
      <c r="C29" s="308"/>
      <c r="D29" s="113">
        <v>2.6632459837517564</v>
      </c>
      <c r="E29" s="115">
        <v>872</v>
      </c>
      <c r="F29" s="114">
        <v>890</v>
      </c>
      <c r="G29" s="114">
        <v>933</v>
      </c>
      <c r="H29" s="114">
        <v>930</v>
      </c>
      <c r="I29" s="140">
        <v>877</v>
      </c>
      <c r="J29" s="115">
        <v>-5</v>
      </c>
      <c r="K29" s="116">
        <v>-0.5701254275940707</v>
      </c>
    </row>
    <row r="30" spans="1:255" ht="14.1" customHeight="1" x14ac:dyDescent="0.2">
      <c r="A30" s="306" t="s">
        <v>247</v>
      </c>
      <c r="B30" s="307" t="s">
        <v>248</v>
      </c>
      <c r="C30" s="308"/>
      <c r="D30" s="113">
        <v>0.78797874289902881</v>
      </c>
      <c r="E30" s="115">
        <v>258</v>
      </c>
      <c r="F30" s="114">
        <v>257</v>
      </c>
      <c r="G30" s="114">
        <v>274</v>
      </c>
      <c r="H30" s="114">
        <v>257</v>
      </c>
      <c r="I30" s="140">
        <v>255</v>
      </c>
      <c r="J30" s="115">
        <v>3</v>
      </c>
      <c r="K30" s="116">
        <v>1.1764705882352942</v>
      </c>
    </row>
    <row r="31" spans="1:255" ht="14.1" customHeight="1" x14ac:dyDescent="0.2">
      <c r="A31" s="306" t="s">
        <v>249</v>
      </c>
      <c r="B31" s="307" t="s">
        <v>250</v>
      </c>
      <c r="C31" s="308"/>
      <c r="D31" s="113">
        <v>1.8538879726345368</v>
      </c>
      <c r="E31" s="115">
        <v>607</v>
      </c>
      <c r="F31" s="114">
        <v>626</v>
      </c>
      <c r="G31" s="114">
        <v>652</v>
      </c>
      <c r="H31" s="114">
        <v>667</v>
      </c>
      <c r="I31" s="140">
        <v>616</v>
      </c>
      <c r="J31" s="115">
        <v>-9</v>
      </c>
      <c r="K31" s="116">
        <v>-1.4610389610389611</v>
      </c>
    </row>
    <row r="32" spans="1:255" ht="14.1" customHeight="1" x14ac:dyDescent="0.2">
      <c r="A32" s="306">
        <v>31</v>
      </c>
      <c r="B32" s="307" t="s">
        <v>251</v>
      </c>
      <c r="C32" s="308"/>
      <c r="D32" s="113">
        <v>0.59861951010933967</v>
      </c>
      <c r="E32" s="115">
        <v>196</v>
      </c>
      <c r="F32" s="114">
        <v>197</v>
      </c>
      <c r="G32" s="114">
        <v>193</v>
      </c>
      <c r="H32" s="114">
        <v>191</v>
      </c>
      <c r="I32" s="140">
        <v>189</v>
      </c>
      <c r="J32" s="115">
        <v>7</v>
      </c>
      <c r="K32" s="116">
        <v>3.7037037037037037</v>
      </c>
    </row>
    <row r="33" spans="1:11" ht="14.1" customHeight="1" x14ac:dyDescent="0.2">
      <c r="A33" s="306">
        <v>32</v>
      </c>
      <c r="B33" s="307" t="s">
        <v>252</v>
      </c>
      <c r="C33" s="308"/>
      <c r="D33" s="113">
        <v>2.4494533015698492</v>
      </c>
      <c r="E33" s="115">
        <v>802</v>
      </c>
      <c r="F33" s="114">
        <v>787</v>
      </c>
      <c r="G33" s="114">
        <v>838</v>
      </c>
      <c r="H33" s="114">
        <v>827</v>
      </c>
      <c r="I33" s="140">
        <v>810</v>
      </c>
      <c r="J33" s="115">
        <v>-8</v>
      </c>
      <c r="K33" s="116">
        <v>-0.98765432098765427</v>
      </c>
    </row>
    <row r="34" spans="1:11" ht="14.1" customHeight="1" x14ac:dyDescent="0.2">
      <c r="A34" s="306">
        <v>33</v>
      </c>
      <c r="B34" s="307" t="s">
        <v>253</v>
      </c>
      <c r="C34" s="308"/>
      <c r="D34" s="113">
        <v>1.4660069635330768</v>
      </c>
      <c r="E34" s="115">
        <v>480</v>
      </c>
      <c r="F34" s="114">
        <v>463</v>
      </c>
      <c r="G34" s="114">
        <v>490</v>
      </c>
      <c r="H34" s="114">
        <v>457</v>
      </c>
      <c r="I34" s="140">
        <v>463</v>
      </c>
      <c r="J34" s="115">
        <v>17</v>
      </c>
      <c r="K34" s="116">
        <v>3.6717062634989199</v>
      </c>
    </row>
    <row r="35" spans="1:11" ht="14.1" customHeight="1" x14ac:dyDescent="0.2">
      <c r="A35" s="306">
        <v>34</v>
      </c>
      <c r="B35" s="307" t="s">
        <v>254</v>
      </c>
      <c r="C35" s="308"/>
      <c r="D35" s="113">
        <v>3.0389102681571072</v>
      </c>
      <c r="E35" s="115">
        <v>995</v>
      </c>
      <c r="F35" s="114">
        <v>926</v>
      </c>
      <c r="G35" s="114">
        <v>929</v>
      </c>
      <c r="H35" s="114">
        <v>908</v>
      </c>
      <c r="I35" s="140">
        <v>902</v>
      </c>
      <c r="J35" s="115">
        <v>93</v>
      </c>
      <c r="K35" s="116">
        <v>10.310421286031042</v>
      </c>
    </row>
    <row r="36" spans="1:11" ht="14.1" customHeight="1" x14ac:dyDescent="0.2">
      <c r="A36" s="306">
        <v>41</v>
      </c>
      <c r="B36" s="307" t="s">
        <v>255</v>
      </c>
      <c r="C36" s="308"/>
      <c r="D36" s="113">
        <v>2.3853154969152772</v>
      </c>
      <c r="E36" s="115">
        <v>781</v>
      </c>
      <c r="F36" s="114">
        <v>793</v>
      </c>
      <c r="G36" s="114">
        <v>792</v>
      </c>
      <c r="H36" s="114">
        <v>793</v>
      </c>
      <c r="I36" s="140">
        <v>804</v>
      </c>
      <c r="J36" s="115">
        <v>-23</v>
      </c>
      <c r="K36" s="116">
        <v>-2.8606965174129355</v>
      </c>
    </row>
    <row r="37" spans="1:11" ht="14.1" customHeight="1" x14ac:dyDescent="0.2">
      <c r="A37" s="306">
        <v>42</v>
      </c>
      <c r="B37" s="307" t="s">
        <v>256</v>
      </c>
      <c r="C37" s="308"/>
      <c r="D37" s="113">
        <v>0.11605888461303525</v>
      </c>
      <c r="E37" s="115">
        <v>38</v>
      </c>
      <c r="F37" s="114">
        <v>40</v>
      </c>
      <c r="G37" s="114">
        <v>40</v>
      </c>
      <c r="H37" s="114">
        <v>38</v>
      </c>
      <c r="I37" s="140">
        <v>37</v>
      </c>
      <c r="J37" s="115">
        <v>1</v>
      </c>
      <c r="K37" s="116">
        <v>2.7027027027027026</v>
      </c>
    </row>
    <row r="38" spans="1:11" ht="14.1" customHeight="1" x14ac:dyDescent="0.2">
      <c r="A38" s="306">
        <v>43</v>
      </c>
      <c r="B38" s="307" t="s">
        <v>257</v>
      </c>
      <c r="C38" s="308"/>
      <c r="D38" s="113">
        <v>1.2338891943070063</v>
      </c>
      <c r="E38" s="115">
        <v>404</v>
      </c>
      <c r="F38" s="114">
        <v>405</v>
      </c>
      <c r="G38" s="114">
        <v>377</v>
      </c>
      <c r="H38" s="114">
        <v>341</v>
      </c>
      <c r="I38" s="140">
        <v>339</v>
      </c>
      <c r="J38" s="115">
        <v>65</v>
      </c>
      <c r="K38" s="116">
        <v>19.174041297935105</v>
      </c>
    </row>
    <row r="39" spans="1:11" ht="14.1" customHeight="1" x14ac:dyDescent="0.2">
      <c r="A39" s="306">
        <v>51</v>
      </c>
      <c r="B39" s="307" t="s">
        <v>258</v>
      </c>
      <c r="C39" s="308"/>
      <c r="D39" s="113">
        <v>4.8469855231812353</v>
      </c>
      <c r="E39" s="115">
        <v>1587</v>
      </c>
      <c r="F39" s="114">
        <v>1592</v>
      </c>
      <c r="G39" s="114">
        <v>1620</v>
      </c>
      <c r="H39" s="114">
        <v>1577</v>
      </c>
      <c r="I39" s="140">
        <v>1549</v>
      </c>
      <c r="J39" s="115">
        <v>38</v>
      </c>
      <c r="K39" s="116">
        <v>2.4531956100710137</v>
      </c>
    </row>
    <row r="40" spans="1:11" ht="14.1" customHeight="1" x14ac:dyDescent="0.2">
      <c r="A40" s="306" t="s">
        <v>259</v>
      </c>
      <c r="B40" s="307" t="s">
        <v>260</v>
      </c>
      <c r="C40" s="308"/>
      <c r="D40" s="113">
        <v>4.3002870930303585</v>
      </c>
      <c r="E40" s="115">
        <v>1408</v>
      </c>
      <c r="F40" s="114">
        <v>1415</v>
      </c>
      <c r="G40" s="114">
        <v>1444</v>
      </c>
      <c r="H40" s="114">
        <v>1406</v>
      </c>
      <c r="I40" s="140">
        <v>1376</v>
      </c>
      <c r="J40" s="115">
        <v>32</v>
      </c>
      <c r="K40" s="116">
        <v>2.3255813953488373</v>
      </c>
    </row>
    <row r="41" spans="1:11" ht="14.1" customHeight="1" x14ac:dyDescent="0.2">
      <c r="A41" s="306"/>
      <c r="B41" s="307" t="s">
        <v>261</v>
      </c>
      <c r="C41" s="308"/>
      <c r="D41" s="113">
        <v>3.0663978987233524</v>
      </c>
      <c r="E41" s="115">
        <v>1004</v>
      </c>
      <c r="F41" s="114">
        <v>1004</v>
      </c>
      <c r="G41" s="114">
        <v>1031</v>
      </c>
      <c r="H41" s="114">
        <v>990</v>
      </c>
      <c r="I41" s="140">
        <v>968</v>
      </c>
      <c r="J41" s="115">
        <v>36</v>
      </c>
      <c r="K41" s="116">
        <v>3.71900826446281</v>
      </c>
    </row>
    <row r="42" spans="1:11" ht="14.1" customHeight="1" x14ac:dyDescent="0.2">
      <c r="A42" s="306">
        <v>52</v>
      </c>
      <c r="B42" s="307" t="s">
        <v>262</v>
      </c>
      <c r="C42" s="308"/>
      <c r="D42" s="113">
        <v>3.3382200232117771</v>
      </c>
      <c r="E42" s="115">
        <v>1093</v>
      </c>
      <c r="F42" s="114">
        <v>1080</v>
      </c>
      <c r="G42" s="114">
        <v>1100</v>
      </c>
      <c r="H42" s="114">
        <v>1068</v>
      </c>
      <c r="I42" s="140">
        <v>1078</v>
      </c>
      <c r="J42" s="115">
        <v>15</v>
      </c>
      <c r="K42" s="116">
        <v>1.3914656771799629</v>
      </c>
    </row>
    <row r="43" spans="1:11" ht="14.1" customHeight="1" x14ac:dyDescent="0.2">
      <c r="A43" s="306" t="s">
        <v>263</v>
      </c>
      <c r="B43" s="307" t="s">
        <v>264</v>
      </c>
      <c r="C43" s="308"/>
      <c r="D43" s="113">
        <v>2.8526052165414453</v>
      </c>
      <c r="E43" s="115">
        <v>934</v>
      </c>
      <c r="F43" s="114">
        <v>928</v>
      </c>
      <c r="G43" s="114">
        <v>943</v>
      </c>
      <c r="H43" s="114">
        <v>905</v>
      </c>
      <c r="I43" s="140">
        <v>914</v>
      </c>
      <c r="J43" s="115">
        <v>20</v>
      </c>
      <c r="K43" s="116">
        <v>2.1881838074398248</v>
      </c>
    </row>
    <row r="44" spans="1:11" ht="14.1" customHeight="1" x14ac:dyDescent="0.2">
      <c r="A44" s="306">
        <v>53</v>
      </c>
      <c r="B44" s="307" t="s">
        <v>265</v>
      </c>
      <c r="C44" s="308"/>
      <c r="D44" s="113">
        <v>0.87349581577179158</v>
      </c>
      <c r="E44" s="115">
        <v>286</v>
      </c>
      <c r="F44" s="114">
        <v>281</v>
      </c>
      <c r="G44" s="114">
        <v>282</v>
      </c>
      <c r="H44" s="114">
        <v>278</v>
      </c>
      <c r="I44" s="140">
        <v>272</v>
      </c>
      <c r="J44" s="115">
        <v>14</v>
      </c>
      <c r="K44" s="116">
        <v>5.1470588235294121</v>
      </c>
    </row>
    <row r="45" spans="1:11" ht="14.1" customHeight="1" x14ac:dyDescent="0.2">
      <c r="A45" s="306" t="s">
        <v>266</v>
      </c>
      <c r="B45" s="307" t="s">
        <v>267</v>
      </c>
      <c r="C45" s="308"/>
      <c r="D45" s="113">
        <v>0.7330034817665384</v>
      </c>
      <c r="E45" s="115">
        <v>240</v>
      </c>
      <c r="F45" s="114">
        <v>237</v>
      </c>
      <c r="G45" s="114">
        <v>245</v>
      </c>
      <c r="H45" s="114">
        <v>244</v>
      </c>
      <c r="I45" s="140">
        <v>241</v>
      </c>
      <c r="J45" s="115">
        <v>-1</v>
      </c>
      <c r="K45" s="116">
        <v>-0.41493775933609961</v>
      </c>
    </row>
    <row r="46" spans="1:11" ht="14.1" customHeight="1" x14ac:dyDescent="0.2">
      <c r="A46" s="306">
        <v>54</v>
      </c>
      <c r="B46" s="307" t="s">
        <v>268</v>
      </c>
      <c r="C46" s="308"/>
      <c r="D46" s="113">
        <v>2.6265958096634292</v>
      </c>
      <c r="E46" s="115">
        <v>860</v>
      </c>
      <c r="F46" s="114">
        <v>850</v>
      </c>
      <c r="G46" s="114">
        <v>852</v>
      </c>
      <c r="H46" s="114">
        <v>753</v>
      </c>
      <c r="I46" s="140">
        <v>731</v>
      </c>
      <c r="J46" s="115">
        <v>129</v>
      </c>
      <c r="K46" s="116">
        <v>17.647058823529413</v>
      </c>
    </row>
    <row r="47" spans="1:11" ht="14.1" customHeight="1" x14ac:dyDescent="0.2">
      <c r="A47" s="306">
        <v>61</v>
      </c>
      <c r="B47" s="307" t="s">
        <v>269</v>
      </c>
      <c r="C47" s="308"/>
      <c r="D47" s="113">
        <v>2.1012766477307432</v>
      </c>
      <c r="E47" s="115">
        <v>688</v>
      </c>
      <c r="F47" s="114">
        <v>693</v>
      </c>
      <c r="G47" s="114">
        <v>688</v>
      </c>
      <c r="H47" s="114">
        <v>657</v>
      </c>
      <c r="I47" s="140">
        <v>651</v>
      </c>
      <c r="J47" s="115">
        <v>37</v>
      </c>
      <c r="K47" s="116">
        <v>5.6835637480798775</v>
      </c>
    </row>
    <row r="48" spans="1:11" ht="14.1" customHeight="1" x14ac:dyDescent="0.2">
      <c r="A48" s="306">
        <v>62</v>
      </c>
      <c r="B48" s="307" t="s">
        <v>270</v>
      </c>
      <c r="C48" s="308"/>
      <c r="D48" s="113">
        <v>6.9452079897379511</v>
      </c>
      <c r="E48" s="115">
        <v>2274</v>
      </c>
      <c r="F48" s="114">
        <v>2264</v>
      </c>
      <c r="G48" s="114">
        <v>2283</v>
      </c>
      <c r="H48" s="114">
        <v>2250</v>
      </c>
      <c r="I48" s="140">
        <v>2238</v>
      </c>
      <c r="J48" s="115">
        <v>36</v>
      </c>
      <c r="K48" s="116">
        <v>1.6085790884718498</v>
      </c>
    </row>
    <row r="49" spans="1:11" ht="14.1" customHeight="1" x14ac:dyDescent="0.2">
      <c r="A49" s="306">
        <v>63</v>
      </c>
      <c r="B49" s="307" t="s">
        <v>271</v>
      </c>
      <c r="C49" s="308"/>
      <c r="D49" s="113">
        <v>1.8722130596787001</v>
      </c>
      <c r="E49" s="115">
        <v>613</v>
      </c>
      <c r="F49" s="114">
        <v>653</v>
      </c>
      <c r="G49" s="114">
        <v>712</v>
      </c>
      <c r="H49" s="114">
        <v>695</v>
      </c>
      <c r="I49" s="140">
        <v>608</v>
      </c>
      <c r="J49" s="115">
        <v>5</v>
      </c>
      <c r="K49" s="116">
        <v>0.82236842105263153</v>
      </c>
    </row>
    <row r="50" spans="1:11" ht="14.1" customHeight="1" x14ac:dyDescent="0.2">
      <c r="A50" s="306" t="s">
        <v>272</v>
      </c>
      <c r="B50" s="307" t="s">
        <v>273</v>
      </c>
      <c r="C50" s="308"/>
      <c r="D50" s="113">
        <v>0.53753588662879481</v>
      </c>
      <c r="E50" s="115">
        <v>176</v>
      </c>
      <c r="F50" s="114">
        <v>190</v>
      </c>
      <c r="G50" s="114">
        <v>204</v>
      </c>
      <c r="H50" s="114">
        <v>196</v>
      </c>
      <c r="I50" s="140">
        <v>178</v>
      </c>
      <c r="J50" s="115">
        <v>-2</v>
      </c>
      <c r="K50" s="116">
        <v>-1.1235955056179776</v>
      </c>
    </row>
    <row r="51" spans="1:11" ht="14.1" customHeight="1" x14ac:dyDescent="0.2">
      <c r="A51" s="306" t="s">
        <v>274</v>
      </c>
      <c r="B51" s="307" t="s">
        <v>275</v>
      </c>
      <c r="C51" s="308"/>
      <c r="D51" s="113">
        <v>1.0628550485614807</v>
      </c>
      <c r="E51" s="115">
        <v>348</v>
      </c>
      <c r="F51" s="114">
        <v>373</v>
      </c>
      <c r="G51" s="114">
        <v>421</v>
      </c>
      <c r="H51" s="114">
        <v>414</v>
      </c>
      <c r="I51" s="140">
        <v>352</v>
      </c>
      <c r="J51" s="115">
        <v>-4</v>
      </c>
      <c r="K51" s="116">
        <v>-1.1363636363636365</v>
      </c>
    </row>
    <row r="52" spans="1:11" ht="14.1" customHeight="1" x14ac:dyDescent="0.2">
      <c r="A52" s="306">
        <v>71</v>
      </c>
      <c r="B52" s="307" t="s">
        <v>276</v>
      </c>
      <c r="C52" s="308"/>
      <c r="D52" s="113">
        <v>11.584509193085333</v>
      </c>
      <c r="E52" s="115">
        <v>3793</v>
      </c>
      <c r="F52" s="114">
        <v>3807</v>
      </c>
      <c r="G52" s="114">
        <v>3832</v>
      </c>
      <c r="H52" s="114">
        <v>3799</v>
      </c>
      <c r="I52" s="140">
        <v>3829</v>
      </c>
      <c r="J52" s="115">
        <v>-36</v>
      </c>
      <c r="K52" s="116">
        <v>-0.94019326194828934</v>
      </c>
    </row>
    <row r="53" spans="1:11" ht="14.1" customHeight="1" x14ac:dyDescent="0.2">
      <c r="A53" s="306" t="s">
        <v>277</v>
      </c>
      <c r="B53" s="307" t="s">
        <v>278</v>
      </c>
      <c r="C53" s="308"/>
      <c r="D53" s="113">
        <v>3.8971351780587624</v>
      </c>
      <c r="E53" s="115">
        <v>1276</v>
      </c>
      <c r="F53" s="114">
        <v>1294</v>
      </c>
      <c r="G53" s="114">
        <v>1298</v>
      </c>
      <c r="H53" s="114">
        <v>1281</v>
      </c>
      <c r="I53" s="140">
        <v>1292</v>
      </c>
      <c r="J53" s="115">
        <v>-16</v>
      </c>
      <c r="K53" s="116">
        <v>-1.2383900928792571</v>
      </c>
    </row>
    <row r="54" spans="1:11" ht="14.1" customHeight="1" x14ac:dyDescent="0.2">
      <c r="A54" s="306" t="s">
        <v>279</v>
      </c>
      <c r="B54" s="307" t="s">
        <v>280</v>
      </c>
      <c r="C54" s="308"/>
      <c r="D54" s="113">
        <v>6.719198582859935</v>
      </c>
      <c r="E54" s="115">
        <v>2200</v>
      </c>
      <c r="F54" s="114">
        <v>2195</v>
      </c>
      <c r="G54" s="114">
        <v>2215</v>
      </c>
      <c r="H54" s="114">
        <v>2185</v>
      </c>
      <c r="I54" s="140">
        <v>2212</v>
      </c>
      <c r="J54" s="115">
        <v>-12</v>
      </c>
      <c r="K54" s="116">
        <v>-0.54249547920433994</v>
      </c>
    </row>
    <row r="55" spans="1:11" ht="14.1" customHeight="1" x14ac:dyDescent="0.2">
      <c r="A55" s="306">
        <v>72</v>
      </c>
      <c r="B55" s="307" t="s">
        <v>281</v>
      </c>
      <c r="C55" s="308"/>
      <c r="D55" s="113">
        <v>3.2527029503390139</v>
      </c>
      <c r="E55" s="115">
        <v>1065</v>
      </c>
      <c r="F55" s="114">
        <v>1064</v>
      </c>
      <c r="G55" s="114">
        <v>1068</v>
      </c>
      <c r="H55" s="114">
        <v>1056</v>
      </c>
      <c r="I55" s="140">
        <v>1055</v>
      </c>
      <c r="J55" s="115">
        <v>10</v>
      </c>
      <c r="K55" s="116">
        <v>0.94786729857819907</v>
      </c>
    </row>
    <row r="56" spans="1:11" ht="14.1" customHeight="1" x14ac:dyDescent="0.2">
      <c r="A56" s="306" t="s">
        <v>282</v>
      </c>
      <c r="B56" s="307" t="s">
        <v>283</v>
      </c>
      <c r="C56" s="308"/>
      <c r="D56" s="113">
        <v>1.7530999938916376</v>
      </c>
      <c r="E56" s="115">
        <v>574</v>
      </c>
      <c r="F56" s="114">
        <v>578</v>
      </c>
      <c r="G56" s="114">
        <v>581</v>
      </c>
      <c r="H56" s="114">
        <v>576</v>
      </c>
      <c r="I56" s="140">
        <v>576</v>
      </c>
      <c r="J56" s="115">
        <v>-2</v>
      </c>
      <c r="K56" s="116">
        <v>-0.34722222222222221</v>
      </c>
    </row>
    <row r="57" spans="1:11" ht="14.1" customHeight="1" x14ac:dyDescent="0.2">
      <c r="A57" s="306" t="s">
        <v>284</v>
      </c>
      <c r="B57" s="307" t="s">
        <v>285</v>
      </c>
      <c r="C57" s="308"/>
      <c r="D57" s="113">
        <v>1.0353674179952355</v>
      </c>
      <c r="E57" s="115">
        <v>339</v>
      </c>
      <c r="F57" s="114">
        <v>336</v>
      </c>
      <c r="G57" s="114">
        <v>335</v>
      </c>
      <c r="H57" s="114">
        <v>329</v>
      </c>
      <c r="I57" s="140">
        <v>324</v>
      </c>
      <c r="J57" s="115">
        <v>15</v>
      </c>
      <c r="K57" s="116">
        <v>4.6296296296296298</v>
      </c>
    </row>
    <row r="58" spans="1:11" ht="14.1" customHeight="1" x14ac:dyDescent="0.2">
      <c r="A58" s="306">
        <v>73</v>
      </c>
      <c r="B58" s="307" t="s">
        <v>286</v>
      </c>
      <c r="C58" s="308"/>
      <c r="D58" s="113">
        <v>3.4970374442611938</v>
      </c>
      <c r="E58" s="115">
        <v>1145</v>
      </c>
      <c r="F58" s="114">
        <v>1136</v>
      </c>
      <c r="G58" s="114">
        <v>1130</v>
      </c>
      <c r="H58" s="114">
        <v>1128</v>
      </c>
      <c r="I58" s="140">
        <v>1119</v>
      </c>
      <c r="J58" s="115">
        <v>26</v>
      </c>
      <c r="K58" s="116">
        <v>2.3235031277926721</v>
      </c>
    </row>
    <row r="59" spans="1:11" ht="14.1" customHeight="1" x14ac:dyDescent="0.2">
      <c r="A59" s="306" t="s">
        <v>287</v>
      </c>
      <c r="B59" s="307" t="s">
        <v>288</v>
      </c>
      <c r="C59" s="308"/>
      <c r="D59" s="113">
        <v>3.1427524280740333</v>
      </c>
      <c r="E59" s="115">
        <v>1029</v>
      </c>
      <c r="F59" s="114">
        <v>1018</v>
      </c>
      <c r="G59" s="114">
        <v>1014</v>
      </c>
      <c r="H59" s="114">
        <v>1024</v>
      </c>
      <c r="I59" s="140">
        <v>1011</v>
      </c>
      <c r="J59" s="115">
        <v>18</v>
      </c>
      <c r="K59" s="116">
        <v>1.7804154302670623</v>
      </c>
    </row>
    <row r="60" spans="1:11" ht="14.1" customHeight="1" x14ac:dyDescent="0.2">
      <c r="A60" s="306">
        <v>81</v>
      </c>
      <c r="B60" s="307" t="s">
        <v>289</v>
      </c>
      <c r="C60" s="308"/>
      <c r="D60" s="113">
        <v>8.2615600757436933</v>
      </c>
      <c r="E60" s="115">
        <v>2705</v>
      </c>
      <c r="F60" s="114">
        <v>2708</v>
      </c>
      <c r="G60" s="114">
        <v>2686</v>
      </c>
      <c r="H60" s="114">
        <v>2678</v>
      </c>
      <c r="I60" s="140">
        <v>2665</v>
      </c>
      <c r="J60" s="115">
        <v>40</v>
      </c>
      <c r="K60" s="116">
        <v>1.5009380863039399</v>
      </c>
    </row>
    <row r="61" spans="1:11" ht="14.1" customHeight="1" x14ac:dyDescent="0.2">
      <c r="A61" s="306" t="s">
        <v>290</v>
      </c>
      <c r="B61" s="307" t="s">
        <v>291</v>
      </c>
      <c r="C61" s="308"/>
      <c r="D61" s="113">
        <v>2.2753649746502962</v>
      </c>
      <c r="E61" s="115">
        <v>745</v>
      </c>
      <c r="F61" s="114">
        <v>749</v>
      </c>
      <c r="G61" s="114">
        <v>755</v>
      </c>
      <c r="H61" s="114">
        <v>733</v>
      </c>
      <c r="I61" s="140">
        <v>752</v>
      </c>
      <c r="J61" s="115">
        <v>-7</v>
      </c>
      <c r="K61" s="116">
        <v>-0.93085106382978722</v>
      </c>
    </row>
    <row r="62" spans="1:11" ht="14.1" customHeight="1" x14ac:dyDescent="0.2">
      <c r="A62" s="306" t="s">
        <v>292</v>
      </c>
      <c r="B62" s="307" t="s">
        <v>293</v>
      </c>
      <c r="C62" s="308"/>
      <c r="D62" s="113">
        <v>2.9961517317207256</v>
      </c>
      <c r="E62" s="115">
        <v>981</v>
      </c>
      <c r="F62" s="114">
        <v>984</v>
      </c>
      <c r="G62" s="114">
        <v>960</v>
      </c>
      <c r="H62" s="114">
        <v>967</v>
      </c>
      <c r="I62" s="140">
        <v>930</v>
      </c>
      <c r="J62" s="115">
        <v>51</v>
      </c>
      <c r="K62" s="116">
        <v>5.4838709677419351</v>
      </c>
    </row>
    <row r="63" spans="1:11" ht="14.1" customHeight="1" x14ac:dyDescent="0.2">
      <c r="A63" s="306"/>
      <c r="B63" s="307" t="s">
        <v>294</v>
      </c>
      <c r="C63" s="308"/>
      <c r="D63" s="113">
        <v>2.8403884918453364</v>
      </c>
      <c r="E63" s="115">
        <v>930</v>
      </c>
      <c r="F63" s="114">
        <v>930</v>
      </c>
      <c r="G63" s="114">
        <v>904</v>
      </c>
      <c r="H63" s="114">
        <v>921</v>
      </c>
      <c r="I63" s="140">
        <v>881</v>
      </c>
      <c r="J63" s="115">
        <v>49</v>
      </c>
      <c r="K63" s="116">
        <v>5.5618615209988649</v>
      </c>
    </row>
    <row r="64" spans="1:11" ht="14.1" customHeight="1" x14ac:dyDescent="0.2">
      <c r="A64" s="306" t="s">
        <v>295</v>
      </c>
      <c r="B64" s="307" t="s">
        <v>296</v>
      </c>
      <c r="C64" s="308"/>
      <c r="D64" s="113">
        <v>0.86433327224970991</v>
      </c>
      <c r="E64" s="115">
        <v>283</v>
      </c>
      <c r="F64" s="114">
        <v>280</v>
      </c>
      <c r="G64" s="114">
        <v>275</v>
      </c>
      <c r="H64" s="114">
        <v>271</v>
      </c>
      <c r="I64" s="140">
        <v>273</v>
      </c>
      <c r="J64" s="115">
        <v>10</v>
      </c>
      <c r="K64" s="116">
        <v>3.6630036630036629</v>
      </c>
    </row>
    <row r="65" spans="1:11" ht="14.1" customHeight="1" x14ac:dyDescent="0.2">
      <c r="A65" s="306" t="s">
        <v>297</v>
      </c>
      <c r="B65" s="307" t="s">
        <v>298</v>
      </c>
      <c r="C65" s="308"/>
      <c r="D65" s="113">
        <v>1.3285688107018507</v>
      </c>
      <c r="E65" s="115">
        <v>435</v>
      </c>
      <c r="F65" s="114">
        <v>433</v>
      </c>
      <c r="G65" s="114">
        <v>431</v>
      </c>
      <c r="H65" s="114">
        <v>441</v>
      </c>
      <c r="I65" s="140">
        <v>445</v>
      </c>
      <c r="J65" s="115">
        <v>-10</v>
      </c>
      <c r="K65" s="116">
        <v>-2.2471910112359552</v>
      </c>
    </row>
    <row r="66" spans="1:11" ht="14.1" customHeight="1" x14ac:dyDescent="0.2">
      <c r="A66" s="306">
        <v>82</v>
      </c>
      <c r="B66" s="307" t="s">
        <v>299</v>
      </c>
      <c r="C66" s="308"/>
      <c r="D66" s="113">
        <v>3.6772341335288008</v>
      </c>
      <c r="E66" s="115">
        <v>1204</v>
      </c>
      <c r="F66" s="114">
        <v>1189</v>
      </c>
      <c r="G66" s="114">
        <v>1189</v>
      </c>
      <c r="H66" s="114">
        <v>1167</v>
      </c>
      <c r="I66" s="140">
        <v>1159</v>
      </c>
      <c r="J66" s="115">
        <v>45</v>
      </c>
      <c r="K66" s="116">
        <v>3.8826574633304571</v>
      </c>
    </row>
    <row r="67" spans="1:11" ht="14.1" customHeight="1" x14ac:dyDescent="0.2">
      <c r="A67" s="306" t="s">
        <v>300</v>
      </c>
      <c r="B67" s="307" t="s">
        <v>301</v>
      </c>
      <c r="C67" s="308"/>
      <c r="D67" s="113">
        <v>1.9363508643332723</v>
      </c>
      <c r="E67" s="115">
        <v>634</v>
      </c>
      <c r="F67" s="114">
        <v>619</v>
      </c>
      <c r="G67" s="114">
        <v>621</v>
      </c>
      <c r="H67" s="114">
        <v>618</v>
      </c>
      <c r="I67" s="140">
        <v>601</v>
      </c>
      <c r="J67" s="115">
        <v>33</v>
      </c>
      <c r="K67" s="116">
        <v>5.4908485856905154</v>
      </c>
    </row>
    <row r="68" spans="1:11" ht="14.1" customHeight="1" x14ac:dyDescent="0.2">
      <c r="A68" s="306" t="s">
        <v>302</v>
      </c>
      <c r="B68" s="307" t="s">
        <v>303</v>
      </c>
      <c r="C68" s="308"/>
      <c r="D68" s="113">
        <v>0.65359477124183007</v>
      </c>
      <c r="E68" s="115">
        <v>214</v>
      </c>
      <c r="F68" s="114">
        <v>218</v>
      </c>
      <c r="G68" s="114">
        <v>217</v>
      </c>
      <c r="H68" s="114">
        <v>206</v>
      </c>
      <c r="I68" s="140">
        <v>209</v>
      </c>
      <c r="J68" s="115">
        <v>5</v>
      </c>
      <c r="K68" s="116">
        <v>2.3923444976076556</v>
      </c>
    </row>
    <row r="69" spans="1:11" ht="14.1" customHeight="1" x14ac:dyDescent="0.2">
      <c r="A69" s="306">
        <v>83</v>
      </c>
      <c r="B69" s="307" t="s">
        <v>304</v>
      </c>
      <c r="C69" s="308"/>
      <c r="D69" s="113">
        <v>9.7825423004092595</v>
      </c>
      <c r="E69" s="115">
        <v>3203</v>
      </c>
      <c r="F69" s="114">
        <v>3214</v>
      </c>
      <c r="G69" s="114">
        <v>3202</v>
      </c>
      <c r="H69" s="114">
        <v>3125</v>
      </c>
      <c r="I69" s="140">
        <v>3092</v>
      </c>
      <c r="J69" s="115">
        <v>111</v>
      </c>
      <c r="K69" s="116">
        <v>3.5899094437257437</v>
      </c>
    </row>
    <row r="70" spans="1:11" ht="14.1" customHeight="1" x14ac:dyDescent="0.2">
      <c r="A70" s="306" t="s">
        <v>305</v>
      </c>
      <c r="B70" s="307" t="s">
        <v>306</v>
      </c>
      <c r="C70" s="308"/>
      <c r="D70" s="113">
        <v>8.1546637346527397</v>
      </c>
      <c r="E70" s="115">
        <v>2670</v>
      </c>
      <c r="F70" s="114">
        <v>2679</v>
      </c>
      <c r="G70" s="114">
        <v>2652</v>
      </c>
      <c r="H70" s="114">
        <v>2579</v>
      </c>
      <c r="I70" s="140">
        <v>2551</v>
      </c>
      <c r="J70" s="115">
        <v>119</v>
      </c>
      <c r="K70" s="116">
        <v>4.6648373186985497</v>
      </c>
    </row>
    <row r="71" spans="1:11" ht="14.1" customHeight="1" x14ac:dyDescent="0.2">
      <c r="A71" s="306"/>
      <c r="B71" s="307" t="s">
        <v>307</v>
      </c>
      <c r="C71" s="308"/>
      <c r="D71" s="113">
        <v>4.5232423187343471</v>
      </c>
      <c r="E71" s="115">
        <v>1481</v>
      </c>
      <c r="F71" s="114">
        <v>1501</v>
      </c>
      <c r="G71" s="114">
        <v>1510</v>
      </c>
      <c r="H71" s="114">
        <v>1452</v>
      </c>
      <c r="I71" s="140">
        <v>1439</v>
      </c>
      <c r="J71" s="115">
        <v>42</v>
      </c>
      <c r="K71" s="116">
        <v>2.918693537178596</v>
      </c>
    </row>
    <row r="72" spans="1:11" ht="14.1" customHeight="1" x14ac:dyDescent="0.2">
      <c r="A72" s="306">
        <v>84</v>
      </c>
      <c r="B72" s="307" t="s">
        <v>308</v>
      </c>
      <c r="C72" s="308"/>
      <c r="D72" s="113">
        <v>1.3102437236576874</v>
      </c>
      <c r="E72" s="115">
        <v>429</v>
      </c>
      <c r="F72" s="114">
        <v>425</v>
      </c>
      <c r="G72" s="114">
        <v>418</v>
      </c>
      <c r="H72" s="114">
        <v>393</v>
      </c>
      <c r="I72" s="140">
        <v>420</v>
      </c>
      <c r="J72" s="115">
        <v>9</v>
      </c>
      <c r="K72" s="116">
        <v>2.1428571428571428</v>
      </c>
    </row>
    <row r="73" spans="1:11" ht="14.1" customHeight="1" x14ac:dyDescent="0.2">
      <c r="A73" s="306" t="s">
        <v>309</v>
      </c>
      <c r="B73" s="307" t="s">
        <v>310</v>
      </c>
      <c r="C73" s="308"/>
      <c r="D73" s="113">
        <v>0.87044163459776436</v>
      </c>
      <c r="E73" s="115">
        <v>285</v>
      </c>
      <c r="F73" s="114">
        <v>275</v>
      </c>
      <c r="G73" s="114">
        <v>268</v>
      </c>
      <c r="H73" s="114">
        <v>252</v>
      </c>
      <c r="I73" s="140">
        <v>270</v>
      </c>
      <c r="J73" s="115">
        <v>15</v>
      </c>
      <c r="K73" s="116">
        <v>5.5555555555555554</v>
      </c>
    </row>
    <row r="74" spans="1:11" ht="14.1" customHeight="1" x14ac:dyDescent="0.2">
      <c r="A74" s="306" t="s">
        <v>311</v>
      </c>
      <c r="B74" s="307" t="s">
        <v>312</v>
      </c>
      <c r="C74" s="308"/>
      <c r="D74" s="113">
        <v>7.6354529350681086E-2</v>
      </c>
      <c r="E74" s="115">
        <v>25</v>
      </c>
      <c r="F74" s="114">
        <v>27</v>
      </c>
      <c r="G74" s="114">
        <v>28</v>
      </c>
      <c r="H74" s="114">
        <v>31</v>
      </c>
      <c r="I74" s="140">
        <v>30</v>
      </c>
      <c r="J74" s="115">
        <v>-5</v>
      </c>
      <c r="K74" s="116">
        <v>-16.666666666666668</v>
      </c>
    </row>
    <row r="75" spans="1:11" ht="14.1" customHeight="1" x14ac:dyDescent="0.2">
      <c r="A75" s="306" t="s">
        <v>313</v>
      </c>
      <c r="B75" s="307" t="s">
        <v>314</v>
      </c>
      <c r="C75" s="308"/>
      <c r="D75" s="113">
        <v>8.857125404679006E-2</v>
      </c>
      <c r="E75" s="115">
        <v>29</v>
      </c>
      <c r="F75" s="114">
        <v>30</v>
      </c>
      <c r="G75" s="114">
        <v>29</v>
      </c>
      <c r="H75" s="114">
        <v>21</v>
      </c>
      <c r="I75" s="140">
        <v>28</v>
      </c>
      <c r="J75" s="115">
        <v>1</v>
      </c>
      <c r="K75" s="116">
        <v>3.5714285714285716</v>
      </c>
    </row>
    <row r="76" spans="1:11" ht="14.1" customHeight="1" x14ac:dyDescent="0.2">
      <c r="A76" s="306">
        <v>91</v>
      </c>
      <c r="B76" s="307" t="s">
        <v>315</v>
      </c>
      <c r="C76" s="308"/>
      <c r="D76" s="113">
        <v>0.19241341396371633</v>
      </c>
      <c r="E76" s="115">
        <v>63</v>
      </c>
      <c r="F76" s="114">
        <v>66</v>
      </c>
      <c r="G76" s="114">
        <v>70</v>
      </c>
      <c r="H76" s="114">
        <v>63</v>
      </c>
      <c r="I76" s="140">
        <v>65</v>
      </c>
      <c r="J76" s="115">
        <v>-2</v>
      </c>
      <c r="K76" s="116">
        <v>-3.0769230769230771</v>
      </c>
    </row>
    <row r="77" spans="1:11" ht="14.1" customHeight="1" x14ac:dyDescent="0.2">
      <c r="A77" s="306">
        <v>92</v>
      </c>
      <c r="B77" s="307" t="s">
        <v>316</v>
      </c>
      <c r="C77" s="308"/>
      <c r="D77" s="113">
        <v>0.70246167002626592</v>
      </c>
      <c r="E77" s="115">
        <v>230</v>
      </c>
      <c r="F77" s="114">
        <v>231</v>
      </c>
      <c r="G77" s="114">
        <v>231</v>
      </c>
      <c r="H77" s="114">
        <v>220</v>
      </c>
      <c r="I77" s="140">
        <v>217</v>
      </c>
      <c r="J77" s="115">
        <v>13</v>
      </c>
      <c r="K77" s="116">
        <v>5.9907834101382491</v>
      </c>
    </row>
    <row r="78" spans="1:11" ht="14.1" customHeight="1" x14ac:dyDescent="0.2">
      <c r="A78" s="306">
        <v>93</v>
      </c>
      <c r="B78" s="307" t="s">
        <v>317</v>
      </c>
      <c r="C78" s="308"/>
      <c r="D78" s="113">
        <v>0.16187160222344391</v>
      </c>
      <c r="E78" s="115">
        <v>53</v>
      </c>
      <c r="F78" s="114">
        <v>57</v>
      </c>
      <c r="G78" s="114">
        <v>56</v>
      </c>
      <c r="H78" s="114">
        <v>52</v>
      </c>
      <c r="I78" s="140">
        <v>54</v>
      </c>
      <c r="J78" s="115">
        <v>-1</v>
      </c>
      <c r="K78" s="116">
        <v>-1.8518518518518519</v>
      </c>
    </row>
    <row r="79" spans="1:11" ht="14.1" customHeight="1" x14ac:dyDescent="0.2">
      <c r="A79" s="306">
        <v>94</v>
      </c>
      <c r="B79" s="307" t="s">
        <v>318</v>
      </c>
      <c r="C79" s="308"/>
      <c r="D79" s="113">
        <v>0.10689634109095351</v>
      </c>
      <c r="E79" s="115">
        <v>35</v>
      </c>
      <c r="F79" s="114">
        <v>38</v>
      </c>
      <c r="G79" s="114">
        <v>40</v>
      </c>
      <c r="H79" s="114">
        <v>41</v>
      </c>
      <c r="I79" s="140">
        <v>37</v>
      </c>
      <c r="J79" s="115">
        <v>-2</v>
      </c>
      <c r="K79" s="116">
        <v>-5.4054054054054053</v>
      </c>
    </row>
    <row r="80" spans="1:11" ht="14.1" customHeight="1" x14ac:dyDescent="0.2">
      <c r="A80" s="306" t="s">
        <v>319</v>
      </c>
      <c r="B80" s="307" t="s">
        <v>320</v>
      </c>
      <c r="C80" s="308"/>
      <c r="D80" s="113">
        <v>1.2216724696108973E-2</v>
      </c>
      <c r="E80" s="115">
        <v>4</v>
      </c>
      <c r="F80" s="114">
        <v>5</v>
      </c>
      <c r="G80" s="114">
        <v>4</v>
      </c>
      <c r="H80" s="114">
        <v>4</v>
      </c>
      <c r="I80" s="140">
        <v>4</v>
      </c>
      <c r="J80" s="115">
        <v>0</v>
      </c>
      <c r="K80" s="116">
        <v>0</v>
      </c>
    </row>
    <row r="81" spans="1:11" ht="14.1" customHeight="1" x14ac:dyDescent="0.2">
      <c r="A81" s="310" t="s">
        <v>321</v>
      </c>
      <c r="B81" s="311" t="s">
        <v>224</v>
      </c>
      <c r="C81" s="312"/>
      <c r="D81" s="125">
        <v>0</v>
      </c>
      <c r="E81" s="143">
        <v>0</v>
      </c>
      <c r="F81" s="144">
        <v>0</v>
      </c>
      <c r="G81" s="144">
        <v>0</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11486</v>
      </c>
      <c r="E12" s="114">
        <v>11804</v>
      </c>
      <c r="F12" s="114">
        <v>11900</v>
      </c>
      <c r="G12" s="114">
        <v>12002</v>
      </c>
      <c r="H12" s="140">
        <v>11669</v>
      </c>
      <c r="I12" s="115">
        <v>-183</v>
      </c>
      <c r="J12" s="116">
        <v>-1.5682577770160253</v>
      </c>
      <c r="K12"/>
      <c r="L12"/>
      <c r="M12"/>
      <c r="N12"/>
      <c r="O12"/>
      <c r="P12"/>
    </row>
    <row r="13" spans="1:16" s="110" customFormat="1" ht="14.45" customHeight="1" x14ac:dyDescent="0.2">
      <c r="A13" s="120" t="s">
        <v>105</v>
      </c>
      <c r="B13" s="119" t="s">
        <v>106</v>
      </c>
      <c r="C13" s="113">
        <v>41.38951767368971</v>
      </c>
      <c r="D13" s="115">
        <v>4754</v>
      </c>
      <c r="E13" s="114">
        <v>4866</v>
      </c>
      <c r="F13" s="114">
        <v>4900</v>
      </c>
      <c r="G13" s="114">
        <v>4981</v>
      </c>
      <c r="H13" s="140">
        <v>4801</v>
      </c>
      <c r="I13" s="115">
        <v>-47</v>
      </c>
      <c r="J13" s="116">
        <v>-0.97896271610081231</v>
      </c>
      <c r="K13"/>
      <c r="L13"/>
      <c r="M13"/>
      <c r="N13"/>
      <c r="O13"/>
      <c r="P13"/>
    </row>
    <row r="14" spans="1:16" s="110" customFormat="1" ht="14.45" customHeight="1" x14ac:dyDescent="0.2">
      <c r="A14" s="120"/>
      <c r="B14" s="119" t="s">
        <v>107</v>
      </c>
      <c r="C14" s="113">
        <v>58.61048232631029</v>
      </c>
      <c r="D14" s="115">
        <v>6732</v>
      </c>
      <c r="E14" s="114">
        <v>6938</v>
      </c>
      <c r="F14" s="114">
        <v>7000</v>
      </c>
      <c r="G14" s="114">
        <v>7021</v>
      </c>
      <c r="H14" s="140">
        <v>6868</v>
      </c>
      <c r="I14" s="115">
        <v>-136</v>
      </c>
      <c r="J14" s="116">
        <v>-1.9801980198019802</v>
      </c>
      <c r="K14"/>
      <c r="L14"/>
      <c r="M14"/>
      <c r="N14"/>
      <c r="O14"/>
      <c r="P14"/>
    </row>
    <row r="15" spans="1:16" s="110" customFormat="1" ht="14.45" customHeight="1" x14ac:dyDescent="0.2">
      <c r="A15" s="118" t="s">
        <v>105</v>
      </c>
      <c r="B15" s="121" t="s">
        <v>108</v>
      </c>
      <c r="C15" s="113">
        <v>14.896395612049451</v>
      </c>
      <c r="D15" s="115">
        <v>1711</v>
      </c>
      <c r="E15" s="114">
        <v>1774</v>
      </c>
      <c r="F15" s="114">
        <v>1807</v>
      </c>
      <c r="G15" s="114">
        <v>1897</v>
      </c>
      <c r="H15" s="140">
        <v>1725</v>
      </c>
      <c r="I15" s="115">
        <v>-14</v>
      </c>
      <c r="J15" s="116">
        <v>-0.81159420289855078</v>
      </c>
      <c r="K15"/>
      <c r="L15"/>
      <c r="M15"/>
      <c r="N15"/>
      <c r="O15"/>
      <c r="P15"/>
    </row>
    <row r="16" spans="1:16" s="110" customFormat="1" ht="14.45" customHeight="1" x14ac:dyDescent="0.2">
      <c r="A16" s="118"/>
      <c r="B16" s="121" t="s">
        <v>109</v>
      </c>
      <c r="C16" s="113">
        <v>45.559811944976495</v>
      </c>
      <c r="D16" s="115">
        <v>5233</v>
      </c>
      <c r="E16" s="114">
        <v>5355</v>
      </c>
      <c r="F16" s="114">
        <v>5392</v>
      </c>
      <c r="G16" s="114">
        <v>5431</v>
      </c>
      <c r="H16" s="140">
        <v>5370</v>
      </c>
      <c r="I16" s="115">
        <v>-137</v>
      </c>
      <c r="J16" s="116">
        <v>-2.5512104283054002</v>
      </c>
      <c r="K16"/>
      <c r="L16"/>
      <c r="M16"/>
      <c r="N16"/>
      <c r="O16"/>
      <c r="P16"/>
    </row>
    <row r="17" spans="1:16" s="110" customFormat="1" ht="14.45" customHeight="1" x14ac:dyDescent="0.2">
      <c r="A17" s="118"/>
      <c r="B17" s="121" t="s">
        <v>110</v>
      </c>
      <c r="C17" s="113">
        <v>20.973358871669859</v>
      </c>
      <c r="D17" s="115">
        <v>2409</v>
      </c>
      <c r="E17" s="114">
        <v>2456</v>
      </c>
      <c r="F17" s="114">
        <v>2487</v>
      </c>
      <c r="G17" s="114">
        <v>2478</v>
      </c>
      <c r="H17" s="140">
        <v>2463</v>
      </c>
      <c r="I17" s="115">
        <v>-54</v>
      </c>
      <c r="J17" s="116">
        <v>-2.1924482338611448</v>
      </c>
      <c r="K17"/>
      <c r="L17"/>
      <c r="M17"/>
      <c r="N17"/>
      <c r="O17"/>
      <c r="P17"/>
    </row>
    <row r="18" spans="1:16" s="110" customFormat="1" ht="14.45" customHeight="1" x14ac:dyDescent="0.2">
      <c r="A18" s="120"/>
      <c r="B18" s="121" t="s">
        <v>111</v>
      </c>
      <c r="C18" s="113">
        <v>18.570433571304196</v>
      </c>
      <c r="D18" s="115">
        <v>2133</v>
      </c>
      <c r="E18" s="114">
        <v>2219</v>
      </c>
      <c r="F18" s="114">
        <v>2214</v>
      </c>
      <c r="G18" s="114">
        <v>2196</v>
      </c>
      <c r="H18" s="140">
        <v>2111</v>
      </c>
      <c r="I18" s="115">
        <v>22</v>
      </c>
      <c r="J18" s="116">
        <v>1.0421601136901941</v>
      </c>
      <c r="K18"/>
      <c r="L18"/>
      <c r="M18"/>
      <c r="N18"/>
      <c r="O18"/>
      <c r="P18"/>
    </row>
    <row r="19" spans="1:16" s="110" customFormat="1" ht="14.45" customHeight="1" x14ac:dyDescent="0.2">
      <c r="A19" s="120"/>
      <c r="B19" s="121" t="s">
        <v>112</v>
      </c>
      <c r="C19" s="113">
        <v>1.5410064426258052</v>
      </c>
      <c r="D19" s="115">
        <v>177</v>
      </c>
      <c r="E19" s="114">
        <v>195</v>
      </c>
      <c r="F19" s="114">
        <v>201</v>
      </c>
      <c r="G19" s="114">
        <v>183</v>
      </c>
      <c r="H19" s="140">
        <v>180</v>
      </c>
      <c r="I19" s="115">
        <v>-3</v>
      </c>
      <c r="J19" s="116">
        <v>-1.6666666666666667</v>
      </c>
      <c r="K19"/>
      <c r="L19"/>
      <c r="M19"/>
      <c r="N19"/>
      <c r="O19"/>
      <c r="P19"/>
    </row>
    <row r="20" spans="1:16" s="110" customFormat="1" ht="14.45" customHeight="1" x14ac:dyDescent="0.2">
      <c r="A20" s="120" t="s">
        <v>113</v>
      </c>
      <c r="B20" s="119" t="s">
        <v>116</v>
      </c>
      <c r="C20" s="113">
        <v>91.493992686749081</v>
      </c>
      <c r="D20" s="115">
        <v>10509</v>
      </c>
      <c r="E20" s="114">
        <v>10819</v>
      </c>
      <c r="F20" s="114">
        <v>10913</v>
      </c>
      <c r="G20" s="114">
        <v>11010</v>
      </c>
      <c r="H20" s="140">
        <v>10733</v>
      </c>
      <c r="I20" s="115">
        <v>-224</v>
      </c>
      <c r="J20" s="116">
        <v>-2.0870213360663374</v>
      </c>
      <c r="K20"/>
      <c r="L20"/>
      <c r="M20"/>
      <c r="N20"/>
      <c r="O20"/>
      <c r="P20"/>
    </row>
    <row r="21" spans="1:16" s="110" customFormat="1" ht="14.45" customHeight="1" x14ac:dyDescent="0.2">
      <c r="A21" s="123"/>
      <c r="B21" s="124" t="s">
        <v>117</v>
      </c>
      <c r="C21" s="125">
        <v>8.2883510360438795</v>
      </c>
      <c r="D21" s="143">
        <v>952</v>
      </c>
      <c r="E21" s="144">
        <v>965</v>
      </c>
      <c r="F21" s="144">
        <v>965</v>
      </c>
      <c r="G21" s="144">
        <v>970</v>
      </c>
      <c r="H21" s="145">
        <v>915</v>
      </c>
      <c r="I21" s="143">
        <v>37</v>
      </c>
      <c r="J21" s="146">
        <v>4.0437158469945356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12267</v>
      </c>
      <c r="E56" s="114">
        <v>12657</v>
      </c>
      <c r="F56" s="114">
        <v>12831</v>
      </c>
      <c r="G56" s="114">
        <v>12896</v>
      </c>
      <c r="H56" s="140">
        <v>12658</v>
      </c>
      <c r="I56" s="115">
        <v>-391</v>
      </c>
      <c r="J56" s="116">
        <v>-3.0889556012008215</v>
      </c>
      <c r="K56"/>
      <c r="L56"/>
      <c r="M56"/>
      <c r="N56"/>
      <c r="O56"/>
      <c r="P56"/>
    </row>
    <row r="57" spans="1:16" s="110" customFormat="1" ht="14.45" customHeight="1" x14ac:dyDescent="0.2">
      <c r="A57" s="120" t="s">
        <v>105</v>
      </c>
      <c r="B57" s="119" t="s">
        <v>106</v>
      </c>
      <c r="C57" s="113">
        <v>40.808673677345723</v>
      </c>
      <c r="D57" s="115">
        <v>5006</v>
      </c>
      <c r="E57" s="114">
        <v>5100</v>
      </c>
      <c r="F57" s="114">
        <v>5164</v>
      </c>
      <c r="G57" s="114">
        <v>5232</v>
      </c>
      <c r="H57" s="140">
        <v>5142</v>
      </c>
      <c r="I57" s="115">
        <v>-136</v>
      </c>
      <c r="J57" s="116">
        <v>-2.6448852586542202</v>
      </c>
    </row>
    <row r="58" spans="1:16" s="110" customFormat="1" ht="14.45" customHeight="1" x14ac:dyDescent="0.2">
      <c r="A58" s="120"/>
      <c r="B58" s="119" t="s">
        <v>107</v>
      </c>
      <c r="C58" s="113">
        <v>59.191326322654277</v>
      </c>
      <c r="D58" s="115">
        <v>7261</v>
      </c>
      <c r="E58" s="114">
        <v>7557</v>
      </c>
      <c r="F58" s="114">
        <v>7667</v>
      </c>
      <c r="G58" s="114">
        <v>7664</v>
      </c>
      <c r="H58" s="140">
        <v>7516</v>
      </c>
      <c r="I58" s="115">
        <v>-255</v>
      </c>
      <c r="J58" s="116">
        <v>-3.3927621075039913</v>
      </c>
    </row>
    <row r="59" spans="1:16" s="110" customFormat="1" ht="14.45" customHeight="1" x14ac:dyDescent="0.2">
      <c r="A59" s="118" t="s">
        <v>105</v>
      </c>
      <c r="B59" s="121" t="s">
        <v>108</v>
      </c>
      <c r="C59" s="113">
        <v>14.901768973669194</v>
      </c>
      <c r="D59" s="115">
        <v>1828</v>
      </c>
      <c r="E59" s="114">
        <v>1923</v>
      </c>
      <c r="F59" s="114">
        <v>2004</v>
      </c>
      <c r="G59" s="114">
        <v>2105</v>
      </c>
      <c r="H59" s="140">
        <v>1968</v>
      </c>
      <c r="I59" s="115">
        <v>-140</v>
      </c>
      <c r="J59" s="116">
        <v>-7.1138211382113825</v>
      </c>
    </row>
    <row r="60" spans="1:16" s="110" customFormat="1" ht="14.45" customHeight="1" x14ac:dyDescent="0.2">
      <c r="A60" s="118"/>
      <c r="B60" s="121" t="s">
        <v>109</v>
      </c>
      <c r="C60" s="113">
        <v>45.903643922719489</v>
      </c>
      <c r="D60" s="115">
        <v>5631</v>
      </c>
      <c r="E60" s="114">
        <v>5810</v>
      </c>
      <c r="F60" s="114">
        <v>5880</v>
      </c>
      <c r="G60" s="114">
        <v>5886</v>
      </c>
      <c r="H60" s="140">
        <v>5833</v>
      </c>
      <c r="I60" s="115">
        <v>-202</v>
      </c>
      <c r="J60" s="116">
        <v>-3.463055031716098</v>
      </c>
    </row>
    <row r="61" spans="1:16" s="110" customFormat="1" ht="14.45" customHeight="1" x14ac:dyDescent="0.2">
      <c r="A61" s="118"/>
      <c r="B61" s="121" t="s">
        <v>110</v>
      </c>
      <c r="C61" s="113">
        <v>21.015733268117714</v>
      </c>
      <c r="D61" s="115">
        <v>2578</v>
      </c>
      <c r="E61" s="114">
        <v>2633</v>
      </c>
      <c r="F61" s="114">
        <v>2664</v>
      </c>
      <c r="G61" s="114">
        <v>2639</v>
      </c>
      <c r="H61" s="140">
        <v>2633</v>
      </c>
      <c r="I61" s="115">
        <v>-55</v>
      </c>
      <c r="J61" s="116">
        <v>-2.0888720091150779</v>
      </c>
    </row>
    <row r="62" spans="1:16" s="110" customFormat="1" ht="14.45" customHeight="1" x14ac:dyDescent="0.2">
      <c r="A62" s="120"/>
      <c r="B62" s="121" t="s">
        <v>111</v>
      </c>
      <c r="C62" s="113">
        <v>18.178853835493602</v>
      </c>
      <c r="D62" s="115">
        <v>2230</v>
      </c>
      <c r="E62" s="114">
        <v>2291</v>
      </c>
      <c r="F62" s="114">
        <v>2283</v>
      </c>
      <c r="G62" s="114">
        <v>2266</v>
      </c>
      <c r="H62" s="140">
        <v>2224</v>
      </c>
      <c r="I62" s="115">
        <v>6</v>
      </c>
      <c r="J62" s="116">
        <v>0.26978417266187049</v>
      </c>
    </row>
    <row r="63" spans="1:16" s="110" customFormat="1" ht="14.45" customHeight="1" x14ac:dyDescent="0.2">
      <c r="A63" s="120"/>
      <c r="B63" s="121" t="s">
        <v>112</v>
      </c>
      <c r="C63" s="113">
        <v>1.6385424309122034</v>
      </c>
      <c r="D63" s="115">
        <v>201</v>
      </c>
      <c r="E63" s="114">
        <v>200</v>
      </c>
      <c r="F63" s="114">
        <v>201</v>
      </c>
      <c r="G63" s="114">
        <v>188</v>
      </c>
      <c r="H63" s="140">
        <v>191</v>
      </c>
      <c r="I63" s="115">
        <v>10</v>
      </c>
      <c r="J63" s="116">
        <v>5.2356020942408374</v>
      </c>
    </row>
    <row r="64" spans="1:16" s="110" customFormat="1" ht="14.45" customHeight="1" x14ac:dyDescent="0.2">
      <c r="A64" s="120" t="s">
        <v>113</v>
      </c>
      <c r="B64" s="119" t="s">
        <v>116</v>
      </c>
      <c r="C64" s="113">
        <v>91.122523844460744</v>
      </c>
      <c r="D64" s="115">
        <v>11178</v>
      </c>
      <c r="E64" s="114">
        <v>11550</v>
      </c>
      <c r="F64" s="114">
        <v>11726</v>
      </c>
      <c r="G64" s="114">
        <v>11776</v>
      </c>
      <c r="H64" s="140">
        <v>11578</v>
      </c>
      <c r="I64" s="115">
        <v>-400</v>
      </c>
      <c r="J64" s="116">
        <v>-3.4548281223009156</v>
      </c>
    </row>
    <row r="65" spans="1:10" s="110" customFormat="1" ht="14.45" customHeight="1" x14ac:dyDescent="0.2">
      <c r="A65" s="123"/>
      <c r="B65" s="124" t="s">
        <v>117</v>
      </c>
      <c r="C65" s="125">
        <v>8.7144371076872904</v>
      </c>
      <c r="D65" s="143">
        <v>1069</v>
      </c>
      <c r="E65" s="144">
        <v>1093</v>
      </c>
      <c r="F65" s="144">
        <v>1088</v>
      </c>
      <c r="G65" s="144">
        <v>1103</v>
      </c>
      <c r="H65" s="145">
        <v>1060</v>
      </c>
      <c r="I65" s="143">
        <v>9</v>
      </c>
      <c r="J65" s="146">
        <v>0.84905660377358494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11486</v>
      </c>
      <c r="G11" s="114">
        <v>11804</v>
      </c>
      <c r="H11" s="114">
        <v>11900</v>
      </c>
      <c r="I11" s="114">
        <v>12002</v>
      </c>
      <c r="J11" s="140">
        <v>11669</v>
      </c>
      <c r="K11" s="114">
        <v>-183</v>
      </c>
      <c r="L11" s="116">
        <v>-1.5682577770160253</v>
      </c>
    </row>
    <row r="12" spans="1:17" s="110" customFormat="1" ht="24" customHeight="1" x14ac:dyDescent="0.2">
      <c r="A12" s="604" t="s">
        <v>185</v>
      </c>
      <c r="B12" s="605"/>
      <c r="C12" s="605"/>
      <c r="D12" s="606"/>
      <c r="E12" s="113">
        <v>41.38951767368971</v>
      </c>
      <c r="F12" s="115">
        <v>4754</v>
      </c>
      <c r="G12" s="114">
        <v>4866</v>
      </c>
      <c r="H12" s="114">
        <v>4900</v>
      </c>
      <c r="I12" s="114">
        <v>4981</v>
      </c>
      <c r="J12" s="140">
        <v>4801</v>
      </c>
      <c r="K12" s="114">
        <v>-47</v>
      </c>
      <c r="L12" s="116">
        <v>-0.97896271610081231</v>
      </c>
    </row>
    <row r="13" spans="1:17" s="110" customFormat="1" ht="15" customHeight="1" x14ac:dyDescent="0.2">
      <c r="A13" s="120"/>
      <c r="B13" s="612" t="s">
        <v>107</v>
      </c>
      <c r="C13" s="612"/>
      <c r="E13" s="113">
        <v>58.61048232631029</v>
      </c>
      <c r="F13" s="115">
        <v>6732</v>
      </c>
      <c r="G13" s="114">
        <v>6938</v>
      </c>
      <c r="H13" s="114">
        <v>7000</v>
      </c>
      <c r="I13" s="114">
        <v>7021</v>
      </c>
      <c r="J13" s="140">
        <v>6868</v>
      </c>
      <c r="K13" s="114">
        <v>-136</v>
      </c>
      <c r="L13" s="116">
        <v>-1.9801980198019802</v>
      </c>
    </row>
    <row r="14" spans="1:17" s="110" customFormat="1" ht="22.5" customHeight="1" x14ac:dyDescent="0.2">
      <c r="A14" s="604" t="s">
        <v>186</v>
      </c>
      <c r="B14" s="605"/>
      <c r="C14" s="605"/>
      <c r="D14" s="606"/>
      <c r="E14" s="113">
        <v>14.896395612049451</v>
      </c>
      <c r="F14" s="115">
        <v>1711</v>
      </c>
      <c r="G14" s="114">
        <v>1774</v>
      </c>
      <c r="H14" s="114">
        <v>1807</v>
      </c>
      <c r="I14" s="114">
        <v>1897</v>
      </c>
      <c r="J14" s="140">
        <v>1725</v>
      </c>
      <c r="K14" s="114">
        <v>-14</v>
      </c>
      <c r="L14" s="116">
        <v>-0.81159420289855078</v>
      </c>
    </row>
    <row r="15" spans="1:17" s="110" customFormat="1" ht="15" customHeight="1" x14ac:dyDescent="0.2">
      <c r="A15" s="120"/>
      <c r="B15" s="119"/>
      <c r="C15" s="258" t="s">
        <v>106</v>
      </c>
      <c r="E15" s="113">
        <v>50.14611338398597</v>
      </c>
      <c r="F15" s="115">
        <v>858</v>
      </c>
      <c r="G15" s="114">
        <v>868</v>
      </c>
      <c r="H15" s="114">
        <v>867</v>
      </c>
      <c r="I15" s="114">
        <v>928</v>
      </c>
      <c r="J15" s="140">
        <v>834</v>
      </c>
      <c r="K15" s="114">
        <v>24</v>
      </c>
      <c r="L15" s="116">
        <v>2.8776978417266186</v>
      </c>
    </row>
    <row r="16" spans="1:17" s="110" customFormat="1" ht="15" customHeight="1" x14ac:dyDescent="0.2">
      <c r="A16" s="120"/>
      <c r="B16" s="119"/>
      <c r="C16" s="258" t="s">
        <v>107</v>
      </c>
      <c r="E16" s="113">
        <v>49.85388661601403</v>
      </c>
      <c r="F16" s="115">
        <v>853</v>
      </c>
      <c r="G16" s="114">
        <v>906</v>
      </c>
      <c r="H16" s="114">
        <v>940</v>
      </c>
      <c r="I16" s="114">
        <v>969</v>
      </c>
      <c r="J16" s="140">
        <v>891</v>
      </c>
      <c r="K16" s="114">
        <v>-38</v>
      </c>
      <c r="L16" s="116">
        <v>-4.2648709315375983</v>
      </c>
    </row>
    <row r="17" spans="1:12" s="110" customFormat="1" ht="15" customHeight="1" x14ac:dyDescent="0.2">
      <c r="A17" s="120"/>
      <c r="B17" s="121" t="s">
        <v>109</v>
      </c>
      <c r="C17" s="258"/>
      <c r="E17" s="113">
        <v>45.559811944976495</v>
      </c>
      <c r="F17" s="115">
        <v>5233</v>
      </c>
      <c r="G17" s="114">
        <v>5355</v>
      </c>
      <c r="H17" s="114">
        <v>5392</v>
      </c>
      <c r="I17" s="114">
        <v>5431</v>
      </c>
      <c r="J17" s="140">
        <v>5370</v>
      </c>
      <c r="K17" s="114">
        <v>-137</v>
      </c>
      <c r="L17" s="116">
        <v>-2.5512104283054002</v>
      </c>
    </row>
    <row r="18" spans="1:12" s="110" customFormat="1" ht="15" customHeight="1" x14ac:dyDescent="0.2">
      <c r="A18" s="120"/>
      <c r="B18" s="119"/>
      <c r="C18" s="258" t="s">
        <v>106</v>
      </c>
      <c r="E18" s="113">
        <v>36.308045098413913</v>
      </c>
      <c r="F18" s="115">
        <v>1900</v>
      </c>
      <c r="G18" s="114">
        <v>1942</v>
      </c>
      <c r="H18" s="114">
        <v>1955</v>
      </c>
      <c r="I18" s="114">
        <v>1975</v>
      </c>
      <c r="J18" s="140">
        <v>1935</v>
      </c>
      <c r="K18" s="114">
        <v>-35</v>
      </c>
      <c r="L18" s="116">
        <v>-1.8087855297157622</v>
      </c>
    </row>
    <row r="19" spans="1:12" s="110" customFormat="1" ht="15" customHeight="1" x14ac:dyDescent="0.2">
      <c r="A19" s="120"/>
      <c r="B19" s="119"/>
      <c r="C19" s="258" t="s">
        <v>107</v>
      </c>
      <c r="E19" s="113">
        <v>63.691954901586087</v>
      </c>
      <c r="F19" s="115">
        <v>3333</v>
      </c>
      <c r="G19" s="114">
        <v>3413</v>
      </c>
      <c r="H19" s="114">
        <v>3437</v>
      </c>
      <c r="I19" s="114">
        <v>3456</v>
      </c>
      <c r="J19" s="140">
        <v>3435</v>
      </c>
      <c r="K19" s="114">
        <v>-102</v>
      </c>
      <c r="L19" s="116">
        <v>-2.9694323144104802</v>
      </c>
    </row>
    <row r="20" spans="1:12" s="110" customFormat="1" ht="15" customHeight="1" x14ac:dyDescent="0.2">
      <c r="A20" s="120"/>
      <c r="B20" s="121" t="s">
        <v>110</v>
      </c>
      <c r="C20" s="258"/>
      <c r="E20" s="113">
        <v>20.973358871669859</v>
      </c>
      <c r="F20" s="115">
        <v>2409</v>
      </c>
      <c r="G20" s="114">
        <v>2456</v>
      </c>
      <c r="H20" s="114">
        <v>2487</v>
      </c>
      <c r="I20" s="114">
        <v>2478</v>
      </c>
      <c r="J20" s="140">
        <v>2463</v>
      </c>
      <c r="K20" s="114">
        <v>-54</v>
      </c>
      <c r="L20" s="116">
        <v>-2.1924482338611448</v>
      </c>
    </row>
    <row r="21" spans="1:12" s="110" customFormat="1" ht="15" customHeight="1" x14ac:dyDescent="0.2">
      <c r="A21" s="120"/>
      <c r="B21" s="119"/>
      <c r="C21" s="258" t="s">
        <v>106</v>
      </c>
      <c r="E21" s="113">
        <v>33.831465338314651</v>
      </c>
      <c r="F21" s="115">
        <v>815</v>
      </c>
      <c r="G21" s="114">
        <v>841</v>
      </c>
      <c r="H21" s="114">
        <v>858</v>
      </c>
      <c r="I21" s="114">
        <v>856</v>
      </c>
      <c r="J21" s="140">
        <v>854</v>
      </c>
      <c r="K21" s="114">
        <v>-39</v>
      </c>
      <c r="L21" s="116">
        <v>-4.5667447306791571</v>
      </c>
    </row>
    <row r="22" spans="1:12" s="110" customFormat="1" ht="15" customHeight="1" x14ac:dyDescent="0.2">
      <c r="A22" s="120"/>
      <c r="B22" s="119"/>
      <c r="C22" s="258" t="s">
        <v>107</v>
      </c>
      <c r="E22" s="113">
        <v>66.168534661685342</v>
      </c>
      <c r="F22" s="115">
        <v>1594</v>
      </c>
      <c r="G22" s="114">
        <v>1615</v>
      </c>
      <c r="H22" s="114">
        <v>1629</v>
      </c>
      <c r="I22" s="114">
        <v>1622</v>
      </c>
      <c r="J22" s="140">
        <v>1609</v>
      </c>
      <c r="K22" s="114">
        <v>-15</v>
      </c>
      <c r="L22" s="116">
        <v>-0.93225605966438785</v>
      </c>
    </row>
    <row r="23" spans="1:12" s="110" customFormat="1" ht="15" customHeight="1" x14ac:dyDescent="0.2">
      <c r="A23" s="120"/>
      <c r="B23" s="121" t="s">
        <v>111</v>
      </c>
      <c r="C23" s="258"/>
      <c r="E23" s="113">
        <v>18.570433571304196</v>
      </c>
      <c r="F23" s="115">
        <v>2133</v>
      </c>
      <c r="G23" s="114">
        <v>2219</v>
      </c>
      <c r="H23" s="114">
        <v>2214</v>
      </c>
      <c r="I23" s="114">
        <v>2196</v>
      </c>
      <c r="J23" s="140">
        <v>2111</v>
      </c>
      <c r="K23" s="114">
        <v>22</v>
      </c>
      <c r="L23" s="116">
        <v>1.0421601136901941</v>
      </c>
    </row>
    <row r="24" spans="1:12" s="110" customFormat="1" ht="15" customHeight="1" x14ac:dyDescent="0.2">
      <c r="A24" s="120"/>
      <c r="B24" s="119"/>
      <c r="C24" s="258" t="s">
        <v>106</v>
      </c>
      <c r="E24" s="113">
        <v>55.368026254102205</v>
      </c>
      <c r="F24" s="115">
        <v>1181</v>
      </c>
      <c r="G24" s="114">
        <v>1215</v>
      </c>
      <c r="H24" s="114">
        <v>1220</v>
      </c>
      <c r="I24" s="114">
        <v>1222</v>
      </c>
      <c r="J24" s="140">
        <v>1178</v>
      </c>
      <c r="K24" s="114">
        <v>3</v>
      </c>
      <c r="L24" s="116">
        <v>0.25466893039049238</v>
      </c>
    </row>
    <row r="25" spans="1:12" s="110" customFormat="1" ht="15" customHeight="1" x14ac:dyDescent="0.2">
      <c r="A25" s="120"/>
      <c r="B25" s="119"/>
      <c r="C25" s="258" t="s">
        <v>107</v>
      </c>
      <c r="E25" s="113">
        <v>44.631973745897795</v>
      </c>
      <c r="F25" s="115">
        <v>952</v>
      </c>
      <c r="G25" s="114">
        <v>1004</v>
      </c>
      <c r="H25" s="114">
        <v>994</v>
      </c>
      <c r="I25" s="114">
        <v>974</v>
      </c>
      <c r="J25" s="140">
        <v>933</v>
      </c>
      <c r="K25" s="114">
        <v>19</v>
      </c>
      <c r="L25" s="116">
        <v>2.0364415862808145</v>
      </c>
    </row>
    <row r="26" spans="1:12" s="110" customFormat="1" ht="15" customHeight="1" x14ac:dyDescent="0.2">
      <c r="A26" s="120"/>
      <c r="C26" s="121" t="s">
        <v>187</v>
      </c>
      <c r="D26" s="110" t="s">
        <v>188</v>
      </c>
      <c r="E26" s="113">
        <v>1.5410064426258052</v>
      </c>
      <c r="F26" s="115">
        <v>177</v>
      </c>
      <c r="G26" s="114">
        <v>195</v>
      </c>
      <c r="H26" s="114">
        <v>201</v>
      </c>
      <c r="I26" s="114">
        <v>183</v>
      </c>
      <c r="J26" s="140">
        <v>180</v>
      </c>
      <c r="K26" s="114">
        <v>-3</v>
      </c>
      <c r="L26" s="116">
        <v>-1.6666666666666667</v>
      </c>
    </row>
    <row r="27" spans="1:12" s="110" customFormat="1" ht="15" customHeight="1" x14ac:dyDescent="0.2">
      <c r="A27" s="120"/>
      <c r="B27" s="119"/>
      <c r="D27" s="259" t="s">
        <v>106</v>
      </c>
      <c r="E27" s="113">
        <v>49.717514124293785</v>
      </c>
      <c r="F27" s="115">
        <v>88</v>
      </c>
      <c r="G27" s="114">
        <v>92</v>
      </c>
      <c r="H27" s="114">
        <v>105</v>
      </c>
      <c r="I27" s="114">
        <v>97</v>
      </c>
      <c r="J27" s="140">
        <v>97</v>
      </c>
      <c r="K27" s="114">
        <v>-9</v>
      </c>
      <c r="L27" s="116">
        <v>-9.2783505154639183</v>
      </c>
    </row>
    <row r="28" spans="1:12" s="110" customFormat="1" ht="15" customHeight="1" x14ac:dyDescent="0.2">
      <c r="A28" s="120"/>
      <c r="B28" s="119"/>
      <c r="D28" s="259" t="s">
        <v>107</v>
      </c>
      <c r="E28" s="113">
        <v>50.282485875706215</v>
      </c>
      <c r="F28" s="115">
        <v>89</v>
      </c>
      <c r="G28" s="114">
        <v>103</v>
      </c>
      <c r="H28" s="114">
        <v>96</v>
      </c>
      <c r="I28" s="114">
        <v>86</v>
      </c>
      <c r="J28" s="140">
        <v>83</v>
      </c>
      <c r="K28" s="114">
        <v>6</v>
      </c>
      <c r="L28" s="116">
        <v>7.2289156626506026</v>
      </c>
    </row>
    <row r="29" spans="1:12" s="110" customFormat="1" ht="24" customHeight="1" x14ac:dyDescent="0.2">
      <c r="A29" s="604" t="s">
        <v>189</v>
      </c>
      <c r="B29" s="605"/>
      <c r="C29" s="605"/>
      <c r="D29" s="606"/>
      <c r="E29" s="113">
        <v>91.493992686749081</v>
      </c>
      <c r="F29" s="115">
        <v>10509</v>
      </c>
      <c r="G29" s="114">
        <v>10819</v>
      </c>
      <c r="H29" s="114">
        <v>10913</v>
      </c>
      <c r="I29" s="114">
        <v>11010</v>
      </c>
      <c r="J29" s="140">
        <v>10733</v>
      </c>
      <c r="K29" s="114">
        <v>-224</v>
      </c>
      <c r="L29" s="116">
        <v>-2.0870213360663374</v>
      </c>
    </row>
    <row r="30" spans="1:12" s="110" customFormat="1" ht="15" customHeight="1" x14ac:dyDescent="0.2">
      <c r="A30" s="120"/>
      <c r="B30" s="119"/>
      <c r="C30" s="258" t="s">
        <v>106</v>
      </c>
      <c r="E30" s="113">
        <v>41.478732514987151</v>
      </c>
      <c r="F30" s="115">
        <v>4359</v>
      </c>
      <c r="G30" s="114">
        <v>4461</v>
      </c>
      <c r="H30" s="114">
        <v>4504</v>
      </c>
      <c r="I30" s="114">
        <v>4583</v>
      </c>
      <c r="J30" s="140">
        <v>4432</v>
      </c>
      <c r="K30" s="114">
        <v>-73</v>
      </c>
      <c r="L30" s="116">
        <v>-1.6471119133574008</v>
      </c>
    </row>
    <row r="31" spans="1:12" s="110" customFormat="1" ht="15" customHeight="1" x14ac:dyDescent="0.2">
      <c r="A31" s="120"/>
      <c r="B31" s="119"/>
      <c r="C31" s="258" t="s">
        <v>107</v>
      </c>
      <c r="E31" s="113">
        <v>58.521267485012849</v>
      </c>
      <c r="F31" s="115">
        <v>6150</v>
      </c>
      <c r="G31" s="114">
        <v>6358</v>
      </c>
      <c r="H31" s="114">
        <v>6409</v>
      </c>
      <c r="I31" s="114">
        <v>6427</v>
      </c>
      <c r="J31" s="140">
        <v>6301</v>
      </c>
      <c r="K31" s="114">
        <v>-151</v>
      </c>
      <c r="L31" s="116">
        <v>-2.3964450087287732</v>
      </c>
    </row>
    <row r="32" spans="1:12" s="110" customFormat="1" ht="15" customHeight="1" x14ac:dyDescent="0.2">
      <c r="A32" s="120"/>
      <c r="B32" s="119" t="s">
        <v>117</v>
      </c>
      <c r="C32" s="258"/>
      <c r="E32" s="113">
        <v>8.2883510360438795</v>
      </c>
      <c r="F32" s="114">
        <v>952</v>
      </c>
      <c r="G32" s="114">
        <v>965</v>
      </c>
      <c r="H32" s="114">
        <v>965</v>
      </c>
      <c r="I32" s="114">
        <v>970</v>
      </c>
      <c r="J32" s="140">
        <v>915</v>
      </c>
      <c r="K32" s="114">
        <v>37</v>
      </c>
      <c r="L32" s="116">
        <v>4.0437158469945356</v>
      </c>
    </row>
    <row r="33" spans="1:12" s="110" customFormat="1" ht="15" customHeight="1" x14ac:dyDescent="0.2">
      <c r="A33" s="120"/>
      <c r="B33" s="119"/>
      <c r="C33" s="258" t="s">
        <v>106</v>
      </c>
      <c r="E33" s="113">
        <v>40.441176470588232</v>
      </c>
      <c r="F33" s="114">
        <v>385</v>
      </c>
      <c r="G33" s="114">
        <v>397</v>
      </c>
      <c r="H33" s="114">
        <v>386</v>
      </c>
      <c r="I33" s="114">
        <v>388</v>
      </c>
      <c r="J33" s="140">
        <v>362</v>
      </c>
      <c r="K33" s="114">
        <v>23</v>
      </c>
      <c r="L33" s="116">
        <v>6.3535911602209945</v>
      </c>
    </row>
    <row r="34" spans="1:12" s="110" customFormat="1" ht="15" customHeight="1" x14ac:dyDescent="0.2">
      <c r="A34" s="120"/>
      <c r="B34" s="119"/>
      <c r="C34" s="258" t="s">
        <v>107</v>
      </c>
      <c r="E34" s="113">
        <v>59.558823529411768</v>
      </c>
      <c r="F34" s="114">
        <v>567</v>
      </c>
      <c r="G34" s="114">
        <v>568</v>
      </c>
      <c r="H34" s="114">
        <v>579</v>
      </c>
      <c r="I34" s="114">
        <v>582</v>
      </c>
      <c r="J34" s="140">
        <v>553</v>
      </c>
      <c r="K34" s="114">
        <v>14</v>
      </c>
      <c r="L34" s="116">
        <v>2.5316455696202533</v>
      </c>
    </row>
    <row r="35" spans="1:12" s="110" customFormat="1" ht="24" customHeight="1" x14ac:dyDescent="0.2">
      <c r="A35" s="604" t="s">
        <v>192</v>
      </c>
      <c r="B35" s="605"/>
      <c r="C35" s="605"/>
      <c r="D35" s="606"/>
      <c r="E35" s="113">
        <v>17.882639735329967</v>
      </c>
      <c r="F35" s="114">
        <v>2054</v>
      </c>
      <c r="G35" s="114">
        <v>2114</v>
      </c>
      <c r="H35" s="114">
        <v>2131</v>
      </c>
      <c r="I35" s="114">
        <v>2256</v>
      </c>
      <c r="J35" s="114">
        <v>2073</v>
      </c>
      <c r="K35" s="318">
        <v>-19</v>
      </c>
      <c r="L35" s="319">
        <v>-0.91654606849975884</v>
      </c>
    </row>
    <row r="36" spans="1:12" s="110" customFormat="1" ht="15" customHeight="1" x14ac:dyDescent="0.2">
      <c r="A36" s="120"/>
      <c r="B36" s="119"/>
      <c r="C36" s="258" t="s">
        <v>106</v>
      </c>
      <c r="E36" s="113">
        <v>40.26290165530672</v>
      </c>
      <c r="F36" s="114">
        <v>827</v>
      </c>
      <c r="G36" s="114">
        <v>837</v>
      </c>
      <c r="H36" s="114">
        <v>838</v>
      </c>
      <c r="I36" s="114">
        <v>907</v>
      </c>
      <c r="J36" s="114">
        <v>799</v>
      </c>
      <c r="K36" s="318">
        <v>28</v>
      </c>
      <c r="L36" s="116">
        <v>3.5043804755944929</v>
      </c>
    </row>
    <row r="37" spans="1:12" s="110" customFormat="1" ht="15" customHeight="1" x14ac:dyDescent="0.2">
      <c r="A37" s="120"/>
      <c r="B37" s="119"/>
      <c r="C37" s="258" t="s">
        <v>107</v>
      </c>
      <c r="E37" s="113">
        <v>59.73709834469328</v>
      </c>
      <c r="F37" s="114">
        <v>1227</v>
      </c>
      <c r="G37" s="114">
        <v>1277</v>
      </c>
      <c r="H37" s="114">
        <v>1293</v>
      </c>
      <c r="I37" s="114">
        <v>1349</v>
      </c>
      <c r="J37" s="140">
        <v>1274</v>
      </c>
      <c r="K37" s="114">
        <v>-47</v>
      </c>
      <c r="L37" s="116">
        <v>-3.6891679748822606</v>
      </c>
    </row>
    <row r="38" spans="1:12" s="110" customFormat="1" ht="15" customHeight="1" x14ac:dyDescent="0.2">
      <c r="A38" s="120"/>
      <c r="B38" s="119" t="s">
        <v>328</v>
      </c>
      <c r="C38" s="258"/>
      <c r="E38" s="113">
        <v>60.578095072261881</v>
      </c>
      <c r="F38" s="114">
        <v>6958</v>
      </c>
      <c r="G38" s="114">
        <v>7119</v>
      </c>
      <c r="H38" s="114">
        <v>7158</v>
      </c>
      <c r="I38" s="114">
        <v>7177</v>
      </c>
      <c r="J38" s="140">
        <v>7053</v>
      </c>
      <c r="K38" s="114">
        <v>-95</v>
      </c>
      <c r="L38" s="116">
        <v>-1.3469445625974763</v>
      </c>
    </row>
    <row r="39" spans="1:12" s="110" customFormat="1" ht="15" customHeight="1" x14ac:dyDescent="0.2">
      <c r="A39" s="120"/>
      <c r="B39" s="119"/>
      <c r="C39" s="258" t="s">
        <v>106</v>
      </c>
      <c r="E39" s="113">
        <v>42.598447829836161</v>
      </c>
      <c r="F39" s="115">
        <v>2964</v>
      </c>
      <c r="G39" s="114">
        <v>3031</v>
      </c>
      <c r="H39" s="114">
        <v>3047</v>
      </c>
      <c r="I39" s="114">
        <v>3078</v>
      </c>
      <c r="J39" s="140">
        <v>3024</v>
      </c>
      <c r="K39" s="114">
        <v>-60</v>
      </c>
      <c r="L39" s="116">
        <v>-1.9841269841269842</v>
      </c>
    </row>
    <row r="40" spans="1:12" s="110" customFormat="1" ht="15" customHeight="1" x14ac:dyDescent="0.2">
      <c r="A40" s="120"/>
      <c r="B40" s="119"/>
      <c r="C40" s="258" t="s">
        <v>107</v>
      </c>
      <c r="E40" s="113">
        <v>57.401552170163839</v>
      </c>
      <c r="F40" s="115">
        <v>3994</v>
      </c>
      <c r="G40" s="114">
        <v>4088</v>
      </c>
      <c r="H40" s="114">
        <v>4111</v>
      </c>
      <c r="I40" s="114">
        <v>4099</v>
      </c>
      <c r="J40" s="140">
        <v>4029</v>
      </c>
      <c r="K40" s="114">
        <v>-35</v>
      </c>
      <c r="L40" s="116">
        <v>-0.86870191114420447</v>
      </c>
    </row>
    <row r="41" spans="1:12" s="110" customFormat="1" ht="15" customHeight="1" x14ac:dyDescent="0.2">
      <c r="A41" s="120"/>
      <c r="B41" s="320" t="s">
        <v>517</v>
      </c>
      <c r="C41" s="258"/>
      <c r="E41" s="113">
        <v>5.5458819432352433</v>
      </c>
      <c r="F41" s="115">
        <v>637</v>
      </c>
      <c r="G41" s="114">
        <v>633</v>
      </c>
      <c r="H41" s="114">
        <v>646</v>
      </c>
      <c r="I41" s="114">
        <v>634</v>
      </c>
      <c r="J41" s="140">
        <v>609</v>
      </c>
      <c r="K41" s="114">
        <v>28</v>
      </c>
      <c r="L41" s="116">
        <v>4.5977011494252871</v>
      </c>
    </row>
    <row r="42" spans="1:12" s="110" customFormat="1" ht="15" customHeight="1" x14ac:dyDescent="0.2">
      <c r="A42" s="120"/>
      <c r="B42" s="119"/>
      <c r="C42" s="268" t="s">
        <v>106</v>
      </c>
      <c r="D42" s="182"/>
      <c r="E42" s="113">
        <v>45.839874411302979</v>
      </c>
      <c r="F42" s="115">
        <v>292</v>
      </c>
      <c r="G42" s="114">
        <v>300</v>
      </c>
      <c r="H42" s="114">
        <v>305</v>
      </c>
      <c r="I42" s="114">
        <v>295</v>
      </c>
      <c r="J42" s="140">
        <v>291</v>
      </c>
      <c r="K42" s="114">
        <v>1</v>
      </c>
      <c r="L42" s="116">
        <v>0.3436426116838488</v>
      </c>
    </row>
    <row r="43" spans="1:12" s="110" customFormat="1" ht="15" customHeight="1" x14ac:dyDescent="0.2">
      <c r="A43" s="120"/>
      <c r="B43" s="119"/>
      <c r="C43" s="268" t="s">
        <v>107</v>
      </c>
      <c r="D43" s="182"/>
      <c r="E43" s="113">
        <v>54.160125588697021</v>
      </c>
      <c r="F43" s="115">
        <v>345</v>
      </c>
      <c r="G43" s="114">
        <v>333</v>
      </c>
      <c r="H43" s="114">
        <v>341</v>
      </c>
      <c r="I43" s="114">
        <v>339</v>
      </c>
      <c r="J43" s="140">
        <v>318</v>
      </c>
      <c r="K43" s="114">
        <v>27</v>
      </c>
      <c r="L43" s="116">
        <v>8.4905660377358494</v>
      </c>
    </row>
    <row r="44" spans="1:12" s="110" customFormat="1" ht="15" customHeight="1" x14ac:dyDescent="0.2">
      <c r="A44" s="120"/>
      <c r="B44" s="119" t="s">
        <v>205</v>
      </c>
      <c r="C44" s="268"/>
      <c r="D44" s="182"/>
      <c r="E44" s="113">
        <v>15.993383249172906</v>
      </c>
      <c r="F44" s="115">
        <v>1837</v>
      </c>
      <c r="G44" s="114">
        <v>1938</v>
      </c>
      <c r="H44" s="114">
        <v>1965</v>
      </c>
      <c r="I44" s="114">
        <v>1935</v>
      </c>
      <c r="J44" s="140">
        <v>1934</v>
      </c>
      <c r="K44" s="114">
        <v>-97</v>
      </c>
      <c r="L44" s="116">
        <v>-5.0155118924508786</v>
      </c>
    </row>
    <row r="45" spans="1:12" s="110" customFormat="1" ht="15" customHeight="1" x14ac:dyDescent="0.2">
      <c r="A45" s="120"/>
      <c r="B45" s="119"/>
      <c r="C45" s="268" t="s">
        <v>106</v>
      </c>
      <c r="D45" s="182"/>
      <c r="E45" s="113">
        <v>36.526946107784433</v>
      </c>
      <c r="F45" s="115">
        <v>671</v>
      </c>
      <c r="G45" s="114">
        <v>698</v>
      </c>
      <c r="H45" s="114">
        <v>710</v>
      </c>
      <c r="I45" s="114">
        <v>701</v>
      </c>
      <c r="J45" s="140">
        <v>687</v>
      </c>
      <c r="K45" s="114">
        <v>-16</v>
      </c>
      <c r="L45" s="116">
        <v>-2.3289665211062589</v>
      </c>
    </row>
    <row r="46" spans="1:12" s="110" customFormat="1" ht="15" customHeight="1" x14ac:dyDescent="0.2">
      <c r="A46" s="123"/>
      <c r="B46" s="124"/>
      <c r="C46" s="260" t="s">
        <v>107</v>
      </c>
      <c r="D46" s="261"/>
      <c r="E46" s="125">
        <v>63.473053892215567</v>
      </c>
      <c r="F46" s="143">
        <v>1166</v>
      </c>
      <c r="G46" s="144">
        <v>1240</v>
      </c>
      <c r="H46" s="144">
        <v>1255</v>
      </c>
      <c r="I46" s="144">
        <v>1234</v>
      </c>
      <c r="J46" s="145">
        <v>1247</v>
      </c>
      <c r="K46" s="144">
        <v>-81</v>
      </c>
      <c r="L46" s="146">
        <v>-6.4955894145950284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11486</v>
      </c>
      <c r="E11" s="114">
        <v>11804</v>
      </c>
      <c r="F11" s="114">
        <v>11900</v>
      </c>
      <c r="G11" s="114">
        <v>12002</v>
      </c>
      <c r="H11" s="140">
        <v>11669</v>
      </c>
      <c r="I11" s="115">
        <v>-183</v>
      </c>
      <c r="J11" s="116">
        <v>-1.5682577770160253</v>
      </c>
    </row>
    <row r="12" spans="1:15" s="110" customFormat="1" ht="24.95" customHeight="1" x14ac:dyDescent="0.2">
      <c r="A12" s="193" t="s">
        <v>132</v>
      </c>
      <c r="B12" s="194" t="s">
        <v>133</v>
      </c>
      <c r="C12" s="113" t="s">
        <v>513</v>
      </c>
      <c r="D12" s="115" t="s">
        <v>513</v>
      </c>
      <c r="E12" s="114">
        <v>124</v>
      </c>
      <c r="F12" s="114">
        <v>135</v>
      </c>
      <c r="G12" s="114">
        <v>133</v>
      </c>
      <c r="H12" s="140">
        <v>121</v>
      </c>
      <c r="I12" s="115" t="s">
        <v>513</v>
      </c>
      <c r="J12" s="116" t="s">
        <v>513</v>
      </c>
    </row>
    <row r="13" spans="1:15" s="110" customFormat="1" ht="24.95" customHeight="1" x14ac:dyDescent="0.2">
      <c r="A13" s="193" t="s">
        <v>134</v>
      </c>
      <c r="B13" s="199" t="s">
        <v>214</v>
      </c>
      <c r="C13" s="113" t="s">
        <v>513</v>
      </c>
      <c r="D13" s="115" t="s">
        <v>513</v>
      </c>
      <c r="E13" s="114">
        <v>28</v>
      </c>
      <c r="F13" s="114">
        <v>26</v>
      </c>
      <c r="G13" s="114">
        <v>24</v>
      </c>
      <c r="H13" s="140">
        <v>28</v>
      </c>
      <c r="I13" s="115" t="s">
        <v>513</v>
      </c>
      <c r="J13" s="116" t="s">
        <v>513</v>
      </c>
    </row>
    <row r="14" spans="1:15" s="287" customFormat="1" ht="24.95" customHeight="1" x14ac:dyDescent="0.2">
      <c r="A14" s="193" t="s">
        <v>215</v>
      </c>
      <c r="B14" s="199" t="s">
        <v>137</v>
      </c>
      <c r="C14" s="113">
        <v>7.2261884032735502</v>
      </c>
      <c r="D14" s="115">
        <v>830</v>
      </c>
      <c r="E14" s="114">
        <v>846</v>
      </c>
      <c r="F14" s="114">
        <v>860</v>
      </c>
      <c r="G14" s="114">
        <v>891</v>
      </c>
      <c r="H14" s="140">
        <v>893</v>
      </c>
      <c r="I14" s="115">
        <v>-63</v>
      </c>
      <c r="J14" s="116">
        <v>-7.0548712206047028</v>
      </c>
      <c r="K14" s="110"/>
      <c r="L14" s="110"/>
      <c r="M14" s="110"/>
      <c r="N14" s="110"/>
      <c r="O14" s="110"/>
    </row>
    <row r="15" spans="1:15" s="110" customFormat="1" ht="24.95" customHeight="1" x14ac:dyDescent="0.2">
      <c r="A15" s="193" t="s">
        <v>216</v>
      </c>
      <c r="B15" s="199" t="s">
        <v>217</v>
      </c>
      <c r="C15" s="113">
        <v>2.3768065471008182</v>
      </c>
      <c r="D15" s="115">
        <v>273</v>
      </c>
      <c r="E15" s="114">
        <v>282</v>
      </c>
      <c r="F15" s="114">
        <v>278</v>
      </c>
      <c r="G15" s="114">
        <v>277</v>
      </c>
      <c r="H15" s="140">
        <v>277</v>
      </c>
      <c r="I15" s="115">
        <v>-4</v>
      </c>
      <c r="J15" s="116">
        <v>-1.4440433212996391</v>
      </c>
    </row>
    <row r="16" spans="1:15" s="287" customFormat="1" ht="24.95" customHeight="1" x14ac:dyDescent="0.2">
      <c r="A16" s="193" t="s">
        <v>218</v>
      </c>
      <c r="B16" s="199" t="s">
        <v>141</v>
      </c>
      <c r="C16" s="113">
        <v>3.3780254222531778</v>
      </c>
      <c r="D16" s="115">
        <v>388</v>
      </c>
      <c r="E16" s="114">
        <v>406</v>
      </c>
      <c r="F16" s="114">
        <v>427</v>
      </c>
      <c r="G16" s="114">
        <v>451</v>
      </c>
      <c r="H16" s="140">
        <v>458</v>
      </c>
      <c r="I16" s="115">
        <v>-70</v>
      </c>
      <c r="J16" s="116">
        <v>-15.283842794759826</v>
      </c>
      <c r="K16" s="110"/>
      <c r="L16" s="110"/>
      <c r="M16" s="110"/>
      <c r="N16" s="110"/>
      <c r="O16" s="110"/>
    </row>
    <row r="17" spans="1:15" s="110" customFormat="1" ht="24.95" customHeight="1" x14ac:dyDescent="0.2">
      <c r="A17" s="193" t="s">
        <v>142</v>
      </c>
      <c r="B17" s="199" t="s">
        <v>220</v>
      </c>
      <c r="C17" s="113">
        <v>1.4713564339195542</v>
      </c>
      <c r="D17" s="115">
        <v>169</v>
      </c>
      <c r="E17" s="114">
        <v>158</v>
      </c>
      <c r="F17" s="114">
        <v>155</v>
      </c>
      <c r="G17" s="114">
        <v>163</v>
      </c>
      <c r="H17" s="140">
        <v>158</v>
      </c>
      <c r="I17" s="115">
        <v>11</v>
      </c>
      <c r="J17" s="116">
        <v>6.962025316455696</v>
      </c>
    </row>
    <row r="18" spans="1:15" s="287" customFormat="1" ht="24.95" customHeight="1" x14ac:dyDescent="0.2">
      <c r="A18" s="201" t="s">
        <v>144</v>
      </c>
      <c r="B18" s="202" t="s">
        <v>145</v>
      </c>
      <c r="C18" s="113">
        <v>5.3369319171164893</v>
      </c>
      <c r="D18" s="115">
        <v>613</v>
      </c>
      <c r="E18" s="114">
        <v>610</v>
      </c>
      <c r="F18" s="114">
        <v>599</v>
      </c>
      <c r="G18" s="114">
        <v>632</v>
      </c>
      <c r="H18" s="140">
        <v>619</v>
      </c>
      <c r="I18" s="115">
        <v>-6</v>
      </c>
      <c r="J18" s="116">
        <v>-0.96930533117932149</v>
      </c>
      <c r="K18" s="110"/>
      <c r="L18" s="110"/>
      <c r="M18" s="110"/>
      <c r="N18" s="110"/>
      <c r="O18" s="110"/>
    </row>
    <row r="19" spans="1:15" s="110" customFormat="1" ht="24.95" customHeight="1" x14ac:dyDescent="0.2">
      <c r="A19" s="193" t="s">
        <v>146</v>
      </c>
      <c r="B19" s="199" t="s">
        <v>147</v>
      </c>
      <c r="C19" s="113">
        <v>16.655058331882291</v>
      </c>
      <c r="D19" s="115">
        <v>1913</v>
      </c>
      <c r="E19" s="114">
        <v>1930</v>
      </c>
      <c r="F19" s="114">
        <v>1943</v>
      </c>
      <c r="G19" s="114">
        <v>2014</v>
      </c>
      <c r="H19" s="140">
        <v>1960</v>
      </c>
      <c r="I19" s="115">
        <v>-47</v>
      </c>
      <c r="J19" s="116">
        <v>-2.3979591836734695</v>
      </c>
    </row>
    <row r="20" spans="1:15" s="287" customFormat="1" ht="24.95" customHeight="1" x14ac:dyDescent="0.2">
      <c r="A20" s="193" t="s">
        <v>148</v>
      </c>
      <c r="B20" s="199" t="s">
        <v>149</v>
      </c>
      <c r="C20" s="113">
        <v>14.017064252133032</v>
      </c>
      <c r="D20" s="115">
        <v>1610</v>
      </c>
      <c r="E20" s="114">
        <v>1633</v>
      </c>
      <c r="F20" s="114">
        <v>1615</v>
      </c>
      <c r="G20" s="114">
        <v>1608</v>
      </c>
      <c r="H20" s="140">
        <v>1552</v>
      </c>
      <c r="I20" s="115">
        <v>58</v>
      </c>
      <c r="J20" s="116">
        <v>3.7371134020618557</v>
      </c>
      <c r="K20" s="110"/>
      <c r="L20" s="110"/>
      <c r="M20" s="110"/>
      <c r="N20" s="110"/>
      <c r="O20" s="110"/>
    </row>
    <row r="21" spans="1:15" s="110" customFormat="1" ht="24.95" customHeight="1" x14ac:dyDescent="0.2">
      <c r="A21" s="201" t="s">
        <v>150</v>
      </c>
      <c r="B21" s="202" t="s">
        <v>151</v>
      </c>
      <c r="C21" s="113">
        <v>9.2025074003134257</v>
      </c>
      <c r="D21" s="115">
        <v>1057</v>
      </c>
      <c r="E21" s="114">
        <v>1239</v>
      </c>
      <c r="F21" s="114">
        <v>1300</v>
      </c>
      <c r="G21" s="114">
        <v>1296</v>
      </c>
      <c r="H21" s="140">
        <v>1187</v>
      </c>
      <c r="I21" s="115">
        <v>-130</v>
      </c>
      <c r="J21" s="116">
        <v>-10.951979780960404</v>
      </c>
    </row>
    <row r="22" spans="1:15" s="110" customFormat="1" ht="24.95" customHeight="1" x14ac:dyDescent="0.2">
      <c r="A22" s="201" t="s">
        <v>152</v>
      </c>
      <c r="B22" s="199" t="s">
        <v>153</v>
      </c>
      <c r="C22" s="113" t="s">
        <v>513</v>
      </c>
      <c r="D22" s="115" t="s">
        <v>513</v>
      </c>
      <c r="E22" s="114">
        <v>87</v>
      </c>
      <c r="F22" s="114">
        <v>89</v>
      </c>
      <c r="G22" s="114">
        <v>81</v>
      </c>
      <c r="H22" s="140">
        <v>90</v>
      </c>
      <c r="I22" s="115" t="s">
        <v>513</v>
      </c>
      <c r="J22" s="116" t="s">
        <v>513</v>
      </c>
    </row>
    <row r="23" spans="1:15" s="110" customFormat="1" ht="24.95" customHeight="1" x14ac:dyDescent="0.2">
      <c r="A23" s="193" t="s">
        <v>154</v>
      </c>
      <c r="B23" s="199" t="s">
        <v>155</v>
      </c>
      <c r="C23" s="113">
        <v>0.61814382726797845</v>
      </c>
      <c r="D23" s="115">
        <v>71</v>
      </c>
      <c r="E23" s="114">
        <v>68</v>
      </c>
      <c r="F23" s="114">
        <v>70</v>
      </c>
      <c r="G23" s="114">
        <v>75</v>
      </c>
      <c r="H23" s="140">
        <v>76</v>
      </c>
      <c r="I23" s="115">
        <v>-5</v>
      </c>
      <c r="J23" s="116">
        <v>-6.5789473684210522</v>
      </c>
    </row>
    <row r="24" spans="1:15" s="110" customFormat="1" ht="24.95" customHeight="1" x14ac:dyDescent="0.2">
      <c r="A24" s="193" t="s">
        <v>156</v>
      </c>
      <c r="B24" s="199" t="s">
        <v>221</v>
      </c>
      <c r="C24" s="113">
        <v>6.7473445934180738</v>
      </c>
      <c r="D24" s="115">
        <v>775</v>
      </c>
      <c r="E24" s="114">
        <v>771</v>
      </c>
      <c r="F24" s="114">
        <v>775</v>
      </c>
      <c r="G24" s="114">
        <v>783</v>
      </c>
      <c r="H24" s="140">
        <v>774</v>
      </c>
      <c r="I24" s="115">
        <v>1</v>
      </c>
      <c r="J24" s="116">
        <v>0.12919896640826872</v>
      </c>
    </row>
    <row r="25" spans="1:15" s="110" customFormat="1" ht="24.95" customHeight="1" x14ac:dyDescent="0.2">
      <c r="A25" s="193" t="s">
        <v>222</v>
      </c>
      <c r="B25" s="204" t="s">
        <v>159</v>
      </c>
      <c r="C25" s="113">
        <v>5.4065819258227403</v>
      </c>
      <c r="D25" s="115">
        <v>621</v>
      </c>
      <c r="E25" s="114">
        <v>627</v>
      </c>
      <c r="F25" s="114">
        <v>628</v>
      </c>
      <c r="G25" s="114">
        <v>616</v>
      </c>
      <c r="H25" s="140">
        <v>587</v>
      </c>
      <c r="I25" s="115">
        <v>34</v>
      </c>
      <c r="J25" s="116">
        <v>5.7921635434412266</v>
      </c>
    </row>
    <row r="26" spans="1:15" s="110" customFormat="1" ht="24.95" customHeight="1" x14ac:dyDescent="0.2">
      <c r="A26" s="201">
        <v>782.78300000000002</v>
      </c>
      <c r="B26" s="203" t="s">
        <v>160</v>
      </c>
      <c r="C26" s="113" t="s">
        <v>513</v>
      </c>
      <c r="D26" s="115" t="s">
        <v>513</v>
      </c>
      <c r="E26" s="114">
        <v>13</v>
      </c>
      <c r="F26" s="114">
        <v>12</v>
      </c>
      <c r="G26" s="114">
        <v>16</v>
      </c>
      <c r="H26" s="140">
        <v>19</v>
      </c>
      <c r="I26" s="115" t="s">
        <v>513</v>
      </c>
      <c r="J26" s="116" t="s">
        <v>513</v>
      </c>
    </row>
    <row r="27" spans="1:15" s="110" customFormat="1" ht="24.95" customHeight="1" x14ac:dyDescent="0.2">
      <c r="A27" s="193" t="s">
        <v>161</v>
      </c>
      <c r="B27" s="199" t="s">
        <v>162</v>
      </c>
      <c r="C27" s="113">
        <v>6.9214696151837023</v>
      </c>
      <c r="D27" s="115">
        <v>795</v>
      </c>
      <c r="E27" s="114">
        <v>792</v>
      </c>
      <c r="F27" s="114">
        <v>804</v>
      </c>
      <c r="G27" s="114">
        <v>786</v>
      </c>
      <c r="H27" s="140">
        <v>760</v>
      </c>
      <c r="I27" s="115">
        <v>35</v>
      </c>
      <c r="J27" s="116">
        <v>4.6052631578947372</v>
      </c>
    </row>
    <row r="28" spans="1:15" s="110" customFormat="1" ht="24.95" customHeight="1" x14ac:dyDescent="0.2">
      <c r="A28" s="193" t="s">
        <v>163</v>
      </c>
      <c r="B28" s="199" t="s">
        <v>164</v>
      </c>
      <c r="C28" s="113">
        <v>2.4377503047187883</v>
      </c>
      <c r="D28" s="115">
        <v>280</v>
      </c>
      <c r="E28" s="114">
        <v>270</v>
      </c>
      <c r="F28" s="114">
        <v>274</v>
      </c>
      <c r="G28" s="114">
        <v>279</v>
      </c>
      <c r="H28" s="140">
        <v>263</v>
      </c>
      <c r="I28" s="115">
        <v>17</v>
      </c>
      <c r="J28" s="116">
        <v>6.4638783269961975</v>
      </c>
    </row>
    <row r="29" spans="1:15" s="110" customFormat="1" ht="24.95" customHeight="1" x14ac:dyDescent="0.2">
      <c r="A29" s="193">
        <v>86</v>
      </c>
      <c r="B29" s="199" t="s">
        <v>165</v>
      </c>
      <c r="C29" s="113">
        <v>5.1802193975274244</v>
      </c>
      <c r="D29" s="115">
        <v>595</v>
      </c>
      <c r="E29" s="114">
        <v>610</v>
      </c>
      <c r="F29" s="114">
        <v>623</v>
      </c>
      <c r="G29" s="114">
        <v>625</v>
      </c>
      <c r="H29" s="140">
        <v>628</v>
      </c>
      <c r="I29" s="115">
        <v>-33</v>
      </c>
      <c r="J29" s="116">
        <v>-5.2547770700636942</v>
      </c>
    </row>
    <row r="30" spans="1:15" s="110" customFormat="1" ht="24.95" customHeight="1" x14ac:dyDescent="0.2">
      <c r="A30" s="193">
        <v>87.88</v>
      </c>
      <c r="B30" s="204" t="s">
        <v>166</v>
      </c>
      <c r="C30" s="113">
        <v>4.4663068082883512</v>
      </c>
      <c r="D30" s="115">
        <v>513</v>
      </c>
      <c r="E30" s="114">
        <v>526</v>
      </c>
      <c r="F30" s="114">
        <v>524</v>
      </c>
      <c r="G30" s="114">
        <v>526</v>
      </c>
      <c r="H30" s="140">
        <v>538</v>
      </c>
      <c r="I30" s="115">
        <v>-25</v>
      </c>
      <c r="J30" s="116">
        <v>-4.6468401486988844</v>
      </c>
    </row>
    <row r="31" spans="1:15" s="110" customFormat="1" ht="24.95" customHeight="1" x14ac:dyDescent="0.2">
      <c r="A31" s="193" t="s">
        <v>167</v>
      </c>
      <c r="B31" s="199" t="s">
        <v>168</v>
      </c>
      <c r="C31" s="113">
        <v>13.398920424865054</v>
      </c>
      <c r="D31" s="115">
        <v>1539</v>
      </c>
      <c r="E31" s="114">
        <v>1630</v>
      </c>
      <c r="F31" s="114">
        <v>1623</v>
      </c>
      <c r="G31" s="114">
        <v>1617</v>
      </c>
      <c r="H31" s="140">
        <v>1574</v>
      </c>
      <c r="I31" s="115">
        <v>-35</v>
      </c>
      <c r="J31" s="116">
        <v>-2.2236340533672174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124</v>
      </c>
      <c r="F34" s="114">
        <v>135</v>
      </c>
      <c r="G34" s="114">
        <v>133</v>
      </c>
      <c r="H34" s="140">
        <v>121</v>
      </c>
      <c r="I34" s="115" t="s">
        <v>513</v>
      </c>
      <c r="J34" s="116" t="s">
        <v>513</v>
      </c>
    </row>
    <row r="35" spans="1:10" s="110" customFormat="1" ht="24.95" customHeight="1" x14ac:dyDescent="0.2">
      <c r="A35" s="292" t="s">
        <v>171</v>
      </c>
      <c r="B35" s="293" t="s">
        <v>172</v>
      </c>
      <c r="C35" s="113" t="s">
        <v>513</v>
      </c>
      <c r="D35" s="115" t="s">
        <v>513</v>
      </c>
      <c r="E35" s="114">
        <v>1484</v>
      </c>
      <c r="F35" s="114">
        <v>1485</v>
      </c>
      <c r="G35" s="114">
        <v>1547</v>
      </c>
      <c r="H35" s="140">
        <v>1540</v>
      </c>
      <c r="I35" s="115" t="s">
        <v>513</v>
      </c>
      <c r="J35" s="116" t="s">
        <v>513</v>
      </c>
    </row>
    <row r="36" spans="1:10" s="110" customFormat="1" ht="24.95" customHeight="1" x14ac:dyDescent="0.2">
      <c r="A36" s="294" t="s">
        <v>173</v>
      </c>
      <c r="B36" s="295" t="s">
        <v>174</v>
      </c>
      <c r="C36" s="125">
        <v>86.104823263102901</v>
      </c>
      <c r="D36" s="143">
        <v>9890</v>
      </c>
      <c r="E36" s="144">
        <v>10196</v>
      </c>
      <c r="F36" s="144">
        <v>10280</v>
      </c>
      <c r="G36" s="144">
        <v>10322</v>
      </c>
      <c r="H36" s="145">
        <v>10008</v>
      </c>
      <c r="I36" s="143">
        <v>-118</v>
      </c>
      <c r="J36" s="146">
        <v>-1.1790567545963229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11486</v>
      </c>
      <c r="F11" s="264">
        <v>11804</v>
      </c>
      <c r="G11" s="264">
        <v>11900</v>
      </c>
      <c r="H11" s="264">
        <v>12002</v>
      </c>
      <c r="I11" s="265">
        <v>11669</v>
      </c>
      <c r="J11" s="263">
        <v>-183</v>
      </c>
      <c r="K11" s="266">
        <v>-1.5682577770160253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44.262580532822568</v>
      </c>
      <c r="E13" s="115">
        <v>5084</v>
      </c>
      <c r="F13" s="114">
        <v>5246</v>
      </c>
      <c r="G13" s="114">
        <v>5256</v>
      </c>
      <c r="H13" s="114">
        <v>5292</v>
      </c>
      <c r="I13" s="140">
        <v>5132</v>
      </c>
      <c r="J13" s="115">
        <v>-48</v>
      </c>
      <c r="K13" s="116">
        <v>-0.93530787217459077</v>
      </c>
    </row>
    <row r="14" spans="1:15" ht="15.95" customHeight="1" x14ac:dyDescent="0.2">
      <c r="A14" s="306" t="s">
        <v>230</v>
      </c>
      <c r="B14" s="307"/>
      <c r="C14" s="308"/>
      <c r="D14" s="113">
        <v>43.374542921817863</v>
      </c>
      <c r="E14" s="115">
        <v>4982</v>
      </c>
      <c r="F14" s="114">
        <v>5106</v>
      </c>
      <c r="G14" s="114">
        <v>5173</v>
      </c>
      <c r="H14" s="114">
        <v>5268</v>
      </c>
      <c r="I14" s="140">
        <v>5112</v>
      </c>
      <c r="J14" s="115">
        <v>-130</v>
      </c>
      <c r="K14" s="116">
        <v>-2.5430359937402192</v>
      </c>
    </row>
    <row r="15" spans="1:15" ht="15.95" customHeight="1" x14ac:dyDescent="0.2">
      <c r="A15" s="306" t="s">
        <v>231</v>
      </c>
      <c r="B15" s="307"/>
      <c r="C15" s="308"/>
      <c r="D15" s="113">
        <v>4.2225317778164726</v>
      </c>
      <c r="E15" s="115">
        <v>485</v>
      </c>
      <c r="F15" s="114">
        <v>493</v>
      </c>
      <c r="G15" s="114">
        <v>503</v>
      </c>
      <c r="H15" s="114">
        <v>498</v>
      </c>
      <c r="I15" s="140">
        <v>476</v>
      </c>
      <c r="J15" s="115">
        <v>9</v>
      </c>
      <c r="K15" s="116">
        <v>1.8907563025210083</v>
      </c>
    </row>
    <row r="16" spans="1:15" ht="15.95" customHeight="1" x14ac:dyDescent="0.2">
      <c r="A16" s="306" t="s">
        <v>232</v>
      </c>
      <c r="B16" s="307"/>
      <c r="C16" s="308"/>
      <c r="D16" s="113">
        <v>2.9078878634859828</v>
      </c>
      <c r="E16" s="115">
        <v>334</v>
      </c>
      <c r="F16" s="114">
        <v>345</v>
      </c>
      <c r="G16" s="114">
        <v>357</v>
      </c>
      <c r="H16" s="114">
        <v>333</v>
      </c>
      <c r="I16" s="140">
        <v>337</v>
      </c>
      <c r="J16" s="115">
        <v>-3</v>
      </c>
      <c r="K16" s="116">
        <v>-0.89020771513353114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0.93156886644610826</v>
      </c>
      <c r="E18" s="115">
        <v>107</v>
      </c>
      <c r="F18" s="114">
        <v>107</v>
      </c>
      <c r="G18" s="114">
        <v>120</v>
      </c>
      <c r="H18" s="114">
        <v>116</v>
      </c>
      <c r="I18" s="140">
        <v>106</v>
      </c>
      <c r="J18" s="115">
        <v>1</v>
      </c>
      <c r="K18" s="116">
        <v>0.94339622641509435</v>
      </c>
    </row>
    <row r="19" spans="1:11" ht="14.1" customHeight="1" x14ac:dyDescent="0.2">
      <c r="A19" s="306" t="s">
        <v>235</v>
      </c>
      <c r="B19" s="307" t="s">
        <v>236</v>
      </c>
      <c r="C19" s="308"/>
      <c r="D19" s="113">
        <v>0.65296883162110397</v>
      </c>
      <c r="E19" s="115">
        <v>75</v>
      </c>
      <c r="F19" s="114">
        <v>76</v>
      </c>
      <c r="G19" s="114">
        <v>88</v>
      </c>
      <c r="H19" s="114">
        <v>83</v>
      </c>
      <c r="I19" s="140">
        <v>75</v>
      </c>
      <c r="J19" s="115">
        <v>0</v>
      </c>
      <c r="K19" s="116">
        <v>0</v>
      </c>
    </row>
    <row r="20" spans="1:11" ht="14.1" customHeight="1" x14ac:dyDescent="0.2">
      <c r="A20" s="306">
        <v>12</v>
      </c>
      <c r="B20" s="307" t="s">
        <v>237</v>
      </c>
      <c r="C20" s="308"/>
      <c r="D20" s="113">
        <v>1.105693888211736</v>
      </c>
      <c r="E20" s="115">
        <v>127</v>
      </c>
      <c r="F20" s="114">
        <v>129</v>
      </c>
      <c r="G20" s="114">
        <v>133</v>
      </c>
      <c r="H20" s="114">
        <v>133</v>
      </c>
      <c r="I20" s="140">
        <v>129</v>
      </c>
      <c r="J20" s="115">
        <v>-2</v>
      </c>
      <c r="K20" s="116">
        <v>-1.5503875968992249</v>
      </c>
    </row>
    <row r="21" spans="1:11" ht="14.1" customHeight="1" x14ac:dyDescent="0.2">
      <c r="A21" s="306">
        <v>21</v>
      </c>
      <c r="B21" s="307" t="s">
        <v>238</v>
      </c>
      <c r="C21" s="308"/>
      <c r="D21" s="113">
        <v>9.576876197109524E-2</v>
      </c>
      <c r="E21" s="115">
        <v>11</v>
      </c>
      <c r="F21" s="114">
        <v>10</v>
      </c>
      <c r="G21" s="114">
        <v>11</v>
      </c>
      <c r="H21" s="114">
        <v>10</v>
      </c>
      <c r="I21" s="140">
        <v>12</v>
      </c>
      <c r="J21" s="115">
        <v>-1</v>
      </c>
      <c r="K21" s="116">
        <v>-8.3333333333333339</v>
      </c>
    </row>
    <row r="22" spans="1:11" ht="14.1" customHeight="1" x14ac:dyDescent="0.2">
      <c r="A22" s="306">
        <v>22</v>
      </c>
      <c r="B22" s="307" t="s">
        <v>239</v>
      </c>
      <c r="C22" s="308"/>
      <c r="D22" s="113">
        <v>1.1405188925648615</v>
      </c>
      <c r="E22" s="115">
        <v>131</v>
      </c>
      <c r="F22" s="114">
        <v>124</v>
      </c>
      <c r="G22" s="114">
        <v>126</v>
      </c>
      <c r="H22" s="114">
        <v>137</v>
      </c>
      <c r="I22" s="140">
        <v>126</v>
      </c>
      <c r="J22" s="115">
        <v>5</v>
      </c>
      <c r="K22" s="116">
        <v>3.9682539682539684</v>
      </c>
    </row>
    <row r="23" spans="1:11" ht="14.1" customHeight="1" x14ac:dyDescent="0.2">
      <c r="A23" s="306">
        <v>23</v>
      </c>
      <c r="B23" s="307" t="s">
        <v>240</v>
      </c>
      <c r="C23" s="308"/>
      <c r="D23" s="113">
        <v>0.16541877067734634</v>
      </c>
      <c r="E23" s="115">
        <v>19</v>
      </c>
      <c r="F23" s="114">
        <v>21</v>
      </c>
      <c r="G23" s="114">
        <v>24</v>
      </c>
      <c r="H23" s="114">
        <v>27</v>
      </c>
      <c r="I23" s="140">
        <v>25</v>
      </c>
      <c r="J23" s="115">
        <v>-6</v>
      </c>
      <c r="K23" s="116">
        <v>-24</v>
      </c>
    </row>
    <row r="24" spans="1:11" ht="14.1" customHeight="1" x14ac:dyDescent="0.2">
      <c r="A24" s="306">
        <v>24</v>
      </c>
      <c r="B24" s="307" t="s">
        <v>241</v>
      </c>
      <c r="C24" s="308"/>
      <c r="D24" s="113">
        <v>0.87933135991641997</v>
      </c>
      <c r="E24" s="115">
        <v>101</v>
      </c>
      <c r="F24" s="114">
        <v>112</v>
      </c>
      <c r="G24" s="114">
        <v>119</v>
      </c>
      <c r="H24" s="114">
        <v>115</v>
      </c>
      <c r="I24" s="140">
        <v>129</v>
      </c>
      <c r="J24" s="115">
        <v>-28</v>
      </c>
      <c r="K24" s="116">
        <v>-21.705426356589147</v>
      </c>
    </row>
    <row r="25" spans="1:11" ht="14.1" customHeight="1" x14ac:dyDescent="0.2">
      <c r="A25" s="306">
        <v>25</v>
      </c>
      <c r="B25" s="307" t="s">
        <v>242</v>
      </c>
      <c r="C25" s="308"/>
      <c r="D25" s="113">
        <v>1.645481455685182</v>
      </c>
      <c r="E25" s="115">
        <v>189</v>
      </c>
      <c r="F25" s="114">
        <v>204</v>
      </c>
      <c r="G25" s="114">
        <v>205</v>
      </c>
      <c r="H25" s="114">
        <v>209</v>
      </c>
      <c r="I25" s="140">
        <v>198</v>
      </c>
      <c r="J25" s="115">
        <v>-9</v>
      </c>
      <c r="K25" s="116">
        <v>-4.5454545454545459</v>
      </c>
    </row>
    <row r="26" spans="1:11" ht="14.1" customHeight="1" x14ac:dyDescent="0.2">
      <c r="A26" s="306">
        <v>26</v>
      </c>
      <c r="B26" s="307" t="s">
        <v>243</v>
      </c>
      <c r="C26" s="308"/>
      <c r="D26" s="113">
        <v>0.82709385338673169</v>
      </c>
      <c r="E26" s="115">
        <v>95</v>
      </c>
      <c r="F26" s="114">
        <v>94</v>
      </c>
      <c r="G26" s="114">
        <v>93</v>
      </c>
      <c r="H26" s="114">
        <v>103</v>
      </c>
      <c r="I26" s="140">
        <v>103</v>
      </c>
      <c r="J26" s="115">
        <v>-8</v>
      </c>
      <c r="K26" s="116">
        <v>-7.766990291262136</v>
      </c>
    </row>
    <row r="27" spans="1:11" ht="14.1" customHeight="1" x14ac:dyDescent="0.2">
      <c r="A27" s="306">
        <v>27</v>
      </c>
      <c r="B27" s="307" t="s">
        <v>244</v>
      </c>
      <c r="C27" s="308"/>
      <c r="D27" s="113">
        <v>0.65296883162110397</v>
      </c>
      <c r="E27" s="115">
        <v>75</v>
      </c>
      <c r="F27" s="114">
        <v>69</v>
      </c>
      <c r="G27" s="114">
        <v>74</v>
      </c>
      <c r="H27" s="114">
        <v>72</v>
      </c>
      <c r="I27" s="140">
        <v>65</v>
      </c>
      <c r="J27" s="115">
        <v>10</v>
      </c>
      <c r="K27" s="116">
        <v>15.384615384615385</v>
      </c>
    </row>
    <row r="28" spans="1:11" ht="14.1" customHeight="1" x14ac:dyDescent="0.2">
      <c r="A28" s="306">
        <v>28</v>
      </c>
      <c r="B28" s="307" t="s">
        <v>245</v>
      </c>
      <c r="C28" s="308"/>
      <c r="D28" s="113">
        <v>0.21765627720703465</v>
      </c>
      <c r="E28" s="115">
        <v>25</v>
      </c>
      <c r="F28" s="114">
        <v>27</v>
      </c>
      <c r="G28" s="114">
        <v>29</v>
      </c>
      <c r="H28" s="114">
        <v>28</v>
      </c>
      <c r="I28" s="140">
        <v>24</v>
      </c>
      <c r="J28" s="115">
        <v>1</v>
      </c>
      <c r="K28" s="116">
        <v>4.166666666666667</v>
      </c>
    </row>
    <row r="29" spans="1:11" ht="14.1" customHeight="1" x14ac:dyDescent="0.2">
      <c r="A29" s="306">
        <v>29</v>
      </c>
      <c r="B29" s="307" t="s">
        <v>246</v>
      </c>
      <c r="C29" s="308"/>
      <c r="D29" s="113">
        <v>2.8382378547797318</v>
      </c>
      <c r="E29" s="115">
        <v>326</v>
      </c>
      <c r="F29" s="114">
        <v>361</v>
      </c>
      <c r="G29" s="114">
        <v>349</v>
      </c>
      <c r="H29" s="114">
        <v>352</v>
      </c>
      <c r="I29" s="140">
        <v>326</v>
      </c>
      <c r="J29" s="115">
        <v>0</v>
      </c>
      <c r="K29" s="116">
        <v>0</v>
      </c>
    </row>
    <row r="30" spans="1:11" ht="14.1" customHeight="1" x14ac:dyDescent="0.2">
      <c r="A30" s="306" t="s">
        <v>247</v>
      </c>
      <c r="B30" s="307" t="s">
        <v>248</v>
      </c>
      <c r="C30" s="308"/>
      <c r="D30" s="113">
        <v>0.47884380985547625</v>
      </c>
      <c r="E30" s="115">
        <v>55</v>
      </c>
      <c r="F30" s="114">
        <v>57</v>
      </c>
      <c r="G30" s="114">
        <v>50</v>
      </c>
      <c r="H30" s="114">
        <v>60</v>
      </c>
      <c r="I30" s="140">
        <v>53</v>
      </c>
      <c r="J30" s="115">
        <v>2</v>
      </c>
      <c r="K30" s="116">
        <v>3.7735849056603774</v>
      </c>
    </row>
    <row r="31" spans="1:11" ht="14.1" customHeight="1" x14ac:dyDescent="0.2">
      <c r="A31" s="306" t="s">
        <v>249</v>
      </c>
      <c r="B31" s="307" t="s">
        <v>250</v>
      </c>
      <c r="C31" s="308"/>
      <c r="D31" s="113">
        <v>2.3593940449242554</v>
      </c>
      <c r="E31" s="115">
        <v>271</v>
      </c>
      <c r="F31" s="114">
        <v>304</v>
      </c>
      <c r="G31" s="114">
        <v>299</v>
      </c>
      <c r="H31" s="114">
        <v>292</v>
      </c>
      <c r="I31" s="140">
        <v>273</v>
      </c>
      <c r="J31" s="115">
        <v>-2</v>
      </c>
      <c r="K31" s="116">
        <v>-0.73260073260073255</v>
      </c>
    </row>
    <row r="32" spans="1:11" ht="14.1" customHeight="1" x14ac:dyDescent="0.2">
      <c r="A32" s="306">
        <v>31</v>
      </c>
      <c r="B32" s="307" t="s">
        <v>251</v>
      </c>
      <c r="C32" s="308"/>
      <c r="D32" s="113">
        <v>0.13930001741250217</v>
      </c>
      <c r="E32" s="115">
        <v>16</v>
      </c>
      <c r="F32" s="114">
        <v>18</v>
      </c>
      <c r="G32" s="114">
        <v>18</v>
      </c>
      <c r="H32" s="114">
        <v>18</v>
      </c>
      <c r="I32" s="140">
        <v>18</v>
      </c>
      <c r="J32" s="115">
        <v>-2</v>
      </c>
      <c r="K32" s="116">
        <v>-11.111111111111111</v>
      </c>
    </row>
    <row r="33" spans="1:11" ht="14.1" customHeight="1" x14ac:dyDescent="0.2">
      <c r="A33" s="306">
        <v>32</v>
      </c>
      <c r="B33" s="307" t="s">
        <v>252</v>
      </c>
      <c r="C33" s="308"/>
      <c r="D33" s="113">
        <v>0.93156886644610826</v>
      </c>
      <c r="E33" s="115">
        <v>107</v>
      </c>
      <c r="F33" s="114">
        <v>110</v>
      </c>
      <c r="G33" s="114">
        <v>113</v>
      </c>
      <c r="H33" s="114">
        <v>124</v>
      </c>
      <c r="I33" s="140">
        <v>124</v>
      </c>
      <c r="J33" s="115">
        <v>-17</v>
      </c>
      <c r="K33" s="116">
        <v>-13.709677419354838</v>
      </c>
    </row>
    <row r="34" spans="1:11" ht="14.1" customHeight="1" x14ac:dyDescent="0.2">
      <c r="A34" s="306">
        <v>33</v>
      </c>
      <c r="B34" s="307" t="s">
        <v>253</v>
      </c>
      <c r="C34" s="308"/>
      <c r="D34" s="113">
        <v>0.7313250914156364</v>
      </c>
      <c r="E34" s="115">
        <v>84</v>
      </c>
      <c r="F34" s="114">
        <v>83</v>
      </c>
      <c r="G34" s="114">
        <v>85</v>
      </c>
      <c r="H34" s="114">
        <v>81</v>
      </c>
      <c r="I34" s="140">
        <v>79</v>
      </c>
      <c r="J34" s="115">
        <v>5</v>
      </c>
      <c r="K34" s="116">
        <v>6.3291139240506329</v>
      </c>
    </row>
    <row r="35" spans="1:11" ht="14.1" customHeight="1" x14ac:dyDescent="0.2">
      <c r="A35" s="306">
        <v>34</v>
      </c>
      <c r="B35" s="307" t="s">
        <v>254</v>
      </c>
      <c r="C35" s="308"/>
      <c r="D35" s="113">
        <v>6.5645133205641653</v>
      </c>
      <c r="E35" s="115">
        <v>754</v>
      </c>
      <c r="F35" s="114">
        <v>767</v>
      </c>
      <c r="G35" s="114">
        <v>789</v>
      </c>
      <c r="H35" s="114">
        <v>797</v>
      </c>
      <c r="I35" s="140">
        <v>787</v>
      </c>
      <c r="J35" s="115">
        <v>-33</v>
      </c>
      <c r="K35" s="116">
        <v>-4.1931385006353237</v>
      </c>
    </row>
    <row r="36" spans="1:11" ht="14.1" customHeight="1" x14ac:dyDescent="0.2">
      <c r="A36" s="306">
        <v>41</v>
      </c>
      <c r="B36" s="307" t="s">
        <v>255</v>
      </c>
      <c r="C36" s="308"/>
      <c r="D36" s="113">
        <v>9.576876197109524E-2</v>
      </c>
      <c r="E36" s="115">
        <v>11</v>
      </c>
      <c r="F36" s="114">
        <v>10</v>
      </c>
      <c r="G36" s="114">
        <v>11</v>
      </c>
      <c r="H36" s="114">
        <v>17</v>
      </c>
      <c r="I36" s="140">
        <v>16</v>
      </c>
      <c r="J36" s="115">
        <v>-5</v>
      </c>
      <c r="K36" s="116">
        <v>-31.25</v>
      </c>
    </row>
    <row r="37" spans="1:11" ht="14.1" customHeight="1" x14ac:dyDescent="0.2">
      <c r="A37" s="306">
        <v>42</v>
      </c>
      <c r="B37" s="307" t="s">
        <v>256</v>
      </c>
      <c r="C37" s="308"/>
      <c r="D37" s="113">
        <v>4.353125544140693E-2</v>
      </c>
      <c r="E37" s="115">
        <v>5</v>
      </c>
      <c r="F37" s="114">
        <v>5</v>
      </c>
      <c r="G37" s="114">
        <v>5</v>
      </c>
      <c r="H37" s="114">
        <v>5</v>
      </c>
      <c r="I37" s="140" t="s">
        <v>513</v>
      </c>
      <c r="J37" s="115" t="s">
        <v>513</v>
      </c>
      <c r="K37" s="116" t="s">
        <v>513</v>
      </c>
    </row>
    <row r="38" spans="1:11" ht="14.1" customHeight="1" x14ac:dyDescent="0.2">
      <c r="A38" s="306">
        <v>43</v>
      </c>
      <c r="B38" s="307" t="s">
        <v>257</v>
      </c>
      <c r="C38" s="308"/>
      <c r="D38" s="113">
        <v>0.23506877938359741</v>
      </c>
      <c r="E38" s="115">
        <v>27</v>
      </c>
      <c r="F38" s="114">
        <v>26</v>
      </c>
      <c r="G38" s="114">
        <v>26</v>
      </c>
      <c r="H38" s="114">
        <v>25</v>
      </c>
      <c r="I38" s="140">
        <v>24</v>
      </c>
      <c r="J38" s="115">
        <v>3</v>
      </c>
      <c r="K38" s="116">
        <v>12.5</v>
      </c>
    </row>
    <row r="39" spans="1:11" ht="14.1" customHeight="1" x14ac:dyDescent="0.2">
      <c r="A39" s="306">
        <v>51</v>
      </c>
      <c r="B39" s="307" t="s">
        <v>258</v>
      </c>
      <c r="C39" s="308"/>
      <c r="D39" s="113">
        <v>14.313076789134598</v>
      </c>
      <c r="E39" s="115">
        <v>1644</v>
      </c>
      <c r="F39" s="114">
        <v>1657</v>
      </c>
      <c r="G39" s="114">
        <v>1650</v>
      </c>
      <c r="H39" s="114">
        <v>1661</v>
      </c>
      <c r="I39" s="140">
        <v>1597</v>
      </c>
      <c r="J39" s="115">
        <v>47</v>
      </c>
      <c r="K39" s="116">
        <v>2.9430181590482154</v>
      </c>
    </row>
    <row r="40" spans="1:11" ht="14.1" customHeight="1" x14ac:dyDescent="0.2">
      <c r="A40" s="306" t="s">
        <v>259</v>
      </c>
      <c r="B40" s="307" t="s">
        <v>260</v>
      </c>
      <c r="C40" s="308"/>
      <c r="D40" s="113">
        <v>14.086714260839283</v>
      </c>
      <c r="E40" s="115">
        <v>1618</v>
      </c>
      <c r="F40" s="114">
        <v>1633</v>
      </c>
      <c r="G40" s="114">
        <v>1618</v>
      </c>
      <c r="H40" s="114">
        <v>1628</v>
      </c>
      <c r="I40" s="140">
        <v>1568</v>
      </c>
      <c r="J40" s="115">
        <v>50</v>
      </c>
      <c r="K40" s="116">
        <v>3.1887755102040818</v>
      </c>
    </row>
    <row r="41" spans="1:11" ht="14.1" customHeight="1" x14ac:dyDescent="0.2">
      <c r="A41" s="306"/>
      <c r="B41" s="307" t="s">
        <v>261</v>
      </c>
      <c r="C41" s="308"/>
      <c r="D41" s="113">
        <v>2.7424690928086366</v>
      </c>
      <c r="E41" s="115">
        <v>315</v>
      </c>
      <c r="F41" s="114">
        <v>316</v>
      </c>
      <c r="G41" s="114">
        <v>327</v>
      </c>
      <c r="H41" s="114">
        <v>344</v>
      </c>
      <c r="I41" s="140">
        <v>337</v>
      </c>
      <c r="J41" s="115">
        <v>-22</v>
      </c>
      <c r="K41" s="116">
        <v>-6.5281899109792283</v>
      </c>
    </row>
    <row r="42" spans="1:11" ht="14.1" customHeight="1" x14ac:dyDescent="0.2">
      <c r="A42" s="306">
        <v>52</v>
      </c>
      <c r="B42" s="307" t="s">
        <v>262</v>
      </c>
      <c r="C42" s="308"/>
      <c r="D42" s="113">
        <v>4.1528817691102216</v>
      </c>
      <c r="E42" s="115">
        <v>477</v>
      </c>
      <c r="F42" s="114">
        <v>478</v>
      </c>
      <c r="G42" s="114">
        <v>485</v>
      </c>
      <c r="H42" s="114">
        <v>474</v>
      </c>
      <c r="I42" s="140">
        <v>456</v>
      </c>
      <c r="J42" s="115">
        <v>21</v>
      </c>
      <c r="K42" s="116">
        <v>4.6052631578947372</v>
      </c>
    </row>
    <row r="43" spans="1:11" ht="14.1" customHeight="1" x14ac:dyDescent="0.2">
      <c r="A43" s="306" t="s">
        <v>263</v>
      </c>
      <c r="B43" s="307" t="s">
        <v>264</v>
      </c>
      <c r="C43" s="308"/>
      <c r="D43" s="113">
        <v>4.0222880027860004</v>
      </c>
      <c r="E43" s="115">
        <v>462</v>
      </c>
      <c r="F43" s="114">
        <v>465</v>
      </c>
      <c r="G43" s="114">
        <v>472</v>
      </c>
      <c r="H43" s="114">
        <v>459</v>
      </c>
      <c r="I43" s="140">
        <v>442</v>
      </c>
      <c r="J43" s="115">
        <v>20</v>
      </c>
      <c r="K43" s="116">
        <v>4.5248868778280542</v>
      </c>
    </row>
    <row r="44" spans="1:11" ht="14.1" customHeight="1" x14ac:dyDescent="0.2">
      <c r="A44" s="306">
        <v>53</v>
      </c>
      <c r="B44" s="307" t="s">
        <v>265</v>
      </c>
      <c r="C44" s="308"/>
      <c r="D44" s="113">
        <v>1.1666376458297056</v>
      </c>
      <c r="E44" s="115">
        <v>134</v>
      </c>
      <c r="F44" s="114">
        <v>133</v>
      </c>
      <c r="G44" s="114">
        <v>132</v>
      </c>
      <c r="H44" s="114">
        <v>122</v>
      </c>
      <c r="I44" s="140">
        <v>121</v>
      </c>
      <c r="J44" s="115">
        <v>13</v>
      </c>
      <c r="K44" s="116">
        <v>10.743801652892563</v>
      </c>
    </row>
    <row r="45" spans="1:11" ht="14.1" customHeight="1" x14ac:dyDescent="0.2">
      <c r="A45" s="306" t="s">
        <v>266</v>
      </c>
      <c r="B45" s="307" t="s">
        <v>267</v>
      </c>
      <c r="C45" s="308"/>
      <c r="D45" s="113">
        <v>1.1318126414765801</v>
      </c>
      <c r="E45" s="115">
        <v>130</v>
      </c>
      <c r="F45" s="114">
        <v>129</v>
      </c>
      <c r="G45" s="114">
        <v>128</v>
      </c>
      <c r="H45" s="114">
        <v>120</v>
      </c>
      <c r="I45" s="140">
        <v>117</v>
      </c>
      <c r="J45" s="115">
        <v>13</v>
      </c>
      <c r="K45" s="116">
        <v>11.111111111111111</v>
      </c>
    </row>
    <row r="46" spans="1:11" ht="14.1" customHeight="1" x14ac:dyDescent="0.2">
      <c r="A46" s="306">
        <v>54</v>
      </c>
      <c r="B46" s="307" t="s">
        <v>268</v>
      </c>
      <c r="C46" s="308"/>
      <c r="D46" s="113">
        <v>10.995995124499391</v>
      </c>
      <c r="E46" s="115">
        <v>1263</v>
      </c>
      <c r="F46" s="114">
        <v>1286</v>
      </c>
      <c r="G46" s="114">
        <v>1291</v>
      </c>
      <c r="H46" s="114">
        <v>1279</v>
      </c>
      <c r="I46" s="140">
        <v>1284</v>
      </c>
      <c r="J46" s="115">
        <v>-21</v>
      </c>
      <c r="K46" s="116">
        <v>-1.6355140186915889</v>
      </c>
    </row>
    <row r="47" spans="1:11" ht="14.1" customHeight="1" x14ac:dyDescent="0.2">
      <c r="A47" s="306">
        <v>61</v>
      </c>
      <c r="B47" s="307" t="s">
        <v>269</v>
      </c>
      <c r="C47" s="308"/>
      <c r="D47" s="113">
        <v>0.49625631203203902</v>
      </c>
      <c r="E47" s="115">
        <v>57</v>
      </c>
      <c r="F47" s="114">
        <v>59</v>
      </c>
      <c r="G47" s="114">
        <v>62</v>
      </c>
      <c r="H47" s="114">
        <v>63</v>
      </c>
      <c r="I47" s="140">
        <v>62</v>
      </c>
      <c r="J47" s="115">
        <v>-5</v>
      </c>
      <c r="K47" s="116">
        <v>-8.064516129032258</v>
      </c>
    </row>
    <row r="48" spans="1:11" ht="14.1" customHeight="1" x14ac:dyDescent="0.2">
      <c r="A48" s="306">
        <v>62</v>
      </c>
      <c r="B48" s="307" t="s">
        <v>270</v>
      </c>
      <c r="C48" s="308"/>
      <c r="D48" s="113">
        <v>9.2808636601079577</v>
      </c>
      <c r="E48" s="115">
        <v>1066</v>
      </c>
      <c r="F48" s="114">
        <v>1066</v>
      </c>
      <c r="G48" s="114">
        <v>1078</v>
      </c>
      <c r="H48" s="114">
        <v>1148</v>
      </c>
      <c r="I48" s="140">
        <v>1111</v>
      </c>
      <c r="J48" s="115">
        <v>-45</v>
      </c>
      <c r="K48" s="116">
        <v>-4.0504050405040504</v>
      </c>
    </row>
    <row r="49" spans="1:11" ht="14.1" customHeight="1" x14ac:dyDescent="0.2">
      <c r="A49" s="306">
        <v>63</v>
      </c>
      <c r="B49" s="307" t="s">
        <v>271</v>
      </c>
      <c r="C49" s="308"/>
      <c r="D49" s="113">
        <v>8.7062510882813857</v>
      </c>
      <c r="E49" s="115">
        <v>1000</v>
      </c>
      <c r="F49" s="114">
        <v>1156</v>
      </c>
      <c r="G49" s="114">
        <v>1191</v>
      </c>
      <c r="H49" s="114">
        <v>1217</v>
      </c>
      <c r="I49" s="140">
        <v>1111</v>
      </c>
      <c r="J49" s="115">
        <v>-111</v>
      </c>
      <c r="K49" s="116">
        <v>-9.9909990999099918</v>
      </c>
    </row>
    <row r="50" spans="1:11" ht="14.1" customHeight="1" x14ac:dyDescent="0.2">
      <c r="A50" s="306" t="s">
        <v>272</v>
      </c>
      <c r="B50" s="307" t="s">
        <v>273</v>
      </c>
      <c r="C50" s="308"/>
      <c r="D50" s="113">
        <v>0.87933135991641997</v>
      </c>
      <c r="E50" s="115">
        <v>101</v>
      </c>
      <c r="F50" s="114">
        <v>116</v>
      </c>
      <c r="G50" s="114">
        <v>118</v>
      </c>
      <c r="H50" s="114">
        <v>115</v>
      </c>
      <c r="I50" s="140">
        <v>102</v>
      </c>
      <c r="J50" s="115">
        <v>-1</v>
      </c>
      <c r="K50" s="116">
        <v>-0.98039215686274506</v>
      </c>
    </row>
    <row r="51" spans="1:11" ht="14.1" customHeight="1" x14ac:dyDescent="0.2">
      <c r="A51" s="306" t="s">
        <v>274</v>
      </c>
      <c r="B51" s="307" t="s">
        <v>275</v>
      </c>
      <c r="C51" s="308"/>
      <c r="D51" s="113">
        <v>7.3741946717743341</v>
      </c>
      <c r="E51" s="115">
        <v>847</v>
      </c>
      <c r="F51" s="114">
        <v>977</v>
      </c>
      <c r="G51" s="114">
        <v>1015</v>
      </c>
      <c r="H51" s="114">
        <v>1046</v>
      </c>
      <c r="I51" s="140">
        <v>958</v>
      </c>
      <c r="J51" s="115">
        <v>-111</v>
      </c>
      <c r="K51" s="116">
        <v>-11.586638830897703</v>
      </c>
    </row>
    <row r="52" spans="1:11" ht="14.1" customHeight="1" x14ac:dyDescent="0.2">
      <c r="A52" s="306">
        <v>71</v>
      </c>
      <c r="B52" s="307" t="s">
        <v>276</v>
      </c>
      <c r="C52" s="308"/>
      <c r="D52" s="113">
        <v>12.101689012711127</v>
      </c>
      <c r="E52" s="115">
        <v>1390</v>
      </c>
      <c r="F52" s="114">
        <v>1424</v>
      </c>
      <c r="G52" s="114">
        <v>1410</v>
      </c>
      <c r="H52" s="114">
        <v>1393</v>
      </c>
      <c r="I52" s="140">
        <v>1409</v>
      </c>
      <c r="J52" s="115">
        <v>-19</v>
      </c>
      <c r="K52" s="116">
        <v>-1.3484740951029099</v>
      </c>
    </row>
    <row r="53" spans="1:11" ht="14.1" customHeight="1" x14ac:dyDescent="0.2">
      <c r="A53" s="306" t="s">
        <v>277</v>
      </c>
      <c r="B53" s="307" t="s">
        <v>278</v>
      </c>
      <c r="C53" s="308"/>
      <c r="D53" s="113">
        <v>0.81838760229845031</v>
      </c>
      <c r="E53" s="115">
        <v>94</v>
      </c>
      <c r="F53" s="114">
        <v>94</v>
      </c>
      <c r="G53" s="114">
        <v>90</v>
      </c>
      <c r="H53" s="114">
        <v>86</v>
      </c>
      <c r="I53" s="140">
        <v>92</v>
      </c>
      <c r="J53" s="115">
        <v>2</v>
      </c>
      <c r="K53" s="116">
        <v>2.1739130434782608</v>
      </c>
    </row>
    <row r="54" spans="1:11" ht="14.1" customHeight="1" x14ac:dyDescent="0.2">
      <c r="A54" s="306" t="s">
        <v>279</v>
      </c>
      <c r="B54" s="307" t="s">
        <v>280</v>
      </c>
      <c r="C54" s="308"/>
      <c r="D54" s="113">
        <v>10.047013755876719</v>
      </c>
      <c r="E54" s="115">
        <v>1154</v>
      </c>
      <c r="F54" s="114">
        <v>1190</v>
      </c>
      <c r="G54" s="114">
        <v>1171</v>
      </c>
      <c r="H54" s="114">
        <v>1172</v>
      </c>
      <c r="I54" s="140">
        <v>1184</v>
      </c>
      <c r="J54" s="115">
        <v>-30</v>
      </c>
      <c r="K54" s="116">
        <v>-2.5337837837837838</v>
      </c>
    </row>
    <row r="55" spans="1:11" ht="14.1" customHeight="1" x14ac:dyDescent="0.2">
      <c r="A55" s="306">
        <v>72</v>
      </c>
      <c r="B55" s="307" t="s">
        <v>281</v>
      </c>
      <c r="C55" s="308"/>
      <c r="D55" s="113">
        <v>1.0099251262406408</v>
      </c>
      <c r="E55" s="115">
        <v>116</v>
      </c>
      <c r="F55" s="114">
        <v>115</v>
      </c>
      <c r="G55" s="114">
        <v>119</v>
      </c>
      <c r="H55" s="114">
        <v>120</v>
      </c>
      <c r="I55" s="140">
        <v>116</v>
      </c>
      <c r="J55" s="115">
        <v>0</v>
      </c>
      <c r="K55" s="116">
        <v>0</v>
      </c>
    </row>
    <row r="56" spans="1:11" ht="14.1" customHeight="1" x14ac:dyDescent="0.2">
      <c r="A56" s="306" t="s">
        <v>282</v>
      </c>
      <c r="B56" s="307" t="s">
        <v>283</v>
      </c>
      <c r="C56" s="308"/>
      <c r="D56" s="113">
        <v>7.8356259794532479E-2</v>
      </c>
      <c r="E56" s="115">
        <v>9</v>
      </c>
      <c r="F56" s="114">
        <v>8</v>
      </c>
      <c r="G56" s="114">
        <v>10</v>
      </c>
      <c r="H56" s="114">
        <v>10</v>
      </c>
      <c r="I56" s="140">
        <v>12</v>
      </c>
      <c r="J56" s="115">
        <v>-3</v>
      </c>
      <c r="K56" s="116">
        <v>-25</v>
      </c>
    </row>
    <row r="57" spans="1:11" ht="14.1" customHeight="1" x14ac:dyDescent="0.2">
      <c r="A57" s="306" t="s">
        <v>284</v>
      </c>
      <c r="B57" s="307" t="s">
        <v>285</v>
      </c>
      <c r="C57" s="308"/>
      <c r="D57" s="113">
        <v>0.72261884032735502</v>
      </c>
      <c r="E57" s="115">
        <v>83</v>
      </c>
      <c r="F57" s="114">
        <v>83</v>
      </c>
      <c r="G57" s="114">
        <v>84</v>
      </c>
      <c r="H57" s="114">
        <v>88</v>
      </c>
      <c r="I57" s="140">
        <v>82</v>
      </c>
      <c r="J57" s="115">
        <v>1</v>
      </c>
      <c r="K57" s="116">
        <v>1.2195121951219512</v>
      </c>
    </row>
    <row r="58" spans="1:11" ht="14.1" customHeight="1" x14ac:dyDescent="0.2">
      <c r="A58" s="306">
        <v>73</v>
      </c>
      <c r="B58" s="307" t="s">
        <v>286</v>
      </c>
      <c r="C58" s="308"/>
      <c r="D58" s="113">
        <v>1.0969876371234546</v>
      </c>
      <c r="E58" s="115">
        <v>126</v>
      </c>
      <c r="F58" s="114">
        <v>124</v>
      </c>
      <c r="G58" s="114">
        <v>123</v>
      </c>
      <c r="H58" s="114">
        <v>120</v>
      </c>
      <c r="I58" s="140">
        <v>112</v>
      </c>
      <c r="J58" s="115">
        <v>14</v>
      </c>
      <c r="K58" s="116">
        <v>12.5</v>
      </c>
    </row>
    <row r="59" spans="1:11" ht="14.1" customHeight="1" x14ac:dyDescent="0.2">
      <c r="A59" s="306" t="s">
        <v>287</v>
      </c>
      <c r="B59" s="307" t="s">
        <v>288</v>
      </c>
      <c r="C59" s="308"/>
      <c r="D59" s="113">
        <v>0.99251262406407803</v>
      </c>
      <c r="E59" s="115">
        <v>114</v>
      </c>
      <c r="F59" s="114">
        <v>113</v>
      </c>
      <c r="G59" s="114">
        <v>111</v>
      </c>
      <c r="H59" s="114">
        <v>103</v>
      </c>
      <c r="I59" s="140">
        <v>94</v>
      </c>
      <c r="J59" s="115">
        <v>20</v>
      </c>
      <c r="K59" s="116">
        <v>21.276595744680851</v>
      </c>
    </row>
    <row r="60" spans="1:11" ht="14.1" customHeight="1" x14ac:dyDescent="0.2">
      <c r="A60" s="306">
        <v>81</v>
      </c>
      <c r="B60" s="307" t="s">
        <v>289</v>
      </c>
      <c r="C60" s="308"/>
      <c r="D60" s="113">
        <v>2.8382378547797318</v>
      </c>
      <c r="E60" s="115">
        <v>326</v>
      </c>
      <c r="F60" s="114">
        <v>315</v>
      </c>
      <c r="G60" s="114">
        <v>336</v>
      </c>
      <c r="H60" s="114">
        <v>347</v>
      </c>
      <c r="I60" s="140">
        <v>334</v>
      </c>
      <c r="J60" s="115">
        <v>-8</v>
      </c>
      <c r="K60" s="116">
        <v>-2.3952095808383231</v>
      </c>
    </row>
    <row r="61" spans="1:11" ht="14.1" customHeight="1" x14ac:dyDescent="0.2">
      <c r="A61" s="306" t="s">
        <v>290</v>
      </c>
      <c r="B61" s="307" t="s">
        <v>291</v>
      </c>
      <c r="C61" s="308"/>
      <c r="D61" s="113">
        <v>0.97510012188751527</v>
      </c>
      <c r="E61" s="115">
        <v>112</v>
      </c>
      <c r="F61" s="114">
        <v>108</v>
      </c>
      <c r="G61" s="114">
        <v>120</v>
      </c>
      <c r="H61" s="114">
        <v>124</v>
      </c>
      <c r="I61" s="140">
        <v>124</v>
      </c>
      <c r="J61" s="115">
        <v>-12</v>
      </c>
      <c r="K61" s="116">
        <v>-9.67741935483871</v>
      </c>
    </row>
    <row r="62" spans="1:11" ht="14.1" customHeight="1" x14ac:dyDescent="0.2">
      <c r="A62" s="306" t="s">
        <v>292</v>
      </c>
      <c r="B62" s="307" t="s">
        <v>293</v>
      </c>
      <c r="C62" s="308"/>
      <c r="D62" s="113">
        <v>0.74873759359219916</v>
      </c>
      <c r="E62" s="115">
        <v>86</v>
      </c>
      <c r="F62" s="114">
        <v>73</v>
      </c>
      <c r="G62" s="114">
        <v>74</v>
      </c>
      <c r="H62" s="114">
        <v>76</v>
      </c>
      <c r="I62" s="140">
        <v>77</v>
      </c>
      <c r="J62" s="115">
        <v>9</v>
      </c>
      <c r="K62" s="116">
        <v>11.688311688311689</v>
      </c>
    </row>
    <row r="63" spans="1:11" ht="14.1" customHeight="1" x14ac:dyDescent="0.2">
      <c r="A63" s="306"/>
      <c r="B63" s="307" t="s">
        <v>294</v>
      </c>
      <c r="C63" s="308"/>
      <c r="D63" s="113">
        <v>0.7313250914156364</v>
      </c>
      <c r="E63" s="115">
        <v>84</v>
      </c>
      <c r="F63" s="114">
        <v>72</v>
      </c>
      <c r="G63" s="114">
        <v>73</v>
      </c>
      <c r="H63" s="114">
        <v>74</v>
      </c>
      <c r="I63" s="140">
        <v>75</v>
      </c>
      <c r="J63" s="115">
        <v>9</v>
      </c>
      <c r="K63" s="116">
        <v>12</v>
      </c>
    </row>
    <row r="64" spans="1:11" ht="14.1" customHeight="1" x14ac:dyDescent="0.2">
      <c r="A64" s="306" t="s">
        <v>295</v>
      </c>
      <c r="B64" s="307" t="s">
        <v>296</v>
      </c>
      <c r="C64" s="308"/>
      <c r="D64" s="113">
        <v>6.9650008706251085E-2</v>
      </c>
      <c r="E64" s="115">
        <v>8</v>
      </c>
      <c r="F64" s="114">
        <v>8</v>
      </c>
      <c r="G64" s="114">
        <v>8</v>
      </c>
      <c r="H64" s="114">
        <v>7</v>
      </c>
      <c r="I64" s="140">
        <v>6</v>
      </c>
      <c r="J64" s="115">
        <v>2</v>
      </c>
      <c r="K64" s="116">
        <v>33.333333333333336</v>
      </c>
    </row>
    <row r="65" spans="1:11" ht="14.1" customHeight="1" x14ac:dyDescent="0.2">
      <c r="A65" s="306" t="s">
        <v>297</v>
      </c>
      <c r="B65" s="307" t="s">
        <v>298</v>
      </c>
      <c r="C65" s="308"/>
      <c r="D65" s="113">
        <v>0.74003134250391778</v>
      </c>
      <c r="E65" s="115">
        <v>85</v>
      </c>
      <c r="F65" s="114">
        <v>89</v>
      </c>
      <c r="G65" s="114">
        <v>99</v>
      </c>
      <c r="H65" s="114">
        <v>107</v>
      </c>
      <c r="I65" s="140">
        <v>93</v>
      </c>
      <c r="J65" s="115">
        <v>-8</v>
      </c>
      <c r="K65" s="116">
        <v>-8.6021505376344081</v>
      </c>
    </row>
    <row r="66" spans="1:11" ht="14.1" customHeight="1" x14ac:dyDescent="0.2">
      <c r="A66" s="306">
        <v>82</v>
      </c>
      <c r="B66" s="307" t="s">
        <v>299</v>
      </c>
      <c r="C66" s="308"/>
      <c r="D66" s="113">
        <v>1.7238377154797144</v>
      </c>
      <c r="E66" s="115">
        <v>198</v>
      </c>
      <c r="F66" s="114">
        <v>208</v>
      </c>
      <c r="G66" s="114">
        <v>208</v>
      </c>
      <c r="H66" s="114">
        <v>203</v>
      </c>
      <c r="I66" s="140">
        <v>204</v>
      </c>
      <c r="J66" s="115">
        <v>-6</v>
      </c>
      <c r="K66" s="116">
        <v>-2.9411764705882355</v>
      </c>
    </row>
    <row r="67" spans="1:11" ht="14.1" customHeight="1" x14ac:dyDescent="0.2">
      <c r="A67" s="306" t="s">
        <v>300</v>
      </c>
      <c r="B67" s="307" t="s">
        <v>301</v>
      </c>
      <c r="C67" s="308"/>
      <c r="D67" s="113">
        <v>0.40919380114922516</v>
      </c>
      <c r="E67" s="115">
        <v>47</v>
      </c>
      <c r="F67" s="114">
        <v>48</v>
      </c>
      <c r="G67" s="114">
        <v>50</v>
      </c>
      <c r="H67" s="114">
        <v>47</v>
      </c>
      <c r="I67" s="140">
        <v>49</v>
      </c>
      <c r="J67" s="115">
        <v>-2</v>
      </c>
      <c r="K67" s="116">
        <v>-4.0816326530612246</v>
      </c>
    </row>
    <row r="68" spans="1:11" ht="14.1" customHeight="1" x14ac:dyDescent="0.2">
      <c r="A68" s="306" t="s">
        <v>302</v>
      </c>
      <c r="B68" s="307" t="s">
        <v>303</v>
      </c>
      <c r="C68" s="308"/>
      <c r="D68" s="113">
        <v>0.72261884032735502</v>
      </c>
      <c r="E68" s="115">
        <v>83</v>
      </c>
      <c r="F68" s="114">
        <v>88</v>
      </c>
      <c r="G68" s="114">
        <v>84</v>
      </c>
      <c r="H68" s="114">
        <v>87</v>
      </c>
      <c r="I68" s="140">
        <v>87</v>
      </c>
      <c r="J68" s="115">
        <v>-4</v>
      </c>
      <c r="K68" s="116">
        <v>-4.5977011494252871</v>
      </c>
    </row>
    <row r="69" spans="1:11" ht="14.1" customHeight="1" x14ac:dyDescent="0.2">
      <c r="A69" s="306">
        <v>83</v>
      </c>
      <c r="B69" s="307" t="s">
        <v>304</v>
      </c>
      <c r="C69" s="308"/>
      <c r="D69" s="113">
        <v>5.5981194497649316</v>
      </c>
      <c r="E69" s="115">
        <v>643</v>
      </c>
      <c r="F69" s="114">
        <v>658</v>
      </c>
      <c r="G69" s="114">
        <v>642</v>
      </c>
      <c r="H69" s="114">
        <v>646</v>
      </c>
      <c r="I69" s="140">
        <v>612</v>
      </c>
      <c r="J69" s="115">
        <v>31</v>
      </c>
      <c r="K69" s="116">
        <v>5.0653594771241828</v>
      </c>
    </row>
    <row r="70" spans="1:11" ht="14.1" customHeight="1" x14ac:dyDescent="0.2">
      <c r="A70" s="306" t="s">
        <v>305</v>
      </c>
      <c r="B70" s="307" t="s">
        <v>306</v>
      </c>
      <c r="C70" s="308"/>
      <c r="D70" s="113">
        <v>3.7523942190492772</v>
      </c>
      <c r="E70" s="115">
        <v>431</v>
      </c>
      <c r="F70" s="114">
        <v>442</v>
      </c>
      <c r="G70" s="114">
        <v>424</v>
      </c>
      <c r="H70" s="114">
        <v>430</v>
      </c>
      <c r="I70" s="140">
        <v>407</v>
      </c>
      <c r="J70" s="115">
        <v>24</v>
      </c>
      <c r="K70" s="116">
        <v>5.8968058968058967</v>
      </c>
    </row>
    <row r="71" spans="1:11" ht="14.1" customHeight="1" x14ac:dyDescent="0.2">
      <c r="A71" s="306"/>
      <c r="B71" s="307" t="s">
        <v>307</v>
      </c>
      <c r="C71" s="308"/>
      <c r="D71" s="113">
        <v>1.6803064600383075</v>
      </c>
      <c r="E71" s="115">
        <v>193</v>
      </c>
      <c r="F71" s="114">
        <v>192</v>
      </c>
      <c r="G71" s="114">
        <v>187</v>
      </c>
      <c r="H71" s="114">
        <v>198</v>
      </c>
      <c r="I71" s="140">
        <v>176</v>
      </c>
      <c r="J71" s="115">
        <v>17</v>
      </c>
      <c r="K71" s="116">
        <v>9.6590909090909083</v>
      </c>
    </row>
    <row r="72" spans="1:11" ht="14.1" customHeight="1" x14ac:dyDescent="0.2">
      <c r="A72" s="306">
        <v>84</v>
      </c>
      <c r="B72" s="307" t="s">
        <v>308</v>
      </c>
      <c r="C72" s="308"/>
      <c r="D72" s="113">
        <v>1.1492251436531429</v>
      </c>
      <c r="E72" s="115">
        <v>132</v>
      </c>
      <c r="F72" s="114">
        <v>127</v>
      </c>
      <c r="G72" s="114">
        <v>128</v>
      </c>
      <c r="H72" s="114">
        <v>122</v>
      </c>
      <c r="I72" s="140">
        <v>119</v>
      </c>
      <c r="J72" s="115">
        <v>13</v>
      </c>
      <c r="K72" s="116">
        <v>10.92436974789916</v>
      </c>
    </row>
    <row r="73" spans="1:11" ht="14.1" customHeight="1" x14ac:dyDescent="0.2">
      <c r="A73" s="306" t="s">
        <v>309</v>
      </c>
      <c r="B73" s="307" t="s">
        <v>310</v>
      </c>
      <c r="C73" s="308"/>
      <c r="D73" s="113">
        <v>0.19153752394219048</v>
      </c>
      <c r="E73" s="115">
        <v>22</v>
      </c>
      <c r="F73" s="114">
        <v>23</v>
      </c>
      <c r="G73" s="114">
        <v>22</v>
      </c>
      <c r="H73" s="114">
        <v>21</v>
      </c>
      <c r="I73" s="140">
        <v>25</v>
      </c>
      <c r="J73" s="115">
        <v>-3</v>
      </c>
      <c r="K73" s="116">
        <v>-12</v>
      </c>
    </row>
    <row r="74" spans="1:11" ht="14.1" customHeight="1" x14ac:dyDescent="0.2">
      <c r="A74" s="306" t="s">
        <v>311</v>
      </c>
      <c r="B74" s="307" t="s">
        <v>312</v>
      </c>
      <c r="C74" s="308"/>
      <c r="D74" s="113" t="s">
        <v>513</v>
      </c>
      <c r="E74" s="115" t="s">
        <v>513</v>
      </c>
      <c r="F74" s="114">
        <v>3</v>
      </c>
      <c r="G74" s="114">
        <v>3</v>
      </c>
      <c r="H74" s="114" t="s">
        <v>513</v>
      </c>
      <c r="I74" s="140" t="s">
        <v>513</v>
      </c>
      <c r="J74" s="115" t="s">
        <v>513</v>
      </c>
      <c r="K74" s="116" t="s">
        <v>513</v>
      </c>
    </row>
    <row r="75" spans="1:11" ht="14.1" customHeight="1" x14ac:dyDescent="0.2">
      <c r="A75" s="306" t="s">
        <v>313</v>
      </c>
      <c r="B75" s="307" t="s">
        <v>314</v>
      </c>
      <c r="C75" s="308"/>
      <c r="D75" s="113">
        <v>3.4825004353125542E-2</v>
      </c>
      <c r="E75" s="115">
        <v>4</v>
      </c>
      <c r="F75" s="114">
        <v>3</v>
      </c>
      <c r="G75" s="114">
        <v>3</v>
      </c>
      <c r="H75" s="114" t="s">
        <v>513</v>
      </c>
      <c r="I75" s="140">
        <v>3</v>
      </c>
      <c r="J75" s="115">
        <v>1</v>
      </c>
      <c r="K75" s="116">
        <v>33.333333333333336</v>
      </c>
    </row>
    <row r="76" spans="1:11" ht="14.1" customHeight="1" x14ac:dyDescent="0.2">
      <c r="A76" s="306">
        <v>91</v>
      </c>
      <c r="B76" s="307" t="s">
        <v>315</v>
      </c>
      <c r="C76" s="308"/>
      <c r="D76" s="113" t="s">
        <v>513</v>
      </c>
      <c r="E76" s="115" t="s">
        <v>513</v>
      </c>
      <c r="F76" s="114" t="s">
        <v>513</v>
      </c>
      <c r="G76" s="114" t="s">
        <v>513</v>
      </c>
      <c r="H76" s="114" t="s">
        <v>513</v>
      </c>
      <c r="I76" s="140">
        <v>5</v>
      </c>
      <c r="J76" s="115" t="s">
        <v>513</v>
      </c>
      <c r="K76" s="116" t="s">
        <v>513</v>
      </c>
    </row>
    <row r="77" spans="1:11" ht="14.1" customHeight="1" x14ac:dyDescent="0.2">
      <c r="A77" s="306">
        <v>92</v>
      </c>
      <c r="B77" s="307" t="s">
        <v>316</v>
      </c>
      <c r="C77" s="308"/>
      <c r="D77" s="113">
        <v>0.16541877067734634</v>
      </c>
      <c r="E77" s="115">
        <v>19</v>
      </c>
      <c r="F77" s="114">
        <v>19</v>
      </c>
      <c r="G77" s="114">
        <v>17</v>
      </c>
      <c r="H77" s="114">
        <v>16</v>
      </c>
      <c r="I77" s="140">
        <v>15</v>
      </c>
      <c r="J77" s="115">
        <v>4</v>
      </c>
      <c r="K77" s="116">
        <v>26.666666666666668</v>
      </c>
    </row>
    <row r="78" spans="1:11" ht="14.1" customHeight="1" x14ac:dyDescent="0.2">
      <c r="A78" s="306">
        <v>93</v>
      </c>
      <c r="B78" s="307" t="s">
        <v>317</v>
      </c>
      <c r="C78" s="308"/>
      <c r="D78" s="113">
        <v>6.0943757617969704E-2</v>
      </c>
      <c r="E78" s="115">
        <v>7</v>
      </c>
      <c r="F78" s="114">
        <v>8</v>
      </c>
      <c r="G78" s="114">
        <v>10</v>
      </c>
      <c r="H78" s="114">
        <v>12</v>
      </c>
      <c r="I78" s="140">
        <v>13</v>
      </c>
      <c r="J78" s="115">
        <v>-6</v>
      </c>
      <c r="K78" s="116">
        <v>-46.153846153846153</v>
      </c>
    </row>
    <row r="79" spans="1:11" ht="14.1" customHeight="1" x14ac:dyDescent="0.2">
      <c r="A79" s="306">
        <v>94</v>
      </c>
      <c r="B79" s="307" t="s">
        <v>318</v>
      </c>
      <c r="C79" s="308"/>
      <c r="D79" s="113">
        <v>0.63555632944454121</v>
      </c>
      <c r="E79" s="115">
        <v>73</v>
      </c>
      <c r="F79" s="114">
        <v>76</v>
      </c>
      <c r="G79" s="114">
        <v>73</v>
      </c>
      <c r="H79" s="114">
        <v>76</v>
      </c>
      <c r="I79" s="140">
        <v>78</v>
      </c>
      <c r="J79" s="115">
        <v>-5</v>
      </c>
      <c r="K79" s="116">
        <v>-6.4102564102564106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5.2324569040571127</v>
      </c>
      <c r="E81" s="143">
        <v>601</v>
      </c>
      <c r="F81" s="144">
        <v>614</v>
      </c>
      <c r="G81" s="144">
        <v>611</v>
      </c>
      <c r="H81" s="144">
        <v>611</v>
      </c>
      <c r="I81" s="145">
        <v>612</v>
      </c>
      <c r="J81" s="143">
        <v>-11</v>
      </c>
      <c r="K81" s="146">
        <v>-1.7973856209150327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2705</v>
      </c>
      <c r="G12" s="536">
        <v>1677</v>
      </c>
      <c r="H12" s="536">
        <v>3401</v>
      </c>
      <c r="I12" s="536">
        <v>2176</v>
      </c>
      <c r="J12" s="537">
        <v>2470</v>
      </c>
      <c r="K12" s="538">
        <v>235</v>
      </c>
      <c r="L12" s="349">
        <v>9.5141700404858298</v>
      </c>
    </row>
    <row r="13" spans="1:17" s="110" customFormat="1" ht="15" customHeight="1" x14ac:dyDescent="0.2">
      <c r="A13" s="350" t="s">
        <v>344</v>
      </c>
      <c r="B13" s="351" t="s">
        <v>345</v>
      </c>
      <c r="C13" s="347"/>
      <c r="D13" s="347"/>
      <c r="E13" s="348"/>
      <c r="F13" s="536">
        <v>1494</v>
      </c>
      <c r="G13" s="536">
        <v>892</v>
      </c>
      <c r="H13" s="536">
        <v>1669</v>
      </c>
      <c r="I13" s="536">
        <v>1181</v>
      </c>
      <c r="J13" s="537">
        <v>1337</v>
      </c>
      <c r="K13" s="538">
        <v>157</v>
      </c>
      <c r="L13" s="349">
        <v>11.742707554225879</v>
      </c>
    </row>
    <row r="14" spans="1:17" s="110" customFormat="1" ht="22.5" customHeight="1" x14ac:dyDescent="0.2">
      <c r="A14" s="350"/>
      <c r="B14" s="351" t="s">
        <v>346</v>
      </c>
      <c r="C14" s="347"/>
      <c r="D14" s="347"/>
      <c r="E14" s="348"/>
      <c r="F14" s="536">
        <v>1211</v>
      </c>
      <c r="G14" s="536">
        <v>785</v>
      </c>
      <c r="H14" s="536">
        <v>1732</v>
      </c>
      <c r="I14" s="536">
        <v>995</v>
      </c>
      <c r="J14" s="537">
        <v>1133</v>
      </c>
      <c r="K14" s="538">
        <v>78</v>
      </c>
      <c r="L14" s="349">
        <v>6.8843777581641659</v>
      </c>
    </row>
    <row r="15" spans="1:17" s="110" customFormat="1" ht="15" customHeight="1" x14ac:dyDescent="0.2">
      <c r="A15" s="350" t="s">
        <v>347</v>
      </c>
      <c r="B15" s="351" t="s">
        <v>108</v>
      </c>
      <c r="C15" s="347"/>
      <c r="D15" s="347"/>
      <c r="E15" s="348"/>
      <c r="F15" s="536">
        <v>528</v>
      </c>
      <c r="G15" s="536">
        <v>359</v>
      </c>
      <c r="H15" s="536">
        <v>1466</v>
      </c>
      <c r="I15" s="536">
        <v>485</v>
      </c>
      <c r="J15" s="537">
        <v>495</v>
      </c>
      <c r="K15" s="538">
        <v>33</v>
      </c>
      <c r="L15" s="349">
        <v>6.666666666666667</v>
      </c>
    </row>
    <row r="16" spans="1:17" s="110" customFormat="1" ht="15" customHeight="1" x14ac:dyDescent="0.2">
      <c r="A16" s="350"/>
      <c r="B16" s="351" t="s">
        <v>109</v>
      </c>
      <c r="C16" s="347"/>
      <c r="D16" s="347"/>
      <c r="E16" s="348"/>
      <c r="F16" s="536">
        <v>1799</v>
      </c>
      <c r="G16" s="536">
        <v>1166</v>
      </c>
      <c r="H16" s="536">
        <v>1672</v>
      </c>
      <c r="I16" s="536">
        <v>1445</v>
      </c>
      <c r="J16" s="537">
        <v>1633</v>
      </c>
      <c r="K16" s="538">
        <v>166</v>
      </c>
      <c r="L16" s="349">
        <v>10.165339865278629</v>
      </c>
    </row>
    <row r="17" spans="1:12" s="110" customFormat="1" ht="15" customHeight="1" x14ac:dyDescent="0.2">
      <c r="A17" s="350"/>
      <c r="B17" s="351" t="s">
        <v>110</v>
      </c>
      <c r="C17" s="347"/>
      <c r="D17" s="347"/>
      <c r="E17" s="348"/>
      <c r="F17" s="536">
        <v>348</v>
      </c>
      <c r="G17" s="536">
        <v>135</v>
      </c>
      <c r="H17" s="536">
        <v>234</v>
      </c>
      <c r="I17" s="536">
        <v>218</v>
      </c>
      <c r="J17" s="537">
        <v>302</v>
      </c>
      <c r="K17" s="538">
        <v>46</v>
      </c>
      <c r="L17" s="349">
        <v>15.231788079470199</v>
      </c>
    </row>
    <row r="18" spans="1:12" s="110" customFormat="1" ht="15" customHeight="1" x14ac:dyDescent="0.2">
      <c r="A18" s="350"/>
      <c r="B18" s="351" t="s">
        <v>111</v>
      </c>
      <c r="C18" s="347"/>
      <c r="D18" s="347"/>
      <c r="E18" s="348"/>
      <c r="F18" s="536">
        <v>30</v>
      </c>
      <c r="G18" s="536">
        <v>17</v>
      </c>
      <c r="H18" s="536">
        <v>29</v>
      </c>
      <c r="I18" s="536">
        <v>28</v>
      </c>
      <c r="J18" s="537">
        <v>40</v>
      </c>
      <c r="K18" s="538">
        <v>-10</v>
      </c>
      <c r="L18" s="349">
        <v>-25</v>
      </c>
    </row>
    <row r="19" spans="1:12" s="110" customFormat="1" ht="15" customHeight="1" x14ac:dyDescent="0.2">
      <c r="A19" s="118" t="s">
        <v>113</v>
      </c>
      <c r="B19" s="119" t="s">
        <v>181</v>
      </c>
      <c r="C19" s="347"/>
      <c r="D19" s="347"/>
      <c r="E19" s="348"/>
      <c r="F19" s="536">
        <v>1730</v>
      </c>
      <c r="G19" s="536">
        <v>1012</v>
      </c>
      <c r="H19" s="536">
        <v>2365</v>
      </c>
      <c r="I19" s="536">
        <v>1324</v>
      </c>
      <c r="J19" s="537">
        <v>1523</v>
      </c>
      <c r="K19" s="538">
        <v>207</v>
      </c>
      <c r="L19" s="349">
        <v>13.591595535128036</v>
      </c>
    </row>
    <row r="20" spans="1:12" s="110" customFormat="1" ht="15" customHeight="1" x14ac:dyDescent="0.2">
      <c r="A20" s="118"/>
      <c r="B20" s="119" t="s">
        <v>182</v>
      </c>
      <c r="C20" s="347"/>
      <c r="D20" s="347"/>
      <c r="E20" s="348"/>
      <c r="F20" s="536">
        <v>975</v>
      </c>
      <c r="G20" s="536">
        <v>665</v>
      </c>
      <c r="H20" s="536">
        <v>1036</v>
      </c>
      <c r="I20" s="536">
        <v>852</v>
      </c>
      <c r="J20" s="537">
        <v>947</v>
      </c>
      <c r="K20" s="538">
        <v>28</v>
      </c>
      <c r="L20" s="349">
        <v>2.9567053854276661</v>
      </c>
    </row>
    <row r="21" spans="1:12" s="110" customFormat="1" ht="15" customHeight="1" x14ac:dyDescent="0.2">
      <c r="A21" s="118" t="s">
        <v>113</v>
      </c>
      <c r="B21" s="119" t="s">
        <v>116</v>
      </c>
      <c r="C21" s="347"/>
      <c r="D21" s="347"/>
      <c r="E21" s="348"/>
      <c r="F21" s="536">
        <v>2182</v>
      </c>
      <c r="G21" s="536">
        <v>1323</v>
      </c>
      <c r="H21" s="536">
        <v>2809</v>
      </c>
      <c r="I21" s="536">
        <v>1664</v>
      </c>
      <c r="J21" s="537">
        <v>1979</v>
      </c>
      <c r="K21" s="538">
        <v>203</v>
      </c>
      <c r="L21" s="349">
        <v>10.257705912076807</v>
      </c>
    </row>
    <row r="22" spans="1:12" s="110" customFormat="1" ht="15" customHeight="1" x14ac:dyDescent="0.2">
      <c r="A22" s="118"/>
      <c r="B22" s="119" t="s">
        <v>117</v>
      </c>
      <c r="C22" s="347"/>
      <c r="D22" s="347"/>
      <c r="E22" s="348"/>
      <c r="F22" s="536">
        <v>522</v>
      </c>
      <c r="G22" s="536">
        <v>353</v>
      </c>
      <c r="H22" s="536">
        <v>590</v>
      </c>
      <c r="I22" s="536">
        <v>512</v>
      </c>
      <c r="J22" s="537">
        <v>489</v>
      </c>
      <c r="K22" s="538">
        <v>33</v>
      </c>
      <c r="L22" s="349">
        <v>6.7484662576687118</v>
      </c>
    </row>
    <row r="23" spans="1:12" s="110" customFormat="1" ht="15" customHeight="1" x14ac:dyDescent="0.2">
      <c r="A23" s="352" t="s">
        <v>347</v>
      </c>
      <c r="B23" s="353" t="s">
        <v>193</v>
      </c>
      <c r="C23" s="354"/>
      <c r="D23" s="354"/>
      <c r="E23" s="355"/>
      <c r="F23" s="539">
        <v>78</v>
      </c>
      <c r="G23" s="539">
        <v>60</v>
      </c>
      <c r="H23" s="539">
        <v>644</v>
      </c>
      <c r="I23" s="539">
        <v>26</v>
      </c>
      <c r="J23" s="540">
        <v>75</v>
      </c>
      <c r="K23" s="541">
        <v>3</v>
      </c>
      <c r="L23" s="356">
        <v>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28.1</v>
      </c>
      <c r="G25" s="542">
        <v>34.9</v>
      </c>
      <c r="H25" s="542">
        <v>35.799999999999997</v>
      </c>
      <c r="I25" s="542">
        <v>35.6</v>
      </c>
      <c r="J25" s="542">
        <v>30.4</v>
      </c>
      <c r="K25" s="543" t="s">
        <v>349</v>
      </c>
      <c r="L25" s="364">
        <v>-2.2999999999999972</v>
      </c>
    </row>
    <row r="26" spans="1:12" s="110" customFormat="1" ht="15" customHeight="1" x14ac:dyDescent="0.2">
      <c r="A26" s="365" t="s">
        <v>105</v>
      </c>
      <c r="B26" s="366" t="s">
        <v>345</v>
      </c>
      <c r="C26" s="362"/>
      <c r="D26" s="362"/>
      <c r="E26" s="363"/>
      <c r="F26" s="542">
        <v>24.9</v>
      </c>
      <c r="G26" s="542">
        <v>33.299999999999997</v>
      </c>
      <c r="H26" s="542">
        <v>33.799999999999997</v>
      </c>
      <c r="I26" s="542">
        <v>32.299999999999997</v>
      </c>
      <c r="J26" s="544">
        <v>29.6</v>
      </c>
      <c r="K26" s="543" t="s">
        <v>349</v>
      </c>
      <c r="L26" s="364">
        <v>-4.7000000000000028</v>
      </c>
    </row>
    <row r="27" spans="1:12" s="110" customFormat="1" ht="15" customHeight="1" x14ac:dyDescent="0.2">
      <c r="A27" s="365"/>
      <c r="B27" s="366" t="s">
        <v>346</v>
      </c>
      <c r="C27" s="362"/>
      <c r="D27" s="362"/>
      <c r="E27" s="363"/>
      <c r="F27" s="542">
        <v>32.1</v>
      </c>
      <c r="G27" s="542">
        <v>36.799999999999997</v>
      </c>
      <c r="H27" s="542">
        <v>37.6</v>
      </c>
      <c r="I27" s="542">
        <v>39.6</v>
      </c>
      <c r="J27" s="542">
        <v>31.4</v>
      </c>
      <c r="K27" s="543" t="s">
        <v>349</v>
      </c>
      <c r="L27" s="364">
        <v>0.70000000000000284</v>
      </c>
    </row>
    <row r="28" spans="1:12" s="110" customFormat="1" ht="15" customHeight="1" x14ac:dyDescent="0.2">
      <c r="A28" s="365" t="s">
        <v>113</v>
      </c>
      <c r="B28" s="366" t="s">
        <v>108</v>
      </c>
      <c r="C28" s="362"/>
      <c r="D28" s="362"/>
      <c r="E28" s="363"/>
      <c r="F28" s="542">
        <v>48.1</v>
      </c>
      <c r="G28" s="542">
        <v>52.9</v>
      </c>
      <c r="H28" s="542">
        <v>47.6</v>
      </c>
      <c r="I28" s="542">
        <v>46.4</v>
      </c>
      <c r="J28" s="542">
        <v>44.6</v>
      </c>
      <c r="K28" s="543" t="s">
        <v>349</v>
      </c>
      <c r="L28" s="364">
        <v>3.5</v>
      </c>
    </row>
    <row r="29" spans="1:12" s="110" customFormat="1" ht="11.25" x14ac:dyDescent="0.2">
      <c r="A29" s="365"/>
      <c r="B29" s="366" t="s">
        <v>109</v>
      </c>
      <c r="C29" s="362"/>
      <c r="D29" s="362"/>
      <c r="E29" s="363"/>
      <c r="F29" s="542">
        <v>25.3</v>
      </c>
      <c r="G29" s="542">
        <v>31</v>
      </c>
      <c r="H29" s="542">
        <v>33.4</v>
      </c>
      <c r="I29" s="542">
        <v>33.1</v>
      </c>
      <c r="J29" s="544">
        <v>28.1</v>
      </c>
      <c r="K29" s="543" t="s">
        <v>349</v>
      </c>
      <c r="L29" s="364">
        <v>-2.8000000000000007</v>
      </c>
    </row>
    <row r="30" spans="1:12" s="110" customFormat="1" ht="15" customHeight="1" x14ac:dyDescent="0.2">
      <c r="A30" s="365"/>
      <c r="B30" s="366" t="s">
        <v>110</v>
      </c>
      <c r="C30" s="362"/>
      <c r="D30" s="362"/>
      <c r="E30" s="363"/>
      <c r="F30" s="542">
        <v>17.3</v>
      </c>
      <c r="G30" s="542">
        <v>28.1</v>
      </c>
      <c r="H30" s="542">
        <v>26.7</v>
      </c>
      <c r="I30" s="542">
        <v>29.4</v>
      </c>
      <c r="J30" s="542">
        <v>23.2</v>
      </c>
      <c r="K30" s="543" t="s">
        <v>349</v>
      </c>
      <c r="L30" s="364">
        <v>-5.8999999999999986</v>
      </c>
    </row>
    <row r="31" spans="1:12" s="110" customFormat="1" ht="15" customHeight="1" x14ac:dyDescent="0.2">
      <c r="A31" s="365"/>
      <c r="B31" s="366" t="s">
        <v>111</v>
      </c>
      <c r="C31" s="362"/>
      <c r="D31" s="362"/>
      <c r="E31" s="363"/>
      <c r="F31" s="542">
        <v>26.7</v>
      </c>
      <c r="G31" s="542">
        <v>41.2</v>
      </c>
      <c r="H31" s="542">
        <v>34.5</v>
      </c>
      <c r="I31" s="542">
        <v>50</v>
      </c>
      <c r="J31" s="542">
        <v>35</v>
      </c>
      <c r="K31" s="543" t="s">
        <v>349</v>
      </c>
      <c r="L31" s="364">
        <v>-8.3000000000000007</v>
      </c>
    </row>
    <row r="32" spans="1:12" s="110" customFormat="1" ht="15" customHeight="1" x14ac:dyDescent="0.2">
      <c r="A32" s="367" t="s">
        <v>113</v>
      </c>
      <c r="B32" s="368" t="s">
        <v>181</v>
      </c>
      <c r="C32" s="362"/>
      <c r="D32" s="362"/>
      <c r="E32" s="363"/>
      <c r="F32" s="542">
        <v>26.6</v>
      </c>
      <c r="G32" s="542">
        <v>35.299999999999997</v>
      </c>
      <c r="H32" s="542">
        <v>35.700000000000003</v>
      </c>
      <c r="I32" s="542">
        <v>35.9</v>
      </c>
      <c r="J32" s="544">
        <v>31.2</v>
      </c>
      <c r="K32" s="543" t="s">
        <v>349</v>
      </c>
      <c r="L32" s="364">
        <v>-4.5999999999999979</v>
      </c>
    </row>
    <row r="33" spans="1:12" s="110" customFormat="1" ht="15" customHeight="1" x14ac:dyDescent="0.2">
      <c r="A33" s="367"/>
      <c r="B33" s="368" t="s">
        <v>182</v>
      </c>
      <c r="C33" s="362"/>
      <c r="D33" s="362"/>
      <c r="E33" s="363"/>
      <c r="F33" s="542">
        <v>30.8</v>
      </c>
      <c r="G33" s="542">
        <v>34.4</v>
      </c>
      <c r="H33" s="542">
        <v>35.799999999999997</v>
      </c>
      <c r="I33" s="542">
        <v>35.1</v>
      </c>
      <c r="J33" s="542">
        <v>29.3</v>
      </c>
      <c r="K33" s="543" t="s">
        <v>349</v>
      </c>
      <c r="L33" s="364">
        <v>1.5</v>
      </c>
    </row>
    <row r="34" spans="1:12" s="369" customFormat="1" ht="15" customHeight="1" x14ac:dyDescent="0.2">
      <c r="A34" s="367" t="s">
        <v>113</v>
      </c>
      <c r="B34" s="368" t="s">
        <v>116</v>
      </c>
      <c r="C34" s="362"/>
      <c r="D34" s="362"/>
      <c r="E34" s="363"/>
      <c r="F34" s="542">
        <v>27.1</v>
      </c>
      <c r="G34" s="542">
        <v>34.799999999999997</v>
      </c>
      <c r="H34" s="542">
        <v>36.700000000000003</v>
      </c>
      <c r="I34" s="542">
        <v>35.299999999999997</v>
      </c>
      <c r="J34" s="542">
        <v>28.9</v>
      </c>
      <c r="K34" s="543" t="s">
        <v>349</v>
      </c>
      <c r="L34" s="364">
        <v>-1.7999999999999972</v>
      </c>
    </row>
    <row r="35" spans="1:12" s="369" customFormat="1" ht="11.25" x14ac:dyDescent="0.2">
      <c r="A35" s="370"/>
      <c r="B35" s="371" t="s">
        <v>117</v>
      </c>
      <c r="C35" s="372"/>
      <c r="D35" s="372"/>
      <c r="E35" s="373"/>
      <c r="F35" s="545">
        <v>32.299999999999997</v>
      </c>
      <c r="G35" s="545">
        <v>35.5</v>
      </c>
      <c r="H35" s="545">
        <v>32.299999999999997</v>
      </c>
      <c r="I35" s="545">
        <v>36.4</v>
      </c>
      <c r="J35" s="546">
        <v>36.700000000000003</v>
      </c>
      <c r="K35" s="547" t="s">
        <v>349</v>
      </c>
      <c r="L35" s="374">
        <v>-4.4000000000000057</v>
      </c>
    </row>
    <row r="36" spans="1:12" s="369" customFormat="1" ht="15.95" customHeight="1" x14ac:dyDescent="0.2">
      <c r="A36" s="375" t="s">
        <v>350</v>
      </c>
      <c r="B36" s="376"/>
      <c r="C36" s="377"/>
      <c r="D36" s="376"/>
      <c r="E36" s="378"/>
      <c r="F36" s="548">
        <v>2605</v>
      </c>
      <c r="G36" s="548">
        <v>1603</v>
      </c>
      <c r="H36" s="548">
        <v>2349</v>
      </c>
      <c r="I36" s="548">
        <v>2102</v>
      </c>
      <c r="J36" s="548">
        <v>2372</v>
      </c>
      <c r="K36" s="549">
        <v>233</v>
      </c>
      <c r="L36" s="380">
        <v>9.8229342327150082</v>
      </c>
    </row>
    <row r="37" spans="1:12" s="369" customFormat="1" ht="15.95" customHeight="1" x14ac:dyDescent="0.2">
      <c r="A37" s="381"/>
      <c r="B37" s="382" t="s">
        <v>113</v>
      </c>
      <c r="C37" s="382" t="s">
        <v>351</v>
      </c>
      <c r="D37" s="382"/>
      <c r="E37" s="383"/>
      <c r="F37" s="548">
        <v>733</v>
      </c>
      <c r="G37" s="548">
        <v>560</v>
      </c>
      <c r="H37" s="548">
        <v>840</v>
      </c>
      <c r="I37" s="548">
        <v>748</v>
      </c>
      <c r="J37" s="548">
        <v>722</v>
      </c>
      <c r="K37" s="549">
        <v>11</v>
      </c>
      <c r="L37" s="380">
        <v>1.5235457063711912</v>
      </c>
    </row>
    <row r="38" spans="1:12" s="369" customFormat="1" ht="15.95" customHeight="1" x14ac:dyDescent="0.2">
      <c r="A38" s="381"/>
      <c r="B38" s="384" t="s">
        <v>105</v>
      </c>
      <c r="C38" s="384" t="s">
        <v>106</v>
      </c>
      <c r="D38" s="385"/>
      <c r="E38" s="383"/>
      <c r="F38" s="548">
        <v>1437</v>
      </c>
      <c r="G38" s="548">
        <v>851</v>
      </c>
      <c r="H38" s="548">
        <v>1151</v>
      </c>
      <c r="I38" s="548">
        <v>1152</v>
      </c>
      <c r="J38" s="550">
        <v>1280</v>
      </c>
      <c r="K38" s="549">
        <v>157</v>
      </c>
      <c r="L38" s="380">
        <v>12.265625</v>
      </c>
    </row>
    <row r="39" spans="1:12" s="369" customFormat="1" ht="15.95" customHeight="1" x14ac:dyDescent="0.2">
      <c r="A39" s="381"/>
      <c r="B39" s="385"/>
      <c r="C39" s="382" t="s">
        <v>352</v>
      </c>
      <c r="D39" s="385"/>
      <c r="E39" s="383"/>
      <c r="F39" s="548">
        <v>358</v>
      </c>
      <c r="G39" s="548">
        <v>283</v>
      </c>
      <c r="H39" s="548">
        <v>389</v>
      </c>
      <c r="I39" s="548">
        <v>372</v>
      </c>
      <c r="J39" s="548">
        <v>379</v>
      </c>
      <c r="K39" s="549">
        <v>-21</v>
      </c>
      <c r="L39" s="380">
        <v>-5.5408970976253302</v>
      </c>
    </row>
    <row r="40" spans="1:12" s="369" customFormat="1" ht="15.95" customHeight="1" x14ac:dyDescent="0.2">
      <c r="A40" s="381"/>
      <c r="B40" s="384"/>
      <c r="C40" s="384" t="s">
        <v>107</v>
      </c>
      <c r="D40" s="385"/>
      <c r="E40" s="383"/>
      <c r="F40" s="548">
        <v>1168</v>
      </c>
      <c r="G40" s="548">
        <v>752</v>
      </c>
      <c r="H40" s="548">
        <v>1198</v>
      </c>
      <c r="I40" s="548">
        <v>950</v>
      </c>
      <c r="J40" s="548">
        <v>1092</v>
      </c>
      <c r="K40" s="549">
        <v>76</v>
      </c>
      <c r="L40" s="380">
        <v>6.9597069597069599</v>
      </c>
    </row>
    <row r="41" spans="1:12" s="369" customFormat="1" ht="24" customHeight="1" x14ac:dyDescent="0.2">
      <c r="A41" s="381"/>
      <c r="B41" s="385"/>
      <c r="C41" s="382" t="s">
        <v>352</v>
      </c>
      <c r="D41" s="385"/>
      <c r="E41" s="383"/>
      <c r="F41" s="548">
        <v>375</v>
      </c>
      <c r="G41" s="548">
        <v>277</v>
      </c>
      <c r="H41" s="548">
        <v>451</v>
      </c>
      <c r="I41" s="548">
        <v>376</v>
      </c>
      <c r="J41" s="550">
        <v>343</v>
      </c>
      <c r="K41" s="549">
        <v>32</v>
      </c>
      <c r="L41" s="380">
        <v>9.3294460641399422</v>
      </c>
    </row>
    <row r="42" spans="1:12" s="110" customFormat="1" ht="15" customHeight="1" x14ac:dyDescent="0.2">
      <c r="A42" s="381"/>
      <c r="B42" s="384" t="s">
        <v>113</v>
      </c>
      <c r="C42" s="384" t="s">
        <v>353</v>
      </c>
      <c r="D42" s="385"/>
      <c r="E42" s="383"/>
      <c r="F42" s="548">
        <v>447</v>
      </c>
      <c r="G42" s="548">
        <v>297</v>
      </c>
      <c r="H42" s="548">
        <v>498</v>
      </c>
      <c r="I42" s="548">
        <v>420</v>
      </c>
      <c r="J42" s="548">
        <v>413</v>
      </c>
      <c r="K42" s="549">
        <v>34</v>
      </c>
      <c r="L42" s="380">
        <v>8.2324455205811145</v>
      </c>
    </row>
    <row r="43" spans="1:12" s="110" customFormat="1" ht="15" customHeight="1" x14ac:dyDescent="0.2">
      <c r="A43" s="381"/>
      <c r="B43" s="385"/>
      <c r="C43" s="382" t="s">
        <v>352</v>
      </c>
      <c r="D43" s="385"/>
      <c r="E43" s="383"/>
      <c r="F43" s="548">
        <v>215</v>
      </c>
      <c r="G43" s="548">
        <v>157</v>
      </c>
      <c r="H43" s="548">
        <v>237</v>
      </c>
      <c r="I43" s="548">
        <v>195</v>
      </c>
      <c r="J43" s="548">
        <v>184</v>
      </c>
      <c r="K43" s="549">
        <v>31</v>
      </c>
      <c r="L43" s="380">
        <v>16.847826086956523</v>
      </c>
    </row>
    <row r="44" spans="1:12" s="110" customFormat="1" ht="15" customHeight="1" x14ac:dyDescent="0.2">
      <c r="A44" s="381"/>
      <c r="B44" s="384"/>
      <c r="C44" s="366" t="s">
        <v>109</v>
      </c>
      <c r="D44" s="385"/>
      <c r="E44" s="383"/>
      <c r="F44" s="548">
        <v>1782</v>
      </c>
      <c r="G44" s="548">
        <v>1154</v>
      </c>
      <c r="H44" s="548">
        <v>1590</v>
      </c>
      <c r="I44" s="548">
        <v>1436</v>
      </c>
      <c r="J44" s="550">
        <v>1617</v>
      </c>
      <c r="K44" s="549">
        <v>165</v>
      </c>
      <c r="L44" s="380">
        <v>10.204081632653061</v>
      </c>
    </row>
    <row r="45" spans="1:12" s="110" customFormat="1" ht="15" customHeight="1" x14ac:dyDescent="0.2">
      <c r="A45" s="381"/>
      <c r="B45" s="385"/>
      <c r="C45" s="382" t="s">
        <v>352</v>
      </c>
      <c r="D45" s="385"/>
      <c r="E45" s="383"/>
      <c r="F45" s="548">
        <v>450</v>
      </c>
      <c r="G45" s="548">
        <v>358</v>
      </c>
      <c r="H45" s="548">
        <v>531</v>
      </c>
      <c r="I45" s="548">
        <v>475</v>
      </c>
      <c r="J45" s="548">
        <v>454</v>
      </c>
      <c r="K45" s="549">
        <v>-4</v>
      </c>
      <c r="L45" s="380">
        <v>-0.88105726872246692</v>
      </c>
    </row>
    <row r="46" spans="1:12" s="110" customFormat="1" ht="15" customHeight="1" x14ac:dyDescent="0.2">
      <c r="A46" s="381"/>
      <c r="B46" s="384"/>
      <c r="C46" s="366" t="s">
        <v>110</v>
      </c>
      <c r="D46" s="385"/>
      <c r="E46" s="383"/>
      <c r="F46" s="548">
        <v>346</v>
      </c>
      <c r="G46" s="548">
        <v>135</v>
      </c>
      <c r="H46" s="548">
        <v>232</v>
      </c>
      <c r="I46" s="548">
        <v>218</v>
      </c>
      <c r="J46" s="548">
        <v>302</v>
      </c>
      <c r="K46" s="549">
        <v>44</v>
      </c>
      <c r="L46" s="380">
        <v>14.569536423841059</v>
      </c>
    </row>
    <row r="47" spans="1:12" s="110" customFormat="1" ht="15" customHeight="1" x14ac:dyDescent="0.2">
      <c r="A47" s="381"/>
      <c r="B47" s="385"/>
      <c r="C47" s="382" t="s">
        <v>352</v>
      </c>
      <c r="D47" s="385"/>
      <c r="E47" s="383"/>
      <c r="F47" s="548">
        <v>60</v>
      </c>
      <c r="G47" s="548">
        <v>38</v>
      </c>
      <c r="H47" s="548">
        <v>62</v>
      </c>
      <c r="I47" s="548">
        <v>64</v>
      </c>
      <c r="J47" s="550">
        <v>70</v>
      </c>
      <c r="K47" s="549">
        <v>-10</v>
      </c>
      <c r="L47" s="380">
        <v>-14.285714285714286</v>
      </c>
    </row>
    <row r="48" spans="1:12" s="110" customFormat="1" ht="15" customHeight="1" x14ac:dyDescent="0.2">
      <c r="A48" s="381"/>
      <c r="B48" s="385"/>
      <c r="C48" s="366" t="s">
        <v>111</v>
      </c>
      <c r="D48" s="386"/>
      <c r="E48" s="387"/>
      <c r="F48" s="548">
        <v>30</v>
      </c>
      <c r="G48" s="548">
        <v>17</v>
      </c>
      <c r="H48" s="548">
        <v>29</v>
      </c>
      <c r="I48" s="548">
        <v>28</v>
      </c>
      <c r="J48" s="548">
        <v>40</v>
      </c>
      <c r="K48" s="549">
        <v>-10</v>
      </c>
      <c r="L48" s="380">
        <v>-25</v>
      </c>
    </row>
    <row r="49" spans="1:12" s="110" customFormat="1" ht="15" customHeight="1" x14ac:dyDescent="0.2">
      <c r="A49" s="381"/>
      <c r="B49" s="385"/>
      <c r="C49" s="382" t="s">
        <v>352</v>
      </c>
      <c r="D49" s="385"/>
      <c r="E49" s="383"/>
      <c r="F49" s="548">
        <v>8</v>
      </c>
      <c r="G49" s="548">
        <v>7</v>
      </c>
      <c r="H49" s="548">
        <v>10</v>
      </c>
      <c r="I49" s="548">
        <v>14</v>
      </c>
      <c r="J49" s="548">
        <v>14</v>
      </c>
      <c r="K49" s="549">
        <v>-6</v>
      </c>
      <c r="L49" s="380">
        <v>-42.857142857142854</v>
      </c>
    </row>
    <row r="50" spans="1:12" s="110" customFormat="1" ht="15" customHeight="1" x14ac:dyDescent="0.2">
      <c r="A50" s="381"/>
      <c r="B50" s="384" t="s">
        <v>113</v>
      </c>
      <c r="C50" s="382" t="s">
        <v>181</v>
      </c>
      <c r="D50" s="385"/>
      <c r="E50" s="383"/>
      <c r="F50" s="548">
        <v>1637</v>
      </c>
      <c r="G50" s="548">
        <v>941</v>
      </c>
      <c r="H50" s="548">
        <v>1342</v>
      </c>
      <c r="I50" s="548">
        <v>1257</v>
      </c>
      <c r="J50" s="550">
        <v>1431</v>
      </c>
      <c r="K50" s="549">
        <v>206</v>
      </c>
      <c r="L50" s="380">
        <v>14.395527603074774</v>
      </c>
    </row>
    <row r="51" spans="1:12" s="110" customFormat="1" ht="15" customHeight="1" x14ac:dyDescent="0.2">
      <c r="A51" s="381"/>
      <c r="B51" s="385"/>
      <c r="C51" s="382" t="s">
        <v>352</v>
      </c>
      <c r="D51" s="385"/>
      <c r="E51" s="383"/>
      <c r="F51" s="548">
        <v>435</v>
      </c>
      <c r="G51" s="548">
        <v>332</v>
      </c>
      <c r="H51" s="548">
        <v>479</v>
      </c>
      <c r="I51" s="548">
        <v>451</v>
      </c>
      <c r="J51" s="548">
        <v>446</v>
      </c>
      <c r="K51" s="549">
        <v>-11</v>
      </c>
      <c r="L51" s="380">
        <v>-2.4663677130044843</v>
      </c>
    </row>
    <row r="52" spans="1:12" s="110" customFormat="1" ht="15" customHeight="1" x14ac:dyDescent="0.2">
      <c r="A52" s="381"/>
      <c r="B52" s="384"/>
      <c r="C52" s="382" t="s">
        <v>182</v>
      </c>
      <c r="D52" s="385"/>
      <c r="E52" s="383"/>
      <c r="F52" s="548">
        <v>968</v>
      </c>
      <c r="G52" s="548">
        <v>662</v>
      </c>
      <c r="H52" s="548">
        <v>1007</v>
      </c>
      <c r="I52" s="548">
        <v>845</v>
      </c>
      <c r="J52" s="548">
        <v>941</v>
      </c>
      <c r="K52" s="549">
        <v>27</v>
      </c>
      <c r="L52" s="380">
        <v>2.869287991498406</v>
      </c>
    </row>
    <row r="53" spans="1:12" s="269" customFormat="1" ht="11.25" customHeight="1" x14ac:dyDescent="0.2">
      <c r="A53" s="381"/>
      <c r="B53" s="385"/>
      <c r="C53" s="382" t="s">
        <v>352</v>
      </c>
      <c r="D53" s="385"/>
      <c r="E53" s="383"/>
      <c r="F53" s="548">
        <v>298</v>
      </c>
      <c r="G53" s="548">
        <v>228</v>
      </c>
      <c r="H53" s="548">
        <v>361</v>
      </c>
      <c r="I53" s="548">
        <v>297</v>
      </c>
      <c r="J53" s="550">
        <v>276</v>
      </c>
      <c r="K53" s="549">
        <v>22</v>
      </c>
      <c r="L53" s="380">
        <v>7.9710144927536231</v>
      </c>
    </row>
    <row r="54" spans="1:12" s="151" customFormat="1" ht="12.75" customHeight="1" x14ac:dyDescent="0.2">
      <c r="A54" s="381"/>
      <c r="B54" s="384" t="s">
        <v>113</v>
      </c>
      <c r="C54" s="384" t="s">
        <v>116</v>
      </c>
      <c r="D54" s="385"/>
      <c r="E54" s="383"/>
      <c r="F54" s="548">
        <v>2096</v>
      </c>
      <c r="G54" s="548">
        <v>1258</v>
      </c>
      <c r="H54" s="548">
        <v>1847</v>
      </c>
      <c r="I54" s="548">
        <v>1602</v>
      </c>
      <c r="J54" s="548">
        <v>1898</v>
      </c>
      <c r="K54" s="549">
        <v>198</v>
      </c>
      <c r="L54" s="380">
        <v>10.432033719704952</v>
      </c>
    </row>
    <row r="55" spans="1:12" ht="11.25" x14ac:dyDescent="0.2">
      <c r="A55" s="381"/>
      <c r="B55" s="385"/>
      <c r="C55" s="382" t="s">
        <v>352</v>
      </c>
      <c r="D55" s="385"/>
      <c r="E55" s="383"/>
      <c r="F55" s="548">
        <v>569</v>
      </c>
      <c r="G55" s="548">
        <v>438</v>
      </c>
      <c r="H55" s="548">
        <v>678</v>
      </c>
      <c r="I55" s="548">
        <v>566</v>
      </c>
      <c r="J55" s="548">
        <v>548</v>
      </c>
      <c r="K55" s="549">
        <v>21</v>
      </c>
      <c r="L55" s="380">
        <v>3.832116788321168</v>
      </c>
    </row>
    <row r="56" spans="1:12" ht="14.25" customHeight="1" x14ac:dyDescent="0.2">
      <c r="A56" s="381"/>
      <c r="B56" s="385"/>
      <c r="C56" s="384" t="s">
        <v>117</v>
      </c>
      <c r="D56" s="385"/>
      <c r="E56" s="383"/>
      <c r="F56" s="548">
        <v>508</v>
      </c>
      <c r="G56" s="548">
        <v>344</v>
      </c>
      <c r="H56" s="548">
        <v>501</v>
      </c>
      <c r="I56" s="548">
        <v>500</v>
      </c>
      <c r="J56" s="548">
        <v>472</v>
      </c>
      <c r="K56" s="549">
        <v>36</v>
      </c>
      <c r="L56" s="380">
        <v>7.6271186440677967</v>
      </c>
    </row>
    <row r="57" spans="1:12" ht="18.75" customHeight="1" x14ac:dyDescent="0.2">
      <c r="A57" s="388"/>
      <c r="B57" s="389"/>
      <c r="C57" s="390" t="s">
        <v>352</v>
      </c>
      <c r="D57" s="389"/>
      <c r="E57" s="391"/>
      <c r="F57" s="551">
        <v>164</v>
      </c>
      <c r="G57" s="552">
        <v>122</v>
      </c>
      <c r="H57" s="552">
        <v>162</v>
      </c>
      <c r="I57" s="552">
        <v>182</v>
      </c>
      <c r="J57" s="552">
        <v>173</v>
      </c>
      <c r="K57" s="553">
        <f t="shared" ref="K57" si="0">IF(OR(F57=".",J57=".")=TRUE,".",IF(OR(F57="*",J57="*")=TRUE,"*",IF(AND(F57="-",J57="-")=TRUE,"-",IF(AND(ISNUMBER(J57),ISNUMBER(F57))=TRUE,IF(F57-J57=0,0,F57-J57),IF(ISNUMBER(F57)=TRUE,F57,-J57)))))</f>
        <v>-9</v>
      </c>
      <c r="L57" s="392">
        <f t="shared" ref="L57" si="1">IF(K57 =".",".",IF(K57 ="*","*",IF(K57="-","-",IF(K57=0,0,IF(OR(J57="-",J57=".",F57="-",F57=".")=TRUE,"X",IF(J57=0,"0,0",IF(ABS(K57*100/J57)&gt;250,".X",(K57*100/J57))))))))</f>
        <v>-5.202312138728324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2705</v>
      </c>
      <c r="E11" s="114">
        <v>1677</v>
      </c>
      <c r="F11" s="114">
        <v>3401</v>
      </c>
      <c r="G11" s="114">
        <v>2176</v>
      </c>
      <c r="H11" s="140">
        <v>2470</v>
      </c>
      <c r="I11" s="115">
        <v>235</v>
      </c>
      <c r="J11" s="116">
        <v>9.5141700404858298</v>
      </c>
    </row>
    <row r="12" spans="1:15" s="110" customFormat="1" ht="24.95" customHeight="1" x14ac:dyDescent="0.2">
      <c r="A12" s="193" t="s">
        <v>132</v>
      </c>
      <c r="B12" s="194" t="s">
        <v>133</v>
      </c>
      <c r="C12" s="113" t="s">
        <v>513</v>
      </c>
      <c r="D12" s="115" t="s">
        <v>513</v>
      </c>
      <c r="E12" s="114">
        <v>38</v>
      </c>
      <c r="F12" s="114">
        <v>43</v>
      </c>
      <c r="G12" s="114">
        <v>26</v>
      </c>
      <c r="H12" s="140">
        <v>36</v>
      </c>
      <c r="I12" s="115" t="s">
        <v>513</v>
      </c>
      <c r="J12" s="116" t="s">
        <v>513</v>
      </c>
    </row>
    <row r="13" spans="1:15" s="110" customFormat="1" ht="24.95" customHeight="1" x14ac:dyDescent="0.2">
      <c r="A13" s="193" t="s">
        <v>134</v>
      </c>
      <c r="B13" s="199" t="s">
        <v>214</v>
      </c>
      <c r="C13" s="113" t="s">
        <v>513</v>
      </c>
      <c r="D13" s="115" t="s">
        <v>513</v>
      </c>
      <c r="E13" s="114">
        <v>15</v>
      </c>
      <c r="F13" s="114">
        <v>36</v>
      </c>
      <c r="G13" s="114">
        <v>23</v>
      </c>
      <c r="H13" s="140">
        <v>44</v>
      </c>
      <c r="I13" s="115" t="s">
        <v>513</v>
      </c>
      <c r="J13" s="116" t="s">
        <v>513</v>
      </c>
    </row>
    <row r="14" spans="1:15" s="287" customFormat="1" ht="24.95" customHeight="1" x14ac:dyDescent="0.2">
      <c r="A14" s="193" t="s">
        <v>215</v>
      </c>
      <c r="B14" s="199" t="s">
        <v>137</v>
      </c>
      <c r="C14" s="113">
        <v>21.109057301293902</v>
      </c>
      <c r="D14" s="115">
        <v>571</v>
      </c>
      <c r="E14" s="114">
        <v>231</v>
      </c>
      <c r="F14" s="114">
        <v>457</v>
      </c>
      <c r="G14" s="114">
        <v>332</v>
      </c>
      <c r="H14" s="140">
        <v>393</v>
      </c>
      <c r="I14" s="115">
        <v>178</v>
      </c>
      <c r="J14" s="116">
        <v>45.292620865139952</v>
      </c>
      <c r="K14" s="110"/>
      <c r="L14" s="110"/>
      <c r="M14" s="110"/>
      <c r="N14" s="110"/>
      <c r="O14" s="110"/>
    </row>
    <row r="15" spans="1:15" s="110" customFormat="1" ht="24.95" customHeight="1" x14ac:dyDescent="0.2">
      <c r="A15" s="193" t="s">
        <v>216</v>
      </c>
      <c r="B15" s="199" t="s">
        <v>217</v>
      </c>
      <c r="C15" s="113">
        <v>2.033271719038817</v>
      </c>
      <c r="D15" s="115">
        <v>55</v>
      </c>
      <c r="E15" s="114">
        <v>35</v>
      </c>
      <c r="F15" s="114">
        <v>62</v>
      </c>
      <c r="G15" s="114">
        <v>48</v>
      </c>
      <c r="H15" s="140">
        <v>51</v>
      </c>
      <c r="I15" s="115">
        <v>4</v>
      </c>
      <c r="J15" s="116">
        <v>7.8431372549019605</v>
      </c>
    </row>
    <row r="16" spans="1:15" s="287" customFormat="1" ht="24.95" customHeight="1" x14ac:dyDescent="0.2">
      <c r="A16" s="193" t="s">
        <v>218</v>
      </c>
      <c r="B16" s="199" t="s">
        <v>141</v>
      </c>
      <c r="C16" s="113">
        <v>7.2828096118299444</v>
      </c>
      <c r="D16" s="115">
        <v>197</v>
      </c>
      <c r="E16" s="114">
        <v>113</v>
      </c>
      <c r="F16" s="114">
        <v>263</v>
      </c>
      <c r="G16" s="114">
        <v>182</v>
      </c>
      <c r="H16" s="140">
        <v>209</v>
      </c>
      <c r="I16" s="115">
        <v>-12</v>
      </c>
      <c r="J16" s="116">
        <v>-5.741626794258373</v>
      </c>
      <c r="K16" s="110"/>
      <c r="L16" s="110"/>
      <c r="M16" s="110"/>
      <c r="N16" s="110"/>
      <c r="O16" s="110"/>
    </row>
    <row r="17" spans="1:15" s="110" customFormat="1" ht="24.95" customHeight="1" x14ac:dyDescent="0.2">
      <c r="A17" s="193" t="s">
        <v>142</v>
      </c>
      <c r="B17" s="199" t="s">
        <v>220</v>
      </c>
      <c r="C17" s="113">
        <v>11.792975970425138</v>
      </c>
      <c r="D17" s="115">
        <v>319</v>
      </c>
      <c r="E17" s="114">
        <v>83</v>
      </c>
      <c r="F17" s="114">
        <v>132</v>
      </c>
      <c r="G17" s="114">
        <v>102</v>
      </c>
      <c r="H17" s="140">
        <v>133</v>
      </c>
      <c r="I17" s="115">
        <v>186</v>
      </c>
      <c r="J17" s="116">
        <v>139.84962406015038</v>
      </c>
    </row>
    <row r="18" spans="1:15" s="287" customFormat="1" ht="24.95" customHeight="1" x14ac:dyDescent="0.2">
      <c r="A18" s="201" t="s">
        <v>144</v>
      </c>
      <c r="B18" s="202" t="s">
        <v>145</v>
      </c>
      <c r="C18" s="113">
        <v>9.5009242144177453</v>
      </c>
      <c r="D18" s="115">
        <v>257</v>
      </c>
      <c r="E18" s="114">
        <v>157</v>
      </c>
      <c r="F18" s="114">
        <v>272</v>
      </c>
      <c r="G18" s="114">
        <v>194</v>
      </c>
      <c r="H18" s="140">
        <v>267</v>
      </c>
      <c r="I18" s="115">
        <v>-10</v>
      </c>
      <c r="J18" s="116">
        <v>-3.7453183520599249</v>
      </c>
      <c r="K18" s="110"/>
      <c r="L18" s="110"/>
      <c r="M18" s="110"/>
      <c r="N18" s="110"/>
      <c r="O18" s="110"/>
    </row>
    <row r="19" spans="1:15" s="110" customFormat="1" ht="24.95" customHeight="1" x14ac:dyDescent="0.2">
      <c r="A19" s="193" t="s">
        <v>146</v>
      </c>
      <c r="B19" s="199" t="s">
        <v>147</v>
      </c>
      <c r="C19" s="113">
        <v>10.683918669131238</v>
      </c>
      <c r="D19" s="115">
        <v>289</v>
      </c>
      <c r="E19" s="114">
        <v>262</v>
      </c>
      <c r="F19" s="114">
        <v>446</v>
      </c>
      <c r="G19" s="114">
        <v>277</v>
      </c>
      <c r="H19" s="140">
        <v>273</v>
      </c>
      <c r="I19" s="115">
        <v>16</v>
      </c>
      <c r="J19" s="116">
        <v>5.8608058608058604</v>
      </c>
    </row>
    <row r="20" spans="1:15" s="287" customFormat="1" ht="24.95" customHeight="1" x14ac:dyDescent="0.2">
      <c r="A20" s="193" t="s">
        <v>148</v>
      </c>
      <c r="B20" s="199" t="s">
        <v>149</v>
      </c>
      <c r="C20" s="113">
        <v>3.3641404805914972</v>
      </c>
      <c r="D20" s="115">
        <v>91</v>
      </c>
      <c r="E20" s="114">
        <v>94</v>
      </c>
      <c r="F20" s="114">
        <v>134</v>
      </c>
      <c r="G20" s="114">
        <v>101</v>
      </c>
      <c r="H20" s="140">
        <v>122</v>
      </c>
      <c r="I20" s="115">
        <v>-31</v>
      </c>
      <c r="J20" s="116">
        <v>-25.409836065573771</v>
      </c>
      <c r="K20" s="110"/>
      <c r="L20" s="110"/>
      <c r="M20" s="110"/>
      <c r="N20" s="110"/>
      <c r="O20" s="110"/>
    </row>
    <row r="21" spans="1:15" s="110" customFormat="1" ht="24.95" customHeight="1" x14ac:dyDescent="0.2">
      <c r="A21" s="201" t="s">
        <v>150</v>
      </c>
      <c r="B21" s="202" t="s">
        <v>151</v>
      </c>
      <c r="C21" s="113">
        <v>5.8040665434380774</v>
      </c>
      <c r="D21" s="115">
        <v>157</v>
      </c>
      <c r="E21" s="114">
        <v>83</v>
      </c>
      <c r="F21" s="114">
        <v>155</v>
      </c>
      <c r="G21" s="114">
        <v>283</v>
      </c>
      <c r="H21" s="140">
        <v>165</v>
      </c>
      <c r="I21" s="115">
        <v>-8</v>
      </c>
      <c r="J21" s="116">
        <v>-4.8484848484848486</v>
      </c>
    </row>
    <row r="22" spans="1:15" s="110" customFormat="1" ht="24.95" customHeight="1" x14ac:dyDescent="0.2">
      <c r="A22" s="201" t="s">
        <v>152</v>
      </c>
      <c r="B22" s="199" t="s">
        <v>153</v>
      </c>
      <c r="C22" s="113" t="s">
        <v>513</v>
      </c>
      <c r="D22" s="115" t="s">
        <v>513</v>
      </c>
      <c r="E22" s="114">
        <v>16</v>
      </c>
      <c r="F22" s="114">
        <v>29</v>
      </c>
      <c r="G22" s="114">
        <v>15</v>
      </c>
      <c r="H22" s="140">
        <v>30</v>
      </c>
      <c r="I22" s="115" t="s">
        <v>513</v>
      </c>
      <c r="J22" s="116" t="s">
        <v>513</v>
      </c>
    </row>
    <row r="23" spans="1:15" s="110" customFormat="1" ht="24.95" customHeight="1" x14ac:dyDescent="0.2">
      <c r="A23" s="193" t="s">
        <v>154</v>
      </c>
      <c r="B23" s="199" t="s">
        <v>155</v>
      </c>
      <c r="C23" s="113">
        <v>0.81330868761552677</v>
      </c>
      <c r="D23" s="115">
        <v>22</v>
      </c>
      <c r="E23" s="114">
        <v>15</v>
      </c>
      <c r="F23" s="114">
        <v>33</v>
      </c>
      <c r="G23" s="114">
        <v>21</v>
      </c>
      <c r="H23" s="140">
        <v>21</v>
      </c>
      <c r="I23" s="115">
        <v>1</v>
      </c>
      <c r="J23" s="116">
        <v>4.7619047619047619</v>
      </c>
    </row>
    <row r="24" spans="1:15" s="110" customFormat="1" ht="24.95" customHeight="1" x14ac:dyDescent="0.2">
      <c r="A24" s="193" t="s">
        <v>156</v>
      </c>
      <c r="B24" s="199" t="s">
        <v>221</v>
      </c>
      <c r="C24" s="113">
        <v>3.7338262476894641</v>
      </c>
      <c r="D24" s="115">
        <v>101</v>
      </c>
      <c r="E24" s="114">
        <v>67</v>
      </c>
      <c r="F24" s="114">
        <v>117</v>
      </c>
      <c r="G24" s="114">
        <v>72</v>
      </c>
      <c r="H24" s="140">
        <v>83</v>
      </c>
      <c r="I24" s="115">
        <v>18</v>
      </c>
      <c r="J24" s="116">
        <v>21.686746987951807</v>
      </c>
    </row>
    <row r="25" spans="1:15" s="110" customFormat="1" ht="24.95" customHeight="1" x14ac:dyDescent="0.2">
      <c r="A25" s="193" t="s">
        <v>222</v>
      </c>
      <c r="B25" s="204" t="s">
        <v>159</v>
      </c>
      <c r="C25" s="113">
        <v>4.621072088724584</v>
      </c>
      <c r="D25" s="115">
        <v>125</v>
      </c>
      <c r="E25" s="114">
        <v>79</v>
      </c>
      <c r="F25" s="114">
        <v>216</v>
      </c>
      <c r="G25" s="114">
        <v>122</v>
      </c>
      <c r="H25" s="140">
        <v>187</v>
      </c>
      <c r="I25" s="115">
        <v>-62</v>
      </c>
      <c r="J25" s="116">
        <v>-33.155080213903744</v>
      </c>
    </row>
    <row r="26" spans="1:15" s="110" customFormat="1" ht="24.95" customHeight="1" x14ac:dyDescent="0.2">
      <c r="A26" s="201">
        <v>782.78300000000002</v>
      </c>
      <c r="B26" s="203" t="s">
        <v>160</v>
      </c>
      <c r="C26" s="113" t="s">
        <v>513</v>
      </c>
      <c r="D26" s="115" t="s">
        <v>513</v>
      </c>
      <c r="E26" s="114">
        <v>44</v>
      </c>
      <c r="F26" s="114">
        <v>84</v>
      </c>
      <c r="G26" s="114">
        <v>70</v>
      </c>
      <c r="H26" s="140">
        <v>29</v>
      </c>
      <c r="I26" s="115" t="s">
        <v>513</v>
      </c>
      <c r="J26" s="116" t="s">
        <v>513</v>
      </c>
    </row>
    <row r="27" spans="1:15" s="110" customFormat="1" ht="24.95" customHeight="1" x14ac:dyDescent="0.2">
      <c r="A27" s="193" t="s">
        <v>161</v>
      </c>
      <c r="B27" s="199" t="s">
        <v>162</v>
      </c>
      <c r="C27" s="113">
        <v>6.9500924214417745</v>
      </c>
      <c r="D27" s="115">
        <v>188</v>
      </c>
      <c r="E27" s="114">
        <v>81</v>
      </c>
      <c r="F27" s="114">
        <v>202</v>
      </c>
      <c r="G27" s="114">
        <v>83</v>
      </c>
      <c r="H27" s="140">
        <v>150</v>
      </c>
      <c r="I27" s="115">
        <v>38</v>
      </c>
      <c r="J27" s="116">
        <v>25.333333333333332</v>
      </c>
    </row>
    <row r="28" spans="1:15" s="110" customFormat="1" ht="24.95" customHeight="1" x14ac:dyDescent="0.2">
      <c r="A28" s="193" t="s">
        <v>163</v>
      </c>
      <c r="B28" s="199" t="s">
        <v>164</v>
      </c>
      <c r="C28" s="113">
        <v>3.2162661737523104</v>
      </c>
      <c r="D28" s="115">
        <v>87</v>
      </c>
      <c r="E28" s="114">
        <v>74</v>
      </c>
      <c r="F28" s="114">
        <v>214</v>
      </c>
      <c r="G28" s="114">
        <v>66</v>
      </c>
      <c r="H28" s="140">
        <v>211</v>
      </c>
      <c r="I28" s="115">
        <v>-124</v>
      </c>
      <c r="J28" s="116">
        <v>-58.767772511848342</v>
      </c>
    </row>
    <row r="29" spans="1:15" s="110" customFormat="1" ht="24.95" customHeight="1" x14ac:dyDescent="0.2">
      <c r="A29" s="193">
        <v>86</v>
      </c>
      <c r="B29" s="199" t="s">
        <v>165</v>
      </c>
      <c r="C29" s="113">
        <v>15.452865064695009</v>
      </c>
      <c r="D29" s="115">
        <v>418</v>
      </c>
      <c r="E29" s="114">
        <v>164</v>
      </c>
      <c r="F29" s="114">
        <v>215</v>
      </c>
      <c r="G29" s="114">
        <v>161</v>
      </c>
      <c r="H29" s="140">
        <v>200</v>
      </c>
      <c r="I29" s="115">
        <v>218</v>
      </c>
      <c r="J29" s="116">
        <v>109</v>
      </c>
    </row>
    <row r="30" spans="1:15" s="110" customFormat="1" ht="24.95" customHeight="1" x14ac:dyDescent="0.2">
      <c r="A30" s="193">
        <v>87.88</v>
      </c>
      <c r="B30" s="204" t="s">
        <v>166</v>
      </c>
      <c r="C30" s="113">
        <v>5.8410351201478745</v>
      </c>
      <c r="D30" s="115">
        <v>158</v>
      </c>
      <c r="E30" s="114">
        <v>172</v>
      </c>
      <c r="F30" s="114">
        <v>318</v>
      </c>
      <c r="G30" s="114">
        <v>212</v>
      </c>
      <c r="H30" s="140">
        <v>133</v>
      </c>
      <c r="I30" s="115">
        <v>25</v>
      </c>
      <c r="J30" s="116">
        <v>18.796992481203006</v>
      </c>
    </row>
    <row r="31" spans="1:15" s="110" customFormat="1" ht="24.95" customHeight="1" x14ac:dyDescent="0.2">
      <c r="A31" s="193" t="s">
        <v>167</v>
      </c>
      <c r="B31" s="199" t="s">
        <v>168</v>
      </c>
      <c r="C31" s="113">
        <v>3.8447319778188538</v>
      </c>
      <c r="D31" s="115">
        <v>104</v>
      </c>
      <c r="E31" s="114">
        <v>85</v>
      </c>
      <c r="F31" s="114">
        <v>430</v>
      </c>
      <c r="G31" s="114">
        <v>118</v>
      </c>
      <c r="H31" s="140">
        <v>126</v>
      </c>
      <c r="I31" s="115">
        <v>-22</v>
      </c>
      <c r="J31" s="116">
        <v>-17.460317460317459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38</v>
      </c>
      <c r="F34" s="114">
        <v>43</v>
      </c>
      <c r="G34" s="114">
        <v>26</v>
      </c>
      <c r="H34" s="140">
        <v>36</v>
      </c>
      <c r="I34" s="115" t="s">
        <v>513</v>
      </c>
      <c r="J34" s="116" t="s">
        <v>513</v>
      </c>
    </row>
    <row r="35" spans="1:10" s="110" customFormat="1" ht="24.95" customHeight="1" x14ac:dyDescent="0.2">
      <c r="A35" s="292" t="s">
        <v>171</v>
      </c>
      <c r="B35" s="293" t="s">
        <v>172</v>
      </c>
      <c r="C35" s="113" t="s">
        <v>513</v>
      </c>
      <c r="D35" s="115" t="s">
        <v>513</v>
      </c>
      <c r="E35" s="114">
        <v>403</v>
      </c>
      <c r="F35" s="114">
        <v>765</v>
      </c>
      <c r="G35" s="114">
        <v>549</v>
      </c>
      <c r="H35" s="140">
        <v>704</v>
      </c>
      <c r="I35" s="115" t="s">
        <v>513</v>
      </c>
      <c r="J35" s="116" t="s">
        <v>513</v>
      </c>
    </row>
    <row r="36" spans="1:10" s="110" customFormat="1" ht="24.95" customHeight="1" x14ac:dyDescent="0.2">
      <c r="A36" s="294" t="s">
        <v>173</v>
      </c>
      <c r="B36" s="295" t="s">
        <v>174</v>
      </c>
      <c r="C36" s="125">
        <v>66.543438077634008</v>
      </c>
      <c r="D36" s="143">
        <v>1800</v>
      </c>
      <c r="E36" s="144">
        <v>1236</v>
      </c>
      <c r="F36" s="144">
        <v>2593</v>
      </c>
      <c r="G36" s="144">
        <v>1601</v>
      </c>
      <c r="H36" s="145">
        <v>1730</v>
      </c>
      <c r="I36" s="143">
        <v>70</v>
      </c>
      <c r="J36" s="146">
        <v>4.0462427745664744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2705</v>
      </c>
      <c r="F11" s="264">
        <v>1677</v>
      </c>
      <c r="G11" s="264">
        <v>3401</v>
      </c>
      <c r="H11" s="264">
        <v>2176</v>
      </c>
      <c r="I11" s="265">
        <v>2470</v>
      </c>
      <c r="J11" s="263">
        <v>235</v>
      </c>
      <c r="K11" s="266">
        <v>9.5141700404858298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21.478743068391868</v>
      </c>
      <c r="E13" s="115">
        <v>581</v>
      </c>
      <c r="F13" s="114">
        <v>435</v>
      </c>
      <c r="G13" s="114">
        <v>1105</v>
      </c>
      <c r="H13" s="114">
        <v>661</v>
      </c>
      <c r="I13" s="140">
        <v>576</v>
      </c>
      <c r="J13" s="115">
        <v>5</v>
      </c>
      <c r="K13" s="116">
        <v>0.86805555555555558</v>
      </c>
    </row>
    <row r="14" spans="1:15" ht="15.95" customHeight="1" x14ac:dyDescent="0.2">
      <c r="A14" s="306" t="s">
        <v>230</v>
      </c>
      <c r="B14" s="307"/>
      <c r="C14" s="308"/>
      <c r="D14" s="113">
        <v>61.182994454713494</v>
      </c>
      <c r="E14" s="115">
        <v>1655</v>
      </c>
      <c r="F14" s="114">
        <v>935</v>
      </c>
      <c r="G14" s="114">
        <v>1858</v>
      </c>
      <c r="H14" s="114">
        <v>1235</v>
      </c>
      <c r="I14" s="140">
        <v>1458</v>
      </c>
      <c r="J14" s="115">
        <v>197</v>
      </c>
      <c r="K14" s="116">
        <v>13.511659807956104</v>
      </c>
    </row>
    <row r="15" spans="1:15" ht="15.95" customHeight="1" x14ac:dyDescent="0.2">
      <c r="A15" s="306" t="s">
        <v>231</v>
      </c>
      <c r="B15" s="307"/>
      <c r="C15" s="308"/>
      <c r="D15" s="113">
        <v>8.539741219963032</v>
      </c>
      <c r="E15" s="115">
        <v>231</v>
      </c>
      <c r="F15" s="114">
        <v>171</v>
      </c>
      <c r="G15" s="114">
        <v>201</v>
      </c>
      <c r="H15" s="114">
        <v>141</v>
      </c>
      <c r="I15" s="140">
        <v>238</v>
      </c>
      <c r="J15" s="115">
        <v>-7</v>
      </c>
      <c r="K15" s="116">
        <v>-2.9411764705882355</v>
      </c>
    </row>
    <row r="16" spans="1:15" ht="15.95" customHeight="1" x14ac:dyDescent="0.2">
      <c r="A16" s="306" t="s">
        <v>232</v>
      </c>
      <c r="B16" s="307"/>
      <c r="C16" s="308"/>
      <c r="D16" s="113">
        <v>8.7985212569316076</v>
      </c>
      <c r="E16" s="115">
        <v>238</v>
      </c>
      <c r="F16" s="114">
        <v>136</v>
      </c>
      <c r="G16" s="114">
        <v>237</v>
      </c>
      <c r="H16" s="114">
        <v>139</v>
      </c>
      <c r="I16" s="140">
        <v>198</v>
      </c>
      <c r="J16" s="115">
        <v>40</v>
      </c>
      <c r="K16" s="116">
        <v>20.202020202020201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1.4417744916820703</v>
      </c>
      <c r="E18" s="115">
        <v>39</v>
      </c>
      <c r="F18" s="114">
        <v>39</v>
      </c>
      <c r="G18" s="114">
        <v>51</v>
      </c>
      <c r="H18" s="114">
        <v>17</v>
      </c>
      <c r="I18" s="140">
        <v>35</v>
      </c>
      <c r="J18" s="115">
        <v>4</v>
      </c>
      <c r="K18" s="116">
        <v>11.428571428571429</v>
      </c>
    </row>
    <row r="19" spans="1:11" ht="14.1" customHeight="1" x14ac:dyDescent="0.2">
      <c r="A19" s="306" t="s">
        <v>235</v>
      </c>
      <c r="B19" s="307" t="s">
        <v>236</v>
      </c>
      <c r="C19" s="308"/>
      <c r="D19" s="113">
        <v>1.1829944547134936</v>
      </c>
      <c r="E19" s="115">
        <v>32</v>
      </c>
      <c r="F19" s="114">
        <v>31</v>
      </c>
      <c r="G19" s="114">
        <v>29</v>
      </c>
      <c r="H19" s="114">
        <v>9</v>
      </c>
      <c r="I19" s="140">
        <v>22</v>
      </c>
      <c r="J19" s="115">
        <v>10</v>
      </c>
      <c r="K19" s="116">
        <v>45.454545454545453</v>
      </c>
    </row>
    <row r="20" spans="1:11" ht="14.1" customHeight="1" x14ac:dyDescent="0.2">
      <c r="A20" s="306">
        <v>12</v>
      </c>
      <c r="B20" s="307" t="s">
        <v>237</v>
      </c>
      <c r="C20" s="308"/>
      <c r="D20" s="113">
        <v>1.3308687615526802</v>
      </c>
      <c r="E20" s="115">
        <v>36</v>
      </c>
      <c r="F20" s="114">
        <v>16</v>
      </c>
      <c r="G20" s="114">
        <v>39</v>
      </c>
      <c r="H20" s="114">
        <v>45</v>
      </c>
      <c r="I20" s="140">
        <v>70</v>
      </c>
      <c r="J20" s="115">
        <v>-34</v>
      </c>
      <c r="K20" s="116">
        <v>-48.571428571428569</v>
      </c>
    </row>
    <row r="21" spans="1:11" ht="14.1" customHeight="1" x14ac:dyDescent="0.2">
      <c r="A21" s="306">
        <v>21</v>
      </c>
      <c r="B21" s="307" t="s">
        <v>238</v>
      </c>
      <c r="C21" s="308"/>
      <c r="D21" s="113">
        <v>0.81330868761552677</v>
      </c>
      <c r="E21" s="115">
        <v>22</v>
      </c>
      <c r="F21" s="114">
        <v>6</v>
      </c>
      <c r="G21" s="114">
        <v>15</v>
      </c>
      <c r="H21" s="114">
        <v>12</v>
      </c>
      <c r="I21" s="140">
        <v>12</v>
      </c>
      <c r="J21" s="115">
        <v>10</v>
      </c>
      <c r="K21" s="116">
        <v>83.333333333333329</v>
      </c>
    </row>
    <row r="22" spans="1:11" ht="14.1" customHeight="1" x14ac:dyDescent="0.2">
      <c r="A22" s="306">
        <v>22</v>
      </c>
      <c r="B22" s="307" t="s">
        <v>239</v>
      </c>
      <c r="C22" s="308"/>
      <c r="D22" s="113">
        <v>2.4029574861367839</v>
      </c>
      <c r="E22" s="115">
        <v>65</v>
      </c>
      <c r="F22" s="114">
        <v>59</v>
      </c>
      <c r="G22" s="114">
        <v>74</v>
      </c>
      <c r="H22" s="114">
        <v>54</v>
      </c>
      <c r="I22" s="140">
        <v>46</v>
      </c>
      <c r="J22" s="115">
        <v>19</v>
      </c>
      <c r="K22" s="116">
        <v>41.304347826086953</v>
      </c>
    </row>
    <row r="23" spans="1:11" ht="14.1" customHeight="1" x14ac:dyDescent="0.2">
      <c r="A23" s="306">
        <v>23</v>
      </c>
      <c r="B23" s="307" t="s">
        <v>240</v>
      </c>
      <c r="C23" s="308"/>
      <c r="D23" s="113">
        <v>0.55452865064695012</v>
      </c>
      <c r="E23" s="115">
        <v>15</v>
      </c>
      <c r="F23" s="114">
        <v>10</v>
      </c>
      <c r="G23" s="114">
        <v>17</v>
      </c>
      <c r="H23" s="114">
        <v>14</v>
      </c>
      <c r="I23" s="140">
        <v>8</v>
      </c>
      <c r="J23" s="115">
        <v>7</v>
      </c>
      <c r="K23" s="116">
        <v>87.5</v>
      </c>
    </row>
    <row r="24" spans="1:11" ht="14.1" customHeight="1" x14ac:dyDescent="0.2">
      <c r="A24" s="306">
        <v>24</v>
      </c>
      <c r="B24" s="307" t="s">
        <v>241</v>
      </c>
      <c r="C24" s="308"/>
      <c r="D24" s="113">
        <v>2.4768946395563769</v>
      </c>
      <c r="E24" s="115">
        <v>67</v>
      </c>
      <c r="F24" s="114">
        <v>30</v>
      </c>
      <c r="G24" s="114">
        <v>95</v>
      </c>
      <c r="H24" s="114">
        <v>73</v>
      </c>
      <c r="I24" s="140">
        <v>89</v>
      </c>
      <c r="J24" s="115">
        <v>-22</v>
      </c>
      <c r="K24" s="116">
        <v>-24.719101123595507</v>
      </c>
    </row>
    <row r="25" spans="1:11" ht="14.1" customHeight="1" x14ac:dyDescent="0.2">
      <c r="A25" s="306">
        <v>25</v>
      </c>
      <c r="B25" s="307" t="s">
        <v>242</v>
      </c>
      <c r="C25" s="308"/>
      <c r="D25" s="113">
        <v>4.1404805914972274</v>
      </c>
      <c r="E25" s="115">
        <v>112</v>
      </c>
      <c r="F25" s="114">
        <v>51</v>
      </c>
      <c r="G25" s="114">
        <v>145</v>
      </c>
      <c r="H25" s="114">
        <v>92</v>
      </c>
      <c r="I25" s="140">
        <v>107</v>
      </c>
      <c r="J25" s="115">
        <v>5</v>
      </c>
      <c r="K25" s="116">
        <v>4.6728971962616823</v>
      </c>
    </row>
    <row r="26" spans="1:11" ht="14.1" customHeight="1" x14ac:dyDescent="0.2">
      <c r="A26" s="306">
        <v>26</v>
      </c>
      <c r="B26" s="307" t="s">
        <v>243</v>
      </c>
      <c r="C26" s="308"/>
      <c r="D26" s="113">
        <v>2.587800369685767</v>
      </c>
      <c r="E26" s="115">
        <v>70</v>
      </c>
      <c r="F26" s="114">
        <v>56</v>
      </c>
      <c r="G26" s="114">
        <v>88</v>
      </c>
      <c r="H26" s="114">
        <v>26</v>
      </c>
      <c r="I26" s="140">
        <v>88</v>
      </c>
      <c r="J26" s="115">
        <v>-18</v>
      </c>
      <c r="K26" s="116">
        <v>-20.454545454545453</v>
      </c>
    </row>
    <row r="27" spans="1:11" ht="14.1" customHeight="1" x14ac:dyDescent="0.2">
      <c r="A27" s="306">
        <v>27</v>
      </c>
      <c r="B27" s="307" t="s">
        <v>244</v>
      </c>
      <c r="C27" s="308"/>
      <c r="D27" s="113">
        <v>1.3308687615526802</v>
      </c>
      <c r="E27" s="115">
        <v>36</v>
      </c>
      <c r="F27" s="114">
        <v>25</v>
      </c>
      <c r="G27" s="114">
        <v>36</v>
      </c>
      <c r="H27" s="114">
        <v>27</v>
      </c>
      <c r="I27" s="140">
        <v>29</v>
      </c>
      <c r="J27" s="115">
        <v>7</v>
      </c>
      <c r="K27" s="116">
        <v>24.137931034482758</v>
      </c>
    </row>
    <row r="28" spans="1:11" ht="14.1" customHeight="1" x14ac:dyDescent="0.2">
      <c r="A28" s="306">
        <v>28</v>
      </c>
      <c r="B28" s="307" t="s">
        <v>245</v>
      </c>
      <c r="C28" s="308"/>
      <c r="D28" s="113">
        <v>0.1478743068391867</v>
      </c>
      <c r="E28" s="115">
        <v>4</v>
      </c>
      <c r="F28" s="114">
        <v>3</v>
      </c>
      <c r="G28" s="114">
        <v>5</v>
      </c>
      <c r="H28" s="114" t="s">
        <v>513</v>
      </c>
      <c r="I28" s="140">
        <v>0</v>
      </c>
      <c r="J28" s="115">
        <v>4</v>
      </c>
      <c r="K28" s="116" t="s">
        <v>514</v>
      </c>
    </row>
    <row r="29" spans="1:11" ht="14.1" customHeight="1" x14ac:dyDescent="0.2">
      <c r="A29" s="306">
        <v>29</v>
      </c>
      <c r="B29" s="307" t="s">
        <v>246</v>
      </c>
      <c r="C29" s="308"/>
      <c r="D29" s="113">
        <v>3.6968576709796674</v>
      </c>
      <c r="E29" s="115">
        <v>100</v>
      </c>
      <c r="F29" s="114">
        <v>65</v>
      </c>
      <c r="G29" s="114">
        <v>88</v>
      </c>
      <c r="H29" s="114">
        <v>129</v>
      </c>
      <c r="I29" s="140">
        <v>82</v>
      </c>
      <c r="J29" s="115">
        <v>18</v>
      </c>
      <c r="K29" s="116">
        <v>21.951219512195124</v>
      </c>
    </row>
    <row r="30" spans="1:11" ht="14.1" customHeight="1" x14ac:dyDescent="0.2">
      <c r="A30" s="306" t="s">
        <v>247</v>
      </c>
      <c r="B30" s="307" t="s">
        <v>248</v>
      </c>
      <c r="C30" s="308"/>
      <c r="D30" s="113">
        <v>1.2939001848428835</v>
      </c>
      <c r="E30" s="115">
        <v>35</v>
      </c>
      <c r="F30" s="114">
        <v>21</v>
      </c>
      <c r="G30" s="114" t="s">
        <v>513</v>
      </c>
      <c r="H30" s="114">
        <v>26</v>
      </c>
      <c r="I30" s="140">
        <v>27</v>
      </c>
      <c r="J30" s="115">
        <v>8</v>
      </c>
      <c r="K30" s="116">
        <v>29.62962962962963</v>
      </c>
    </row>
    <row r="31" spans="1:11" ht="14.1" customHeight="1" x14ac:dyDescent="0.2">
      <c r="A31" s="306" t="s">
        <v>249</v>
      </c>
      <c r="B31" s="307" t="s">
        <v>250</v>
      </c>
      <c r="C31" s="308"/>
      <c r="D31" s="113">
        <v>2.4029574861367839</v>
      </c>
      <c r="E31" s="115">
        <v>65</v>
      </c>
      <c r="F31" s="114">
        <v>44</v>
      </c>
      <c r="G31" s="114">
        <v>49</v>
      </c>
      <c r="H31" s="114">
        <v>103</v>
      </c>
      <c r="I31" s="140">
        <v>55</v>
      </c>
      <c r="J31" s="115">
        <v>10</v>
      </c>
      <c r="K31" s="116">
        <v>18.181818181818183</v>
      </c>
    </row>
    <row r="32" spans="1:11" ht="14.1" customHeight="1" x14ac:dyDescent="0.2">
      <c r="A32" s="306">
        <v>31</v>
      </c>
      <c r="B32" s="307" t="s">
        <v>251</v>
      </c>
      <c r="C32" s="308"/>
      <c r="D32" s="113">
        <v>0.6284658040665434</v>
      </c>
      <c r="E32" s="115">
        <v>17</v>
      </c>
      <c r="F32" s="114">
        <v>9</v>
      </c>
      <c r="G32" s="114">
        <v>16</v>
      </c>
      <c r="H32" s="114">
        <v>11</v>
      </c>
      <c r="I32" s="140">
        <v>11</v>
      </c>
      <c r="J32" s="115">
        <v>6</v>
      </c>
      <c r="K32" s="116">
        <v>54.545454545454547</v>
      </c>
    </row>
    <row r="33" spans="1:11" ht="14.1" customHeight="1" x14ac:dyDescent="0.2">
      <c r="A33" s="306">
        <v>32</v>
      </c>
      <c r="B33" s="307" t="s">
        <v>252</v>
      </c>
      <c r="C33" s="308"/>
      <c r="D33" s="113">
        <v>4.1035120147874311</v>
      </c>
      <c r="E33" s="115">
        <v>111</v>
      </c>
      <c r="F33" s="114">
        <v>49</v>
      </c>
      <c r="G33" s="114">
        <v>103</v>
      </c>
      <c r="H33" s="114">
        <v>111</v>
      </c>
      <c r="I33" s="140">
        <v>89</v>
      </c>
      <c r="J33" s="115">
        <v>22</v>
      </c>
      <c r="K33" s="116">
        <v>24.719101123595507</v>
      </c>
    </row>
    <row r="34" spans="1:11" ht="14.1" customHeight="1" x14ac:dyDescent="0.2">
      <c r="A34" s="306">
        <v>33</v>
      </c>
      <c r="B34" s="307" t="s">
        <v>253</v>
      </c>
      <c r="C34" s="308"/>
      <c r="D34" s="113">
        <v>1.9963031423290203</v>
      </c>
      <c r="E34" s="115">
        <v>54</v>
      </c>
      <c r="F34" s="114">
        <v>31</v>
      </c>
      <c r="G34" s="114">
        <v>93</v>
      </c>
      <c r="H34" s="114">
        <v>44</v>
      </c>
      <c r="I34" s="140">
        <v>57</v>
      </c>
      <c r="J34" s="115">
        <v>-3</v>
      </c>
      <c r="K34" s="116">
        <v>-5.2631578947368425</v>
      </c>
    </row>
    <row r="35" spans="1:11" ht="14.1" customHeight="1" x14ac:dyDescent="0.2">
      <c r="A35" s="306">
        <v>34</v>
      </c>
      <c r="B35" s="307" t="s">
        <v>254</v>
      </c>
      <c r="C35" s="308"/>
      <c r="D35" s="113">
        <v>3.7338262476894641</v>
      </c>
      <c r="E35" s="115">
        <v>101</v>
      </c>
      <c r="F35" s="114">
        <v>39</v>
      </c>
      <c r="G35" s="114">
        <v>68</v>
      </c>
      <c r="H35" s="114">
        <v>43</v>
      </c>
      <c r="I35" s="140">
        <v>85</v>
      </c>
      <c r="J35" s="115">
        <v>16</v>
      </c>
      <c r="K35" s="116">
        <v>18.823529411764707</v>
      </c>
    </row>
    <row r="36" spans="1:11" ht="14.1" customHeight="1" x14ac:dyDescent="0.2">
      <c r="A36" s="306">
        <v>41</v>
      </c>
      <c r="B36" s="307" t="s">
        <v>255</v>
      </c>
      <c r="C36" s="308"/>
      <c r="D36" s="113">
        <v>5.5452865064695009</v>
      </c>
      <c r="E36" s="115">
        <v>150</v>
      </c>
      <c r="F36" s="114">
        <v>11</v>
      </c>
      <c r="G36" s="114">
        <v>21</v>
      </c>
      <c r="H36" s="114">
        <v>10</v>
      </c>
      <c r="I36" s="140">
        <v>15</v>
      </c>
      <c r="J36" s="115">
        <v>135</v>
      </c>
      <c r="K36" s="116" t="s">
        <v>515</v>
      </c>
    </row>
    <row r="37" spans="1:11" ht="14.1" customHeight="1" x14ac:dyDescent="0.2">
      <c r="A37" s="306">
        <v>42</v>
      </c>
      <c r="B37" s="307" t="s">
        <v>256</v>
      </c>
      <c r="C37" s="308"/>
      <c r="D37" s="113">
        <v>0</v>
      </c>
      <c r="E37" s="115">
        <v>0</v>
      </c>
      <c r="F37" s="114" t="s">
        <v>513</v>
      </c>
      <c r="G37" s="114">
        <v>3</v>
      </c>
      <c r="H37" s="114">
        <v>3</v>
      </c>
      <c r="I37" s="140">
        <v>4</v>
      </c>
      <c r="J37" s="115">
        <v>-4</v>
      </c>
      <c r="K37" s="116">
        <v>-100</v>
      </c>
    </row>
    <row r="38" spans="1:11" ht="14.1" customHeight="1" x14ac:dyDescent="0.2">
      <c r="A38" s="306">
        <v>43</v>
      </c>
      <c r="B38" s="307" t="s">
        <v>257</v>
      </c>
      <c r="C38" s="308"/>
      <c r="D38" s="113">
        <v>0.92421441774491686</v>
      </c>
      <c r="E38" s="115">
        <v>25</v>
      </c>
      <c r="F38" s="114">
        <v>57</v>
      </c>
      <c r="G38" s="114">
        <v>51</v>
      </c>
      <c r="H38" s="114">
        <v>20</v>
      </c>
      <c r="I38" s="140">
        <v>22</v>
      </c>
      <c r="J38" s="115">
        <v>3</v>
      </c>
      <c r="K38" s="116">
        <v>13.636363636363637</v>
      </c>
    </row>
    <row r="39" spans="1:11" ht="14.1" customHeight="1" x14ac:dyDescent="0.2">
      <c r="A39" s="306">
        <v>51</v>
      </c>
      <c r="B39" s="307" t="s">
        <v>258</v>
      </c>
      <c r="C39" s="308"/>
      <c r="D39" s="113">
        <v>4.5101663585951943</v>
      </c>
      <c r="E39" s="115">
        <v>122</v>
      </c>
      <c r="F39" s="114">
        <v>108</v>
      </c>
      <c r="G39" s="114">
        <v>178</v>
      </c>
      <c r="H39" s="114">
        <v>159</v>
      </c>
      <c r="I39" s="140">
        <v>121</v>
      </c>
      <c r="J39" s="115">
        <v>1</v>
      </c>
      <c r="K39" s="116">
        <v>0.82644628099173556</v>
      </c>
    </row>
    <row r="40" spans="1:11" ht="14.1" customHeight="1" x14ac:dyDescent="0.2">
      <c r="A40" s="306" t="s">
        <v>259</v>
      </c>
      <c r="B40" s="307" t="s">
        <v>260</v>
      </c>
      <c r="C40" s="308"/>
      <c r="D40" s="113">
        <v>3.9556377079482439</v>
      </c>
      <c r="E40" s="115">
        <v>107</v>
      </c>
      <c r="F40" s="114">
        <v>101</v>
      </c>
      <c r="G40" s="114">
        <v>161</v>
      </c>
      <c r="H40" s="114">
        <v>151</v>
      </c>
      <c r="I40" s="140">
        <v>111</v>
      </c>
      <c r="J40" s="115">
        <v>-4</v>
      </c>
      <c r="K40" s="116">
        <v>-3.6036036036036037</v>
      </c>
    </row>
    <row r="41" spans="1:11" ht="14.1" customHeight="1" x14ac:dyDescent="0.2">
      <c r="A41" s="306"/>
      <c r="B41" s="307" t="s">
        <v>261</v>
      </c>
      <c r="C41" s="308"/>
      <c r="D41" s="113">
        <v>3.2902033271719038</v>
      </c>
      <c r="E41" s="115">
        <v>89</v>
      </c>
      <c r="F41" s="114">
        <v>71</v>
      </c>
      <c r="G41" s="114">
        <v>128</v>
      </c>
      <c r="H41" s="114">
        <v>116</v>
      </c>
      <c r="I41" s="140">
        <v>83</v>
      </c>
      <c r="J41" s="115">
        <v>6</v>
      </c>
      <c r="K41" s="116">
        <v>7.2289156626506026</v>
      </c>
    </row>
    <row r="42" spans="1:11" ht="14.1" customHeight="1" x14ac:dyDescent="0.2">
      <c r="A42" s="306">
        <v>52</v>
      </c>
      <c r="B42" s="307" t="s">
        <v>262</v>
      </c>
      <c r="C42" s="308"/>
      <c r="D42" s="113">
        <v>3.4750462107208873</v>
      </c>
      <c r="E42" s="115">
        <v>94</v>
      </c>
      <c r="F42" s="114">
        <v>80</v>
      </c>
      <c r="G42" s="114">
        <v>102</v>
      </c>
      <c r="H42" s="114">
        <v>89</v>
      </c>
      <c r="I42" s="140">
        <v>113</v>
      </c>
      <c r="J42" s="115">
        <v>-19</v>
      </c>
      <c r="K42" s="116">
        <v>-16.814159292035399</v>
      </c>
    </row>
    <row r="43" spans="1:11" ht="14.1" customHeight="1" x14ac:dyDescent="0.2">
      <c r="A43" s="306" t="s">
        <v>263</v>
      </c>
      <c r="B43" s="307" t="s">
        <v>264</v>
      </c>
      <c r="C43" s="308"/>
      <c r="D43" s="113">
        <v>3.1053604436229203</v>
      </c>
      <c r="E43" s="115">
        <v>84</v>
      </c>
      <c r="F43" s="114">
        <v>72</v>
      </c>
      <c r="G43" s="114">
        <v>96</v>
      </c>
      <c r="H43" s="114">
        <v>75</v>
      </c>
      <c r="I43" s="140">
        <v>96</v>
      </c>
      <c r="J43" s="115">
        <v>-12</v>
      </c>
      <c r="K43" s="116">
        <v>-12.5</v>
      </c>
    </row>
    <row r="44" spans="1:11" ht="14.1" customHeight="1" x14ac:dyDescent="0.2">
      <c r="A44" s="306">
        <v>53</v>
      </c>
      <c r="B44" s="307" t="s">
        <v>265</v>
      </c>
      <c r="C44" s="308"/>
      <c r="D44" s="113">
        <v>1.1829944547134936</v>
      </c>
      <c r="E44" s="115">
        <v>32</v>
      </c>
      <c r="F44" s="114">
        <v>22</v>
      </c>
      <c r="G44" s="114">
        <v>23</v>
      </c>
      <c r="H44" s="114">
        <v>27</v>
      </c>
      <c r="I44" s="140">
        <v>44</v>
      </c>
      <c r="J44" s="115">
        <v>-12</v>
      </c>
      <c r="K44" s="116">
        <v>-27.272727272727273</v>
      </c>
    </row>
    <row r="45" spans="1:11" ht="14.1" customHeight="1" x14ac:dyDescent="0.2">
      <c r="A45" s="306" t="s">
        <v>266</v>
      </c>
      <c r="B45" s="307" t="s">
        <v>267</v>
      </c>
      <c r="C45" s="308"/>
      <c r="D45" s="113">
        <v>0.96118299445471345</v>
      </c>
      <c r="E45" s="115">
        <v>26</v>
      </c>
      <c r="F45" s="114">
        <v>14</v>
      </c>
      <c r="G45" s="114">
        <v>18</v>
      </c>
      <c r="H45" s="114">
        <v>23</v>
      </c>
      <c r="I45" s="140">
        <v>43</v>
      </c>
      <c r="J45" s="115">
        <v>-17</v>
      </c>
      <c r="K45" s="116">
        <v>-39.534883720930232</v>
      </c>
    </row>
    <row r="46" spans="1:11" ht="14.1" customHeight="1" x14ac:dyDescent="0.2">
      <c r="A46" s="306">
        <v>54</v>
      </c>
      <c r="B46" s="307" t="s">
        <v>268</v>
      </c>
      <c r="C46" s="308"/>
      <c r="D46" s="113">
        <v>2.6987060998151571</v>
      </c>
      <c r="E46" s="115">
        <v>73</v>
      </c>
      <c r="F46" s="114">
        <v>53</v>
      </c>
      <c r="G46" s="114">
        <v>181</v>
      </c>
      <c r="H46" s="114">
        <v>80</v>
      </c>
      <c r="I46" s="140">
        <v>80</v>
      </c>
      <c r="J46" s="115">
        <v>-7</v>
      </c>
      <c r="K46" s="116">
        <v>-8.75</v>
      </c>
    </row>
    <row r="47" spans="1:11" ht="14.1" customHeight="1" x14ac:dyDescent="0.2">
      <c r="A47" s="306">
        <v>61</v>
      </c>
      <c r="B47" s="307" t="s">
        <v>269</v>
      </c>
      <c r="C47" s="308"/>
      <c r="D47" s="113">
        <v>1.1460258780036969</v>
      </c>
      <c r="E47" s="115">
        <v>31</v>
      </c>
      <c r="F47" s="114">
        <v>32</v>
      </c>
      <c r="G47" s="114">
        <v>49</v>
      </c>
      <c r="H47" s="114">
        <v>38</v>
      </c>
      <c r="I47" s="140">
        <v>47</v>
      </c>
      <c r="J47" s="115">
        <v>-16</v>
      </c>
      <c r="K47" s="116">
        <v>-34.042553191489361</v>
      </c>
    </row>
    <row r="48" spans="1:11" ht="14.1" customHeight="1" x14ac:dyDescent="0.2">
      <c r="A48" s="306">
        <v>62</v>
      </c>
      <c r="B48" s="307" t="s">
        <v>270</v>
      </c>
      <c r="C48" s="308"/>
      <c r="D48" s="113">
        <v>5.9889094269870613</v>
      </c>
      <c r="E48" s="115">
        <v>162</v>
      </c>
      <c r="F48" s="114">
        <v>136</v>
      </c>
      <c r="G48" s="114">
        <v>239</v>
      </c>
      <c r="H48" s="114">
        <v>158</v>
      </c>
      <c r="I48" s="140">
        <v>159</v>
      </c>
      <c r="J48" s="115">
        <v>3</v>
      </c>
      <c r="K48" s="116">
        <v>1.8867924528301887</v>
      </c>
    </row>
    <row r="49" spans="1:11" ht="14.1" customHeight="1" x14ac:dyDescent="0.2">
      <c r="A49" s="306">
        <v>63</v>
      </c>
      <c r="B49" s="307" t="s">
        <v>271</v>
      </c>
      <c r="C49" s="308"/>
      <c r="D49" s="113">
        <v>3.1792975970425137</v>
      </c>
      <c r="E49" s="115">
        <v>86</v>
      </c>
      <c r="F49" s="114">
        <v>67</v>
      </c>
      <c r="G49" s="114">
        <v>118</v>
      </c>
      <c r="H49" s="114">
        <v>178</v>
      </c>
      <c r="I49" s="140">
        <v>108</v>
      </c>
      <c r="J49" s="115">
        <v>-22</v>
      </c>
      <c r="K49" s="116">
        <v>-20.37037037037037</v>
      </c>
    </row>
    <row r="50" spans="1:11" ht="14.1" customHeight="1" x14ac:dyDescent="0.2">
      <c r="A50" s="306" t="s">
        <v>272</v>
      </c>
      <c r="B50" s="307" t="s">
        <v>273</v>
      </c>
      <c r="C50" s="308"/>
      <c r="D50" s="113">
        <v>1.0351201478743068</v>
      </c>
      <c r="E50" s="115">
        <v>28</v>
      </c>
      <c r="F50" s="114">
        <v>20</v>
      </c>
      <c r="G50" s="114">
        <v>33</v>
      </c>
      <c r="H50" s="114">
        <v>45</v>
      </c>
      <c r="I50" s="140">
        <v>30</v>
      </c>
      <c r="J50" s="115">
        <v>-2</v>
      </c>
      <c r="K50" s="116">
        <v>-6.666666666666667</v>
      </c>
    </row>
    <row r="51" spans="1:11" ht="14.1" customHeight="1" x14ac:dyDescent="0.2">
      <c r="A51" s="306" t="s">
        <v>274</v>
      </c>
      <c r="B51" s="307" t="s">
        <v>275</v>
      </c>
      <c r="C51" s="308"/>
      <c r="D51" s="113">
        <v>2.033271719038817</v>
      </c>
      <c r="E51" s="115">
        <v>55</v>
      </c>
      <c r="F51" s="114">
        <v>40</v>
      </c>
      <c r="G51" s="114">
        <v>75</v>
      </c>
      <c r="H51" s="114">
        <v>121</v>
      </c>
      <c r="I51" s="140">
        <v>69</v>
      </c>
      <c r="J51" s="115">
        <v>-14</v>
      </c>
      <c r="K51" s="116">
        <v>-20.289855072463769</v>
      </c>
    </row>
    <row r="52" spans="1:11" ht="14.1" customHeight="1" x14ac:dyDescent="0.2">
      <c r="A52" s="306">
        <v>71</v>
      </c>
      <c r="B52" s="307" t="s">
        <v>276</v>
      </c>
      <c r="C52" s="308"/>
      <c r="D52" s="113">
        <v>8.1700554528650642</v>
      </c>
      <c r="E52" s="115">
        <v>221</v>
      </c>
      <c r="F52" s="114">
        <v>116</v>
      </c>
      <c r="G52" s="114">
        <v>243</v>
      </c>
      <c r="H52" s="114">
        <v>153</v>
      </c>
      <c r="I52" s="140">
        <v>237</v>
      </c>
      <c r="J52" s="115">
        <v>-16</v>
      </c>
      <c r="K52" s="116">
        <v>-6.7510548523206753</v>
      </c>
    </row>
    <row r="53" spans="1:11" ht="14.1" customHeight="1" x14ac:dyDescent="0.2">
      <c r="A53" s="306" t="s">
        <v>277</v>
      </c>
      <c r="B53" s="307" t="s">
        <v>278</v>
      </c>
      <c r="C53" s="308"/>
      <c r="D53" s="113">
        <v>3.4380776340110906</v>
      </c>
      <c r="E53" s="115">
        <v>93</v>
      </c>
      <c r="F53" s="114">
        <v>35</v>
      </c>
      <c r="G53" s="114">
        <v>93</v>
      </c>
      <c r="H53" s="114">
        <v>53</v>
      </c>
      <c r="I53" s="140">
        <v>78</v>
      </c>
      <c r="J53" s="115">
        <v>15</v>
      </c>
      <c r="K53" s="116">
        <v>19.23076923076923</v>
      </c>
    </row>
    <row r="54" spans="1:11" ht="14.1" customHeight="1" x14ac:dyDescent="0.2">
      <c r="A54" s="306" t="s">
        <v>279</v>
      </c>
      <c r="B54" s="307" t="s">
        <v>280</v>
      </c>
      <c r="C54" s="308"/>
      <c r="D54" s="113">
        <v>4.1774491682070236</v>
      </c>
      <c r="E54" s="115">
        <v>113</v>
      </c>
      <c r="F54" s="114">
        <v>68</v>
      </c>
      <c r="G54" s="114">
        <v>122</v>
      </c>
      <c r="H54" s="114">
        <v>81</v>
      </c>
      <c r="I54" s="140">
        <v>138</v>
      </c>
      <c r="J54" s="115">
        <v>-25</v>
      </c>
      <c r="K54" s="116">
        <v>-18.115942028985508</v>
      </c>
    </row>
    <row r="55" spans="1:11" ht="14.1" customHeight="1" x14ac:dyDescent="0.2">
      <c r="A55" s="306">
        <v>72</v>
      </c>
      <c r="B55" s="307" t="s">
        <v>281</v>
      </c>
      <c r="C55" s="308"/>
      <c r="D55" s="113">
        <v>1.8853974121996304</v>
      </c>
      <c r="E55" s="115">
        <v>51</v>
      </c>
      <c r="F55" s="114">
        <v>25</v>
      </c>
      <c r="G55" s="114">
        <v>60</v>
      </c>
      <c r="H55" s="114">
        <v>37</v>
      </c>
      <c r="I55" s="140">
        <v>51</v>
      </c>
      <c r="J55" s="115">
        <v>0</v>
      </c>
      <c r="K55" s="116">
        <v>0</v>
      </c>
    </row>
    <row r="56" spans="1:11" ht="14.1" customHeight="1" x14ac:dyDescent="0.2">
      <c r="A56" s="306" t="s">
        <v>282</v>
      </c>
      <c r="B56" s="307" t="s">
        <v>283</v>
      </c>
      <c r="C56" s="308"/>
      <c r="D56" s="113">
        <v>0.6654343807763401</v>
      </c>
      <c r="E56" s="115">
        <v>18</v>
      </c>
      <c r="F56" s="114">
        <v>12</v>
      </c>
      <c r="G56" s="114">
        <v>26</v>
      </c>
      <c r="H56" s="114">
        <v>17</v>
      </c>
      <c r="I56" s="140">
        <v>19</v>
      </c>
      <c r="J56" s="115">
        <v>-1</v>
      </c>
      <c r="K56" s="116">
        <v>-5.2631578947368425</v>
      </c>
    </row>
    <row r="57" spans="1:11" ht="14.1" customHeight="1" x14ac:dyDescent="0.2">
      <c r="A57" s="306" t="s">
        <v>284</v>
      </c>
      <c r="B57" s="307" t="s">
        <v>285</v>
      </c>
      <c r="C57" s="308"/>
      <c r="D57" s="113">
        <v>0.88724584103512016</v>
      </c>
      <c r="E57" s="115">
        <v>24</v>
      </c>
      <c r="F57" s="114">
        <v>9</v>
      </c>
      <c r="G57" s="114">
        <v>22</v>
      </c>
      <c r="H57" s="114">
        <v>11</v>
      </c>
      <c r="I57" s="140">
        <v>23</v>
      </c>
      <c r="J57" s="115">
        <v>1</v>
      </c>
      <c r="K57" s="116">
        <v>4.3478260869565215</v>
      </c>
    </row>
    <row r="58" spans="1:11" ht="14.1" customHeight="1" x14ac:dyDescent="0.2">
      <c r="A58" s="306">
        <v>73</v>
      </c>
      <c r="B58" s="307" t="s">
        <v>286</v>
      </c>
      <c r="C58" s="308"/>
      <c r="D58" s="113">
        <v>3.8817005545286505</v>
      </c>
      <c r="E58" s="115">
        <v>105</v>
      </c>
      <c r="F58" s="114">
        <v>35</v>
      </c>
      <c r="G58" s="114">
        <v>61</v>
      </c>
      <c r="H58" s="114">
        <v>46</v>
      </c>
      <c r="I58" s="140">
        <v>71</v>
      </c>
      <c r="J58" s="115">
        <v>34</v>
      </c>
      <c r="K58" s="116">
        <v>47.887323943661968</v>
      </c>
    </row>
    <row r="59" spans="1:11" ht="14.1" customHeight="1" x14ac:dyDescent="0.2">
      <c r="A59" s="306" t="s">
        <v>287</v>
      </c>
      <c r="B59" s="307" t="s">
        <v>288</v>
      </c>
      <c r="C59" s="308"/>
      <c r="D59" s="113">
        <v>3.4011090573012939</v>
      </c>
      <c r="E59" s="115">
        <v>92</v>
      </c>
      <c r="F59" s="114">
        <v>32</v>
      </c>
      <c r="G59" s="114">
        <v>41</v>
      </c>
      <c r="H59" s="114">
        <v>42</v>
      </c>
      <c r="I59" s="140">
        <v>61</v>
      </c>
      <c r="J59" s="115">
        <v>31</v>
      </c>
      <c r="K59" s="116">
        <v>50.819672131147541</v>
      </c>
    </row>
    <row r="60" spans="1:11" ht="14.1" customHeight="1" x14ac:dyDescent="0.2">
      <c r="A60" s="306">
        <v>81</v>
      </c>
      <c r="B60" s="307" t="s">
        <v>289</v>
      </c>
      <c r="C60" s="308"/>
      <c r="D60" s="113">
        <v>13.604436229205175</v>
      </c>
      <c r="E60" s="115">
        <v>368</v>
      </c>
      <c r="F60" s="114">
        <v>156</v>
      </c>
      <c r="G60" s="114">
        <v>261</v>
      </c>
      <c r="H60" s="114">
        <v>180</v>
      </c>
      <c r="I60" s="140">
        <v>175</v>
      </c>
      <c r="J60" s="115">
        <v>193</v>
      </c>
      <c r="K60" s="116">
        <v>110.28571428571429</v>
      </c>
    </row>
    <row r="61" spans="1:11" ht="14.1" customHeight="1" x14ac:dyDescent="0.2">
      <c r="A61" s="306" t="s">
        <v>290</v>
      </c>
      <c r="B61" s="307" t="s">
        <v>291</v>
      </c>
      <c r="C61" s="308"/>
      <c r="D61" s="113">
        <v>2.6987060998151571</v>
      </c>
      <c r="E61" s="115">
        <v>73</v>
      </c>
      <c r="F61" s="114">
        <v>43</v>
      </c>
      <c r="G61" s="114">
        <v>85</v>
      </c>
      <c r="H61" s="114">
        <v>51</v>
      </c>
      <c r="I61" s="140">
        <v>64</v>
      </c>
      <c r="J61" s="115">
        <v>9</v>
      </c>
      <c r="K61" s="116">
        <v>14.0625</v>
      </c>
    </row>
    <row r="62" spans="1:11" ht="14.1" customHeight="1" x14ac:dyDescent="0.2">
      <c r="A62" s="306" t="s">
        <v>292</v>
      </c>
      <c r="B62" s="307" t="s">
        <v>293</v>
      </c>
      <c r="C62" s="308"/>
      <c r="D62" s="113">
        <v>5.8410351201478745</v>
      </c>
      <c r="E62" s="115">
        <v>158</v>
      </c>
      <c r="F62" s="114">
        <v>48</v>
      </c>
      <c r="G62" s="114">
        <v>96</v>
      </c>
      <c r="H62" s="114">
        <v>74</v>
      </c>
      <c r="I62" s="140">
        <v>34</v>
      </c>
      <c r="J62" s="115">
        <v>124</v>
      </c>
      <c r="K62" s="116" t="s">
        <v>515</v>
      </c>
    </row>
    <row r="63" spans="1:11" ht="14.1" customHeight="1" x14ac:dyDescent="0.2">
      <c r="A63" s="306"/>
      <c r="B63" s="307" t="s">
        <v>294</v>
      </c>
      <c r="C63" s="308"/>
      <c r="D63" s="113">
        <v>5.7670979667282811</v>
      </c>
      <c r="E63" s="115">
        <v>156</v>
      </c>
      <c r="F63" s="114">
        <v>48</v>
      </c>
      <c r="G63" s="114">
        <v>86</v>
      </c>
      <c r="H63" s="114">
        <v>73</v>
      </c>
      <c r="I63" s="140">
        <v>30</v>
      </c>
      <c r="J63" s="115">
        <v>126</v>
      </c>
      <c r="K63" s="116" t="s">
        <v>515</v>
      </c>
    </row>
    <row r="64" spans="1:11" ht="14.1" customHeight="1" x14ac:dyDescent="0.2">
      <c r="A64" s="306" t="s">
        <v>295</v>
      </c>
      <c r="B64" s="307" t="s">
        <v>296</v>
      </c>
      <c r="C64" s="308"/>
      <c r="D64" s="113">
        <v>2.4029574861367839</v>
      </c>
      <c r="E64" s="115">
        <v>65</v>
      </c>
      <c r="F64" s="114">
        <v>25</v>
      </c>
      <c r="G64" s="114">
        <v>32</v>
      </c>
      <c r="H64" s="114">
        <v>27</v>
      </c>
      <c r="I64" s="140">
        <v>39</v>
      </c>
      <c r="J64" s="115">
        <v>26</v>
      </c>
      <c r="K64" s="116">
        <v>66.666666666666671</v>
      </c>
    </row>
    <row r="65" spans="1:11" ht="14.1" customHeight="1" x14ac:dyDescent="0.2">
      <c r="A65" s="306" t="s">
        <v>297</v>
      </c>
      <c r="B65" s="307" t="s">
        <v>298</v>
      </c>
      <c r="C65" s="308"/>
      <c r="D65" s="113">
        <v>1.7375231053604436</v>
      </c>
      <c r="E65" s="115">
        <v>47</v>
      </c>
      <c r="F65" s="114">
        <v>25</v>
      </c>
      <c r="G65" s="114">
        <v>22</v>
      </c>
      <c r="H65" s="114">
        <v>17</v>
      </c>
      <c r="I65" s="140">
        <v>23</v>
      </c>
      <c r="J65" s="115">
        <v>24</v>
      </c>
      <c r="K65" s="116">
        <v>104.34782608695652</v>
      </c>
    </row>
    <row r="66" spans="1:11" ht="14.1" customHeight="1" x14ac:dyDescent="0.2">
      <c r="A66" s="306">
        <v>82</v>
      </c>
      <c r="B66" s="307" t="s">
        <v>299</v>
      </c>
      <c r="C66" s="308"/>
      <c r="D66" s="113">
        <v>3.7707948243992608</v>
      </c>
      <c r="E66" s="115">
        <v>102</v>
      </c>
      <c r="F66" s="114">
        <v>78</v>
      </c>
      <c r="G66" s="114">
        <v>166</v>
      </c>
      <c r="H66" s="114">
        <v>75</v>
      </c>
      <c r="I66" s="140">
        <v>68</v>
      </c>
      <c r="J66" s="115">
        <v>34</v>
      </c>
      <c r="K66" s="116">
        <v>50</v>
      </c>
    </row>
    <row r="67" spans="1:11" ht="14.1" customHeight="1" x14ac:dyDescent="0.2">
      <c r="A67" s="306" t="s">
        <v>300</v>
      </c>
      <c r="B67" s="307" t="s">
        <v>301</v>
      </c>
      <c r="C67" s="308"/>
      <c r="D67" s="113">
        <v>2.2550831792975972</v>
      </c>
      <c r="E67" s="115">
        <v>61</v>
      </c>
      <c r="F67" s="114">
        <v>47</v>
      </c>
      <c r="G67" s="114">
        <v>116</v>
      </c>
      <c r="H67" s="114">
        <v>54</v>
      </c>
      <c r="I67" s="140">
        <v>32</v>
      </c>
      <c r="J67" s="115">
        <v>29</v>
      </c>
      <c r="K67" s="116">
        <v>90.625</v>
      </c>
    </row>
    <row r="68" spans="1:11" ht="14.1" customHeight="1" x14ac:dyDescent="0.2">
      <c r="A68" s="306" t="s">
        <v>302</v>
      </c>
      <c r="B68" s="307" t="s">
        <v>303</v>
      </c>
      <c r="C68" s="308"/>
      <c r="D68" s="113">
        <v>0.81330868761552677</v>
      </c>
      <c r="E68" s="115">
        <v>22</v>
      </c>
      <c r="F68" s="114">
        <v>18</v>
      </c>
      <c r="G68" s="114">
        <v>31</v>
      </c>
      <c r="H68" s="114">
        <v>9</v>
      </c>
      <c r="I68" s="140">
        <v>25</v>
      </c>
      <c r="J68" s="115">
        <v>-3</v>
      </c>
      <c r="K68" s="116">
        <v>-12</v>
      </c>
    </row>
    <row r="69" spans="1:11" ht="14.1" customHeight="1" x14ac:dyDescent="0.2">
      <c r="A69" s="306">
        <v>83</v>
      </c>
      <c r="B69" s="307" t="s">
        <v>304</v>
      </c>
      <c r="C69" s="308"/>
      <c r="D69" s="113">
        <v>6.3216266173752311</v>
      </c>
      <c r="E69" s="115">
        <v>171</v>
      </c>
      <c r="F69" s="114">
        <v>169</v>
      </c>
      <c r="G69" s="114">
        <v>602</v>
      </c>
      <c r="H69" s="114">
        <v>173</v>
      </c>
      <c r="I69" s="140">
        <v>261</v>
      </c>
      <c r="J69" s="115">
        <v>-90</v>
      </c>
      <c r="K69" s="116">
        <v>-34.482758620689658</v>
      </c>
    </row>
    <row r="70" spans="1:11" ht="14.1" customHeight="1" x14ac:dyDescent="0.2">
      <c r="A70" s="306" t="s">
        <v>305</v>
      </c>
      <c r="B70" s="307" t="s">
        <v>306</v>
      </c>
      <c r="C70" s="308"/>
      <c r="D70" s="113">
        <v>4.8798521256931604</v>
      </c>
      <c r="E70" s="115">
        <v>132</v>
      </c>
      <c r="F70" s="114">
        <v>147</v>
      </c>
      <c r="G70" s="114">
        <v>557</v>
      </c>
      <c r="H70" s="114">
        <v>146</v>
      </c>
      <c r="I70" s="140">
        <v>218</v>
      </c>
      <c r="J70" s="115">
        <v>-86</v>
      </c>
      <c r="K70" s="116">
        <v>-39.449541284403672</v>
      </c>
    </row>
    <row r="71" spans="1:11" ht="14.1" customHeight="1" x14ac:dyDescent="0.2">
      <c r="A71" s="306"/>
      <c r="B71" s="307" t="s">
        <v>307</v>
      </c>
      <c r="C71" s="308"/>
      <c r="D71" s="113">
        <v>2.3659889094269873</v>
      </c>
      <c r="E71" s="115">
        <v>64</v>
      </c>
      <c r="F71" s="114">
        <v>54</v>
      </c>
      <c r="G71" s="114">
        <v>454</v>
      </c>
      <c r="H71" s="114">
        <v>85</v>
      </c>
      <c r="I71" s="140">
        <v>146</v>
      </c>
      <c r="J71" s="115">
        <v>-82</v>
      </c>
      <c r="K71" s="116">
        <v>-56.164383561643838</v>
      </c>
    </row>
    <row r="72" spans="1:11" ht="14.1" customHeight="1" x14ac:dyDescent="0.2">
      <c r="A72" s="306">
        <v>84</v>
      </c>
      <c r="B72" s="307" t="s">
        <v>308</v>
      </c>
      <c r="C72" s="308"/>
      <c r="D72" s="113">
        <v>1.3678373382624769</v>
      </c>
      <c r="E72" s="115">
        <v>37</v>
      </c>
      <c r="F72" s="114">
        <v>25</v>
      </c>
      <c r="G72" s="114">
        <v>77</v>
      </c>
      <c r="H72" s="114">
        <v>13</v>
      </c>
      <c r="I72" s="140">
        <v>52</v>
      </c>
      <c r="J72" s="115">
        <v>-15</v>
      </c>
      <c r="K72" s="116">
        <v>-28.846153846153847</v>
      </c>
    </row>
    <row r="73" spans="1:11" ht="14.1" customHeight="1" x14ac:dyDescent="0.2">
      <c r="A73" s="306" t="s">
        <v>309</v>
      </c>
      <c r="B73" s="307" t="s">
        <v>310</v>
      </c>
      <c r="C73" s="308"/>
      <c r="D73" s="113">
        <v>1.0351201478743068</v>
      </c>
      <c r="E73" s="115">
        <v>28</v>
      </c>
      <c r="F73" s="114">
        <v>18</v>
      </c>
      <c r="G73" s="114">
        <v>60</v>
      </c>
      <c r="H73" s="114">
        <v>8</v>
      </c>
      <c r="I73" s="140">
        <v>32</v>
      </c>
      <c r="J73" s="115">
        <v>-4</v>
      </c>
      <c r="K73" s="116">
        <v>-12.5</v>
      </c>
    </row>
    <row r="74" spans="1:11" ht="14.1" customHeight="1" x14ac:dyDescent="0.2">
      <c r="A74" s="306" t="s">
        <v>311</v>
      </c>
      <c r="B74" s="307" t="s">
        <v>312</v>
      </c>
      <c r="C74" s="308"/>
      <c r="D74" s="113" t="s">
        <v>513</v>
      </c>
      <c r="E74" s="115" t="s">
        <v>513</v>
      </c>
      <c r="F74" s="114">
        <v>0</v>
      </c>
      <c r="G74" s="114">
        <v>0</v>
      </c>
      <c r="H74" s="114">
        <v>3</v>
      </c>
      <c r="I74" s="140" t="s">
        <v>513</v>
      </c>
      <c r="J74" s="115" t="s">
        <v>513</v>
      </c>
      <c r="K74" s="116" t="s">
        <v>513</v>
      </c>
    </row>
    <row r="75" spans="1:11" ht="14.1" customHeight="1" x14ac:dyDescent="0.2">
      <c r="A75" s="306" t="s">
        <v>313</v>
      </c>
      <c r="B75" s="307" t="s">
        <v>314</v>
      </c>
      <c r="C75" s="308"/>
      <c r="D75" s="113" t="s">
        <v>513</v>
      </c>
      <c r="E75" s="115" t="s">
        <v>513</v>
      </c>
      <c r="F75" s="114" t="s">
        <v>513</v>
      </c>
      <c r="G75" s="114">
        <v>8</v>
      </c>
      <c r="H75" s="114" t="s">
        <v>513</v>
      </c>
      <c r="I75" s="140">
        <v>4</v>
      </c>
      <c r="J75" s="115" t="s">
        <v>513</v>
      </c>
      <c r="K75" s="116" t="s">
        <v>513</v>
      </c>
    </row>
    <row r="76" spans="1:11" ht="14.1" customHeight="1" x14ac:dyDescent="0.2">
      <c r="A76" s="306">
        <v>91</v>
      </c>
      <c r="B76" s="307" t="s">
        <v>315</v>
      </c>
      <c r="C76" s="308"/>
      <c r="D76" s="113">
        <v>0.25878003696857671</v>
      </c>
      <c r="E76" s="115">
        <v>7</v>
      </c>
      <c r="F76" s="114">
        <v>4</v>
      </c>
      <c r="G76" s="114">
        <v>6</v>
      </c>
      <c r="H76" s="114">
        <v>6</v>
      </c>
      <c r="I76" s="140">
        <v>5</v>
      </c>
      <c r="J76" s="115">
        <v>2</v>
      </c>
      <c r="K76" s="116">
        <v>40</v>
      </c>
    </row>
    <row r="77" spans="1:11" ht="14.1" customHeight="1" x14ac:dyDescent="0.2">
      <c r="A77" s="306">
        <v>92</v>
      </c>
      <c r="B77" s="307" t="s">
        <v>316</v>
      </c>
      <c r="C77" s="308"/>
      <c r="D77" s="113">
        <v>0.55452865064695012</v>
      </c>
      <c r="E77" s="115">
        <v>15</v>
      </c>
      <c r="F77" s="114">
        <v>8</v>
      </c>
      <c r="G77" s="114">
        <v>11</v>
      </c>
      <c r="H77" s="114">
        <v>18</v>
      </c>
      <c r="I77" s="140">
        <v>21</v>
      </c>
      <c r="J77" s="115">
        <v>-6</v>
      </c>
      <c r="K77" s="116">
        <v>-28.571428571428573</v>
      </c>
    </row>
    <row r="78" spans="1:11" ht="14.1" customHeight="1" x14ac:dyDescent="0.2">
      <c r="A78" s="306">
        <v>93</v>
      </c>
      <c r="B78" s="307" t="s">
        <v>317</v>
      </c>
      <c r="C78" s="308"/>
      <c r="D78" s="113" t="s">
        <v>513</v>
      </c>
      <c r="E78" s="115" t="s">
        <v>513</v>
      </c>
      <c r="F78" s="114" t="s">
        <v>513</v>
      </c>
      <c r="G78" s="114">
        <v>7</v>
      </c>
      <c r="H78" s="114" t="s">
        <v>513</v>
      </c>
      <c r="I78" s="140">
        <v>3</v>
      </c>
      <c r="J78" s="115" t="s">
        <v>513</v>
      </c>
      <c r="K78" s="116" t="s">
        <v>513</v>
      </c>
    </row>
    <row r="79" spans="1:11" ht="14.1" customHeight="1" x14ac:dyDescent="0.2">
      <c r="A79" s="306">
        <v>94</v>
      </c>
      <c r="B79" s="307" t="s">
        <v>318</v>
      </c>
      <c r="C79" s="308"/>
      <c r="D79" s="113" t="s">
        <v>513</v>
      </c>
      <c r="E79" s="115" t="s">
        <v>513</v>
      </c>
      <c r="F79" s="114">
        <v>4</v>
      </c>
      <c r="G79" s="114">
        <v>9</v>
      </c>
      <c r="H79" s="114">
        <v>10</v>
      </c>
      <c r="I79" s="140">
        <v>5</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2882</v>
      </c>
      <c r="E11" s="114">
        <v>2012</v>
      </c>
      <c r="F11" s="114">
        <v>2764</v>
      </c>
      <c r="G11" s="114">
        <v>1966</v>
      </c>
      <c r="H11" s="140">
        <v>2655</v>
      </c>
      <c r="I11" s="115">
        <v>227</v>
      </c>
      <c r="J11" s="116">
        <v>8.5499058380414308</v>
      </c>
    </row>
    <row r="12" spans="1:15" s="110" customFormat="1" ht="24.95" customHeight="1" x14ac:dyDescent="0.2">
      <c r="A12" s="193" t="s">
        <v>132</v>
      </c>
      <c r="B12" s="194" t="s">
        <v>133</v>
      </c>
      <c r="C12" s="113" t="s">
        <v>513</v>
      </c>
      <c r="D12" s="115" t="s">
        <v>513</v>
      </c>
      <c r="E12" s="114">
        <v>52</v>
      </c>
      <c r="F12" s="114">
        <v>35</v>
      </c>
      <c r="G12" s="114">
        <v>34</v>
      </c>
      <c r="H12" s="140">
        <v>27</v>
      </c>
      <c r="I12" s="115" t="s">
        <v>513</v>
      </c>
      <c r="J12" s="116" t="s">
        <v>513</v>
      </c>
    </row>
    <row r="13" spans="1:15" s="110" customFormat="1" ht="24.95" customHeight="1" x14ac:dyDescent="0.2">
      <c r="A13" s="193" t="s">
        <v>134</v>
      </c>
      <c r="B13" s="199" t="s">
        <v>214</v>
      </c>
      <c r="C13" s="113" t="s">
        <v>513</v>
      </c>
      <c r="D13" s="115" t="s">
        <v>513</v>
      </c>
      <c r="E13" s="114">
        <v>21</v>
      </c>
      <c r="F13" s="114">
        <v>35</v>
      </c>
      <c r="G13" s="114">
        <v>30</v>
      </c>
      <c r="H13" s="140">
        <v>48</v>
      </c>
      <c r="I13" s="115" t="s">
        <v>513</v>
      </c>
      <c r="J13" s="116" t="s">
        <v>513</v>
      </c>
    </row>
    <row r="14" spans="1:15" s="287" customFormat="1" ht="24.95" customHeight="1" x14ac:dyDescent="0.2">
      <c r="A14" s="193" t="s">
        <v>215</v>
      </c>
      <c r="B14" s="199" t="s">
        <v>137</v>
      </c>
      <c r="C14" s="113">
        <v>21.963913948646773</v>
      </c>
      <c r="D14" s="115">
        <v>633</v>
      </c>
      <c r="E14" s="114">
        <v>293</v>
      </c>
      <c r="F14" s="114">
        <v>358</v>
      </c>
      <c r="G14" s="114">
        <v>319</v>
      </c>
      <c r="H14" s="140">
        <v>413</v>
      </c>
      <c r="I14" s="115">
        <v>220</v>
      </c>
      <c r="J14" s="116">
        <v>53.268765133171911</v>
      </c>
      <c r="K14" s="110"/>
      <c r="L14" s="110"/>
      <c r="M14" s="110"/>
      <c r="N14" s="110"/>
      <c r="O14" s="110"/>
    </row>
    <row r="15" spans="1:15" s="110" customFormat="1" ht="24.95" customHeight="1" x14ac:dyDescent="0.2">
      <c r="A15" s="193" t="s">
        <v>216</v>
      </c>
      <c r="B15" s="199" t="s">
        <v>217</v>
      </c>
      <c r="C15" s="113">
        <v>1.8736988202637057</v>
      </c>
      <c r="D15" s="115">
        <v>54</v>
      </c>
      <c r="E15" s="114">
        <v>55</v>
      </c>
      <c r="F15" s="114">
        <v>46</v>
      </c>
      <c r="G15" s="114">
        <v>56</v>
      </c>
      <c r="H15" s="140">
        <v>49</v>
      </c>
      <c r="I15" s="115">
        <v>5</v>
      </c>
      <c r="J15" s="116">
        <v>10.204081632653061</v>
      </c>
    </row>
    <row r="16" spans="1:15" s="287" customFormat="1" ht="24.95" customHeight="1" x14ac:dyDescent="0.2">
      <c r="A16" s="193" t="s">
        <v>218</v>
      </c>
      <c r="B16" s="199" t="s">
        <v>141</v>
      </c>
      <c r="C16" s="113">
        <v>8.501040943789036</v>
      </c>
      <c r="D16" s="115">
        <v>245</v>
      </c>
      <c r="E16" s="114">
        <v>143</v>
      </c>
      <c r="F16" s="114">
        <v>198</v>
      </c>
      <c r="G16" s="114">
        <v>170</v>
      </c>
      <c r="H16" s="140">
        <v>243</v>
      </c>
      <c r="I16" s="115">
        <v>2</v>
      </c>
      <c r="J16" s="116">
        <v>0.82304526748971196</v>
      </c>
      <c r="K16" s="110"/>
      <c r="L16" s="110"/>
      <c r="M16" s="110"/>
      <c r="N16" s="110"/>
      <c r="O16" s="110"/>
    </row>
    <row r="17" spans="1:15" s="110" customFormat="1" ht="24.95" customHeight="1" x14ac:dyDescent="0.2">
      <c r="A17" s="193" t="s">
        <v>142</v>
      </c>
      <c r="B17" s="199" t="s">
        <v>220</v>
      </c>
      <c r="C17" s="113">
        <v>11.589174184594032</v>
      </c>
      <c r="D17" s="115">
        <v>334</v>
      </c>
      <c r="E17" s="114">
        <v>95</v>
      </c>
      <c r="F17" s="114">
        <v>114</v>
      </c>
      <c r="G17" s="114">
        <v>93</v>
      </c>
      <c r="H17" s="140">
        <v>121</v>
      </c>
      <c r="I17" s="115">
        <v>213</v>
      </c>
      <c r="J17" s="116">
        <v>176.03305785123968</v>
      </c>
    </row>
    <row r="18" spans="1:15" s="287" customFormat="1" ht="24.95" customHeight="1" x14ac:dyDescent="0.2">
      <c r="A18" s="201" t="s">
        <v>144</v>
      </c>
      <c r="B18" s="202" t="s">
        <v>145</v>
      </c>
      <c r="C18" s="113">
        <v>8.3969465648854964</v>
      </c>
      <c r="D18" s="115">
        <v>242</v>
      </c>
      <c r="E18" s="114">
        <v>203</v>
      </c>
      <c r="F18" s="114">
        <v>209</v>
      </c>
      <c r="G18" s="114">
        <v>186</v>
      </c>
      <c r="H18" s="140">
        <v>304</v>
      </c>
      <c r="I18" s="115">
        <v>-62</v>
      </c>
      <c r="J18" s="116">
        <v>-20.394736842105264</v>
      </c>
      <c r="K18" s="110"/>
      <c r="L18" s="110"/>
      <c r="M18" s="110"/>
      <c r="N18" s="110"/>
      <c r="O18" s="110"/>
    </row>
    <row r="19" spans="1:15" s="110" customFormat="1" ht="24.95" customHeight="1" x14ac:dyDescent="0.2">
      <c r="A19" s="193" t="s">
        <v>146</v>
      </c>
      <c r="B19" s="199" t="s">
        <v>147</v>
      </c>
      <c r="C19" s="113">
        <v>11.276891047883414</v>
      </c>
      <c r="D19" s="115">
        <v>325</v>
      </c>
      <c r="E19" s="114">
        <v>273</v>
      </c>
      <c r="F19" s="114">
        <v>342</v>
      </c>
      <c r="G19" s="114">
        <v>286</v>
      </c>
      <c r="H19" s="140">
        <v>325</v>
      </c>
      <c r="I19" s="115">
        <v>0</v>
      </c>
      <c r="J19" s="116">
        <v>0</v>
      </c>
    </row>
    <row r="20" spans="1:15" s="287" customFormat="1" ht="24.95" customHeight="1" x14ac:dyDescent="0.2">
      <c r="A20" s="193" t="s">
        <v>148</v>
      </c>
      <c r="B20" s="199" t="s">
        <v>149</v>
      </c>
      <c r="C20" s="113">
        <v>3.7473976405274114</v>
      </c>
      <c r="D20" s="115">
        <v>108</v>
      </c>
      <c r="E20" s="114">
        <v>113</v>
      </c>
      <c r="F20" s="114">
        <v>117</v>
      </c>
      <c r="G20" s="114">
        <v>100</v>
      </c>
      <c r="H20" s="140">
        <v>115</v>
      </c>
      <c r="I20" s="115">
        <v>-7</v>
      </c>
      <c r="J20" s="116">
        <v>-6.0869565217391308</v>
      </c>
      <c r="K20" s="110"/>
      <c r="L20" s="110"/>
      <c r="M20" s="110"/>
      <c r="N20" s="110"/>
      <c r="O20" s="110"/>
    </row>
    <row r="21" spans="1:15" s="110" customFormat="1" ht="24.95" customHeight="1" x14ac:dyDescent="0.2">
      <c r="A21" s="201" t="s">
        <v>150</v>
      </c>
      <c r="B21" s="202" t="s">
        <v>151</v>
      </c>
      <c r="C21" s="113">
        <v>7.4253990284524631</v>
      </c>
      <c r="D21" s="115">
        <v>214</v>
      </c>
      <c r="E21" s="114">
        <v>205</v>
      </c>
      <c r="F21" s="114">
        <v>173</v>
      </c>
      <c r="G21" s="114">
        <v>125</v>
      </c>
      <c r="H21" s="140">
        <v>185</v>
      </c>
      <c r="I21" s="115">
        <v>29</v>
      </c>
      <c r="J21" s="116">
        <v>15.675675675675675</v>
      </c>
    </row>
    <row r="22" spans="1:15" s="110" customFormat="1" ht="24.95" customHeight="1" x14ac:dyDescent="0.2">
      <c r="A22" s="201" t="s">
        <v>152</v>
      </c>
      <c r="B22" s="199" t="s">
        <v>153</v>
      </c>
      <c r="C22" s="113" t="s">
        <v>513</v>
      </c>
      <c r="D22" s="115" t="s">
        <v>513</v>
      </c>
      <c r="E22" s="114">
        <v>13</v>
      </c>
      <c r="F22" s="114">
        <v>23</v>
      </c>
      <c r="G22" s="114">
        <v>22</v>
      </c>
      <c r="H22" s="140">
        <v>24</v>
      </c>
      <c r="I22" s="115" t="s">
        <v>513</v>
      </c>
      <c r="J22" s="116" t="s">
        <v>513</v>
      </c>
    </row>
    <row r="23" spans="1:15" s="110" customFormat="1" ht="24.95" customHeight="1" x14ac:dyDescent="0.2">
      <c r="A23" s="193" t="s">
        <v>154</v>
      </c>
      <c r="B23" s="199" t="s">
        <v>155</v>
      </c>
      <c r="C23" s="113">
        <v>1.2144344205412907</v>
      </c>
      <c r="D23" s="115">
        <v>35</v>
      </c>
      <c r="E23" s="114">
        <v>21</v>
      </c>
      <c r="F23" s="114">
        <v>21</v>
      </c>
      <c r="G23" s="114">
        <v>27</v>
      </c>
      <c r="H23" s="140">
        <v>24</v>
      </c>
      <c r="I23" s="115">
        <v>11</v>
      </c>
      <c r="J23" s="116">
        <v>45.833333333333336</v>
      </c>
    </row>
    <row r="24" spans="1:15" s="110" customFormat="1" ht="24.95" customHeight="1" x14ac:dyDescent="0.2">
      <c r="A24" s="193" t="s">
        <v>156</v>
      </c>
      <c r="B24" s="199" t="s">
        <v>221</v>
      </c>
      <c r="C24" s="113">
        <v>4.2331714087439281</v>
      </c>
      <c r="D24" s="115">
        <v>122</v>
      </c>
      <c r="E24" s="114">
        <v>72</v>
      </c>
      <c r="F24" s="114">
        <v>85</v>
      </c>
      <c r="G24" s="114">
        <v>82</v>
      </c>
      <c r="H24" s="140">
        <v>109</v>
      </c>
      <c r="I24" s="115">
        <v>13</v>
      </c>
      <c r="J24" s="116">
        <v>11.926605504587156</v>
      </c>
    </row>
    <row r="25" spans="1:15" s="110" customFormat="1" ht="24.95" customHeight="1" x14ac:dyDescent="0.2">
      <c r="A25" s="193" t="s">
        <v>222</v>
      </c>
      <c r="B25" s="204" t="s">
        <v>159</v>
      </c>
      <c r="C25" s="113">
        <v>3.7820957668285913</v>
      </c>
      <c r="D25" s="115">
        <v>109</v>
      </c>
      <c r="E25" s="114">
        <v>142</v>
      </c>
      <c r="F25" s="114">
        <v>142</v>
      </c>
      <c r="G25" s="114">
        <v>113</v>
      </c>
      <c r="H25" s="140">
        <v>173</v>
      </c>
      <c r="I25" s="115">
        <v>-64</v>
      </c>
      <c r="J25" s="116">
        <v>-36.994219653179194</v>
      </c>
    </row>
    <row r="26" spans="1:15" s="110" customFormat="1" ht="24.95" customHeight="1" x14ac:dyDescent="0.2">
      <c r="A26" s="201">
        <v>782.78300000000002</v>
      </c>
      <c r="B26" s="203" t="s">
        <v>160</v>
      </c>
      <c r="C26" s="113" t="s">
        <v>513</v>
      </c>
      <c r="D26" s="115" t="s">
        <v>513</v>
      </c>
      <c r="E26" s="114">
        <v>90</v>
      </c>
      <c r="F26" s="114">
        <v>71</v>
      </c>
      <c r="G26" s="114">
        <v>60</v>
      </c>
      <c r="H26" s="140">
        <v>49</v>
      </c>
      <c r="I26" s="115" t="s">
        <v>513</v>
      </c>
      <c r="J26" s="116" t="s">
        <v>513</v>
      </c>
    </row>
    <row r="27" spans="1:15" s="110" customFormat="1" ht="24.95" customHeight="1" x14ac:dyDescent="0.2">
      <c r="A27" s="193" t="s">
        <v>161</v>
      </c>
      <c r="B27" s="199" t="s">
        <v>162</v>
      </c>
      <c r="C27" s="113">
        <v>6.0027758501040944</v>
      </c>
      <c r="D27" s="115">
        <v>173</v>
      </c>
      <c r="E27" s="114">
        <v>59</v>
      </c>
      <c r="F27" s="114">
        <v>122</v>
      </c>
      <c r="G27" s="114">
        <v>74</v>
      </c>
      <c r="H27" s="140">
        <v>157</v>
      </c>
      <c r="I27" s="115">
        <v>16</v>
      </c>
      <c r="J27" s="116">
        <v>10.19108280254777</v>
      </c>
    </row>
    <row r="28" spans="1:15" s="110" customFormat="1" ht="24.95" customHeight="1" x14ac:dyDescent="0.2">
      <c r="A28" s="193" t="s">
        <v>163</v>
      </c>
      <c r="B28" s="199" t="s">
        <v>164</v>
      </c>
      <c r="C28" s="113">
        <v>3.2269257460097154</v>
      </c>
      <c r="D28" s="115">
        <v>93</v>
      </c>
      <c r="E28" s="114">
        <v>57</v>
      </c>
      <c r="F28" s="114">
        <v>167</v>
      </c>
      <c r="G28" s="114">
        <v>84</v>
      </c>
      <c r="H28" s="140">
        <v>196</v>
      </c>
      <c r="I28" s="115">
        <v>-103</v>
      </c>
      <c r="J28" s="116">
        <v>-52.551020408163268</v>
      </c>
    </row>
    <row r="29" spans="1:15" s="110" customFormat="1" ht="24.95" customHeight="1" x14ac:dyDescent="0.2">
      <c r="A29" s="193">
        <v>86</v>
      </c>
      <c r="B29" s="199" t="s">
        <v>165</v>
      </c>
      <c r="C29" s="113">
        <v>14.43442054129077</v>
      </c>
      <c r="D29" s="115">
        <v>416</v>
      </c>
      <c r="E29" s="114">
        <v>142</v>
      </c>
      <c r="F29" s="114">
        <v>209</v>
      </c>
      <c r="G29" s="114">
        <v>162</v>
      </c>
      <c r="H29" s="140">
        <v>203</v>
      </c>
      <c r="I29" s="115">
        <v>213</v>
      </c>
      <c r="J29" s="116">
        <v>104.92610837438424</v>
      </c>
    </row>
    <row r="30" spans="1:15" s="110" customFormat="1" ht="24.95" customHeight="1" x14ac:dyDescent="0.2">
      <c r="A30" s="193">
        <v>87.88</v>
      </c>
      <c r="B30" s="204" t="s">
        <v>166</v>
      </c>
      <c r="C30" s="113">
        <v>5.1353226925746007</v>
      </c>
      <c r="D30" s="115">
        <v>148</v>
      </c>
      <c r="E30" s="114">
        <v>159</v>
      </c>
      <c r="F30" s="114">
        <v>286</v>
      </c>
      <c r="G30" s="114">
        <v>143</v>
      </c>
      <c r="H30" s="140">
        <v>145</v>
      </c>
      <c r="I30" s="115">
        <v>3</v>
      </c>
      <c r="J30" s="116">
        <v>2.0689655172413794</v>
      </c>
    </row>
    <row r="31" spans="1:15" s="110" customFormat="1" ht="24.95" customHeight="1" x14ac:dyDescent="0.2">
      <c r="A31" s="193" t="s">
        <v>167</v>
      </c>
      <c r="B31" s="199" t="s">
        <v>168</v>
      </c>
      <c r="C31" s="113">
        <v>4.9618320610687023</v>
      </c>
      <c r="D31" s="115">
        <v>143</v>
      </c>
      <c r="E31" s="114">
        <v>97</v>
      </c>
      <c r="F31" s="114">
        <v>369</v>
      </c>
      <c r="G31" s="114">
        <v>119</v>
      </c>
      <c r="H31" s="140">
        <v>158</v>
      </c>
      <c r="I31" s="115">
        <v>-15</v>
      </c>
      <c r="J31" s="116">
        <v>-9.4936708860759502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v>52</v>
      </c>
      <c r="F34" s="114">
        <v>35</v>
      </c>
      <c r="G34" s="114">
        <v>34</v>
      </c>
      <c r="H34" s="140">
        <v>27</v>
      </c>
      <c r="I34" s="115" t="s">
        <v>513</v>
      </c>
      <c r="J34" s="116" t="s">
        <v>513</v>
      </c>
    </row>
    <row r="35" spans="1:10" s="110" customFormat="1" ht="24.95" customHeight="1" x14ac:dyDescent="0.2">
      <c r="A35" s="292" t="s">
        <v>171</v>
      </c>
      <c r="B35" s="293" t="s">
        <v>172</v>
      </c>
      <c r="C35" s="113" t="s">
        <v>513</v>
      </c>
      <c r="D35" s="115" t="s">
        <v>513</v>
      </c>
      <c r="E35" s="114">
        <v>517</v>
      </c>
      <c r="F35" s="114">
        <v>602</v>
      </c>
      <c r="G35" s="114">
        <v>535</v>
      </c>
      <c r="H35" s="140">
        <v>765</v>
      </c>
      <c r="I35" s="115" t="s">
        <v>513</v>
      </c>
      <c r="J35" s="116" t="s">
        <v>513</v>
      </c>
    </row>
    <row r="36" spans="1:10" s="110" customFormat="1" ht="24.95" customHeight="1" x14ac:dyDescent="0.2">
      <c r="A36" s="294" t="s">
        <v>173</v>
      </c>
      <c r="B36" s="295" t="s">
        <v>174</v>
      </c>
      <c r="C36" s="125">
        <v>67.591950034698129</v>
      </c>
      <c r="D36" s="143">
        <v>1948</v>
      </c>
      <c r="E36" s="144">
        <v>1443</v>
      </c>
      <c r="F36" s="144">
        <v>2127</v>
      </c>
      <c r="G36" s="144">
        <v>1397</v>
      </c>
      <c r="H36" s="145">
        <v>1863</v>
      </c>
      <c r="I36" s="143">
        <v>85</v>
      </c>
      <c r="J36" s="146">
        <v>4.5625335480407943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2882</v>
      </c>
      <c r="F11" s="264">
        <v>2012</v>
      </c>
      <c r="G11" s="264">
        <v>2764</v>
      </c>
      <c r="H11" s="264">
        <v>1966</v>
      </c>
      <c r="I11" s="265">
        <v>2655</v>
      </c>
      <c r="J11" s="263">
        <v>227</v>
      </c>
      <c r="K11" s="266">
        <v>8.5499058380414308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19.569743233865371</v>
      </c>
      <c r="E13" s="115">
        <v>564</v>
      </c>
      <c r="F13" s="114">
        <v>609</v>
      </c>
      <c r="G13" s="114">
        <v>914</v>
      </c>
      <c r="H13" s="114">
        <v>479</v>
      </c>
      <c r="I13" s="140">
        <v>564</v>
      </c>
      <c r="J13" s="115">
        <v>0</v>
      </c>
      <c r="K13" s="116">
        <v>0</v>
      </c>
    </row>
    <row r="14" spans="1:17" ht="15.95" customHeight="1" x14ac:dyDescent="0.2">
      <c r="A14" s="306" t="s">
        <v>230</v>
      </c>
      <c r="B14" s="307"/>
      <c r="C14" s="308"/>
      <c r="D14" s="113">
        <v>62.873004857737683</v>
      </c>
      <c r="E14" s="115">
        <v>1812</v>
      </c>
      <c r="F14" s="114">
        <v>1139</v>
      </c>
      <c r="G14" s="114">
        <v>1444</v>
      </c>
      <c r="H14" s="114">
        <v>1187</v>
      </c>
      <c r="I14" s="140">
        <v>1636</v>
      </c>
      <c r="J14" s="115">
        <v>176</v>
      </c>
      <c r="K14" s="116">
        <v>10.757946210268949</v>
      </c>
    </row>
    <row r="15" spans="1:17" ht="15.95" customHeight="1" x14ac:dyDescent="0.2">
      <c r="A15" s="306" t="s">
        <v>231</v>
      </c>
      <c r="B15" s="307"/>
      <c r="C15" s="308"/>
      <c r="D15" s="113">
        <v>8.6051353226925738</v>
      </c>
      <c r="E15" s="115">
        <v>248</v>
      </c>
      <c r="F15" s="114">
        <v>164</v>
      </c>
      <c r="G15" s="114">
        <v>181</v>
      </c>
      <c r="H15" s="114">
        <v>148</v>
      </c>
      <c r="I15" s="140">
        <v>249</v>
      </c>
      <c r="J15" s="115">
        <v>-1</v>
      </c>
      <c r="K15" s="116">
        <v>-0.40160642570281124</v>
      </c>
    </row>
    <row r="16" spans="1:17" ht="15.95" customHeight="1" x14ac:dyDescent="0.2">
      <c r="A16" s="306" t="s">
        <v>232</v>
      </c>
      <c r="B16" s="307"/>
      <c r="C16" s="308"/>
      <c r="D16" s="113">
        <v>8.9521165857043723</v>
      </c>
      <c r="E16" s="115">
        <v>258</v>
      </c>
      <c r="F16" s="114">
        <v>100</v>
      </c>
      <c r="G16" s="114">
        <v>224</v>
      </c>
      <c r="H16" s="114">
        <v>152</v>
      </c>
      <c r="I16" s="140">
        <v>205</v>
      </c>
      <c r="J16" s="115">
        <v>53</v>
      </c>
      <c r="K16" s="116">
        <v>25.853658536585368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0.9715475364330326</v>
      </c>
      <c r="E18" s="115">
        <v>28</v>
      </c>
      <c r="F18" s="114">
        <v>48</v>
      </c>
      <c r="G18" s="114">
        <v>38</v>
      </c>
      <c r="H18" s="114">
        <v>34</v>
      </c>
      <c r="I18" s="140">
        <v>17</v>
      </c>
      <c r="J18" s="115">
        <v>11</v>
      </c>
      <c r="K18" s="116">
        <v>64.705882352941174</v>
      </c>
    </row>
    <row r="19" spans="1:11" ht="14.1" customHeight="1" x14ac:dyDescent="0.2">
      <c r="A19" s="306" t="s">
        <v>235</v>
      </c>
      <c r="B19" s="307" t="s">
        <v>236</v>
      </c>
      <c r="C19" s="308"/>
      <c r="D19" s="113">
        <v>0.52047189451769604</v>
      </c>
      <c r="E19" s="115">
        <v>15</v>
      </c>
      <c r="F19" s="114">
        <v>35</v>
      </c>
      <c r="G19" s="114">
        <v>22</v>
      </c>
      <c r="H19" s="114">
        <v>25</v>
      </c>
      <c r="I19" s="140">
        <v>3</v>
      </c>
      <c r="J19" s="115">
        <v>12</v>
      </c>
      <c r="K19" s="116" t="s">
        <v>515</v>
      </c>
    </row>
    <row r="20" spans="1:11" ht="14.1" customHeight="1" x14ac:dyDescent="0.2">
      <c r="A20" s="306">
        <v>12</v>
      </c>
      <c r="B20" s="307" t="s">
        <v>237</v>
      </c>
      <c r="C20" s="308"/>
      <c r="D20" s="113">
        <v>0.86745315752949337</v>
      </c>
      <c r="E20" s="115">
        <v>25</v>
      </c>
      <c r="F20" s="114">
        <v>65</v>
      </c>
      <c r="G20" s="114">
        <v>40</v>
      </c>
      <c r="H20" s="114">
        <v>20</v>
      </c>
      <c r="I20" s="140">
        <v>35</v>
      </c>
      <c r="J20" s="115">
        <v>-10</v>
      </c>
      <c r="K20" s="116">
        <v>-28.571428571428573</v>
      </c>
    </row>
    <row r="21" spans="1:11" ht="14.1" customHeight="1" x14ac:dyDescent="0.2">
      <c r="A21" s="306">
        <v>21</v>
      </c>
      <c r="B21" s="307" t="s">
        <v>238</v>
      </c>
      <c r="C21" s="308"/>
      <c r="D21" s="113">
        <v>0.34698126301179738</v>
      </c>
      <c r="E21" s="115">
        <v>10</v>
      </c>
      <c r="F21" s="114">
        <v>12</v>
      </c>
      <c r="G21" s="114">
        <v>10</v>
      </c>
      <c r="H21" s="114">
        <v>15</v>
      </c>
      <c r="I21" s="140">
        <v>11</v>
      </c>
      <c r="J21" s="115">
        <v>-1</v>
      </c>
      <c r="K21" s="116">
        <v>-9.0909090909090917</v>
      </c>
    </row>
    <row r="22" spans="1:11" ht="14.1" customHeight="1" x14ac:dyDescent="0.2">
      <c r="A22" s="306">
        <v>22</v>
      </c>
      <c r="B22" s="307" t="s">
        <v>239</v>
      </c>
      <c r="C22" s="308"/>
      <c r="D22" s="113">
        <v>2.8105482303955585</v>
      </c>
      <c r="E22" s="115">
        <v>81</v>
      </c>
      <c r="F22" s="114">
        <v>57</v>
      </c>
      <c r="G22" s="114">
        <v>62</v>
      </c>
      <c r="H22" s="114">
        <v>56</v>
      </c>
      <c r="I22" s="140">
        <v>71</v>
      </c>
      <c r="J22" s="115">
        <v>10</v>
      </c>
      <c r="K22" s="116">
        <v>14.084507042253522</v>
      </c>
    </row>
    <row r="23" spans="1:11" ht="14.1" customHeight="1" x14ac:dyDescent="0.2">
      <c r="A23" s="306">
        <v>23</v>
      </c>
      <c r="B23" s="307" t="s">
        <v>240</v>
      </c>
      <c r="C23" s="308"/>
      <c r="D23" s="113">
        <v>0.27758501040943789</v>
      </c>
      <c r="E23" s="115">
        <v>8</v>
      </c>
      <c r="F23" s="114">
        <v>10</v>
      </c>
      <c r="G23" s="114">
        <v>18</v>
      </c>
      <c r="H23" s="114">
        <v>14</v>
      </c>
      <c r="I23" s="140">
        <v>6</v>
      </c>
      <c r="J23" s="115">
        <v>2</v>
      </c>
      <c r="K23" s="116">
        <v>33.333333333333336</v>
      </c>
    </row>
    <row r="24" spans="1:11" ht="14.1" customHeight="1" x14ac:dyDescent="0.2">
      <c r="A24" s="306">
        <v>24</v>
      </c>
      <c r="B24" s="307" t="s">
        <v>241</v>
      </c>
      <c r="C24" s="308"/>
      <c r="D24" s="113">
        <v>3.8514920194309505</v>
      </c>
      <c r="E24" s="115">
        <v>111</v>
      </c>
      <c r="F24" s="114">
        <v>74</v>
      </c>
      <c r="G24" s="114">
        <v>87</v>
      </c>
      <c r="H24" s="114">
        <v>64</v>
      </c>
      <c r="I24" s="140">
        <v>110</v>
      </c>
      <c r="J24" s="115">
        <v>1</v>
      </c>
      <c r="K24" s="116">
        <v>0.90909090909090906</v>
      </c>
    </row>
    <row r="25" spans="1:11" ht="14.1" customHeight="1" x14ac:dyDescent="0.2">
      <c r="A25" s="306">
        <v>25</v>
      </c>
      <c r="B25" s="307" t="s">
        <v>242</v>
      </c>
      <c r="C25" s="308"/>
      <c r="D25" s="113">
        <v>4.7536433032616241</v>
      </c>
      <c r="E25" s="115">
        <v>137</v>
      </c>
      <c r="F25" s="114">
        <v>88</v>
      </c>
      <c r="G25" s="114">
        <v>118</v>
      </c>
      <c r="H25" s="114">
        <v>88</v>
      </c>
      <c r="I25" s="140">
        <v>120</v>
      </c>
      <c r="J25" s="115">
        <v>17</v>
      </c>
      <c r="K25" s="116">
        <v>14.166666666666666</v>
      </c>
    </row>
    <row r="26" spans="1:11" ht="14.1" customHeight="1" x14ac:dyDescent="0.2">
      <c r="A26" s="306">
        <v>26</v>
      </c>
      <c r="B26" s="307" t="s">
        <v>243</v>
      </c>
      <c r="C26" s="308"/>
      <c r="D26" s="113">
        <v>3.1575294934073561</v>
      </c>
      <c r="E26" s="115">
        <v>91</v>
      </c>
      <c r="F26" s="114">
        <v>40</v>
      </c>
      <c r="G26" s="114">
        <v>46</v>
      </c>
      <c r="H26" s="114">
        <v>41</v>
      </c>
      <c r="I26" s="140">
        <v>101</v>
      </c>
      <c r="J26" s="115">
        <v>-10</v>
      </c>
      <c r="K26" s="116">
        <v>-9.9009900990099009</v>
      </c>
    </row>
    <row r="27" spans="1:11" ht="14.1" customHeight="1" x14ac:dyDescent="0.2">
      <c r="A27" s="306">
        <v>27</v>
      </c>
      <c r="B27" s="307" t="s">
        <v>244</v>
      </c>
      <c r="C27" s="308"/>
      <c r="D27" s="113">
        <v>1.4226231783483692</v>
      </c>
      <c r="E27" s="115">
        <v>41</v>
      </c>
      <c r="F27" s="114">
        <v>21</v>
      </c>
      <c r="G27" s="114">
        <v>24</v>
      </c>
      <c r="H27" s="114">
        <v>22</v>
      </c>
      <c r="I27" s="140">
        <v>59</v>
      </c>
      <c r="J27" s="115">
        <v>-18</v>
      </c>
      <c r="K27" s="116">
        <v>-30.508474576271187</v>
      </c>
    </row>
    <row r="28" spans="1:11" ht="14.1" customHeight="1" x14ac:dyDescent="0.2">
      <c r="A28" s="306">
        <v>28</v>
      </c>
      <c r="B28" s="307" t="s">
        <v>245</v>
      </c>
      <c r="C28" s="308"/>
      <c r="D28" s="113">
        <v>0.13879250520471895</v>
      </c>
      <c r="E28" s="115">
        <v>4</v>
      </c>
      <c r="F28" s="114">
        <v>5</v>
      </c>
      <c r="G28" s="114">
        <v>7</v>
      </c>
      <c r="H28" s="114">
        <v>4</v>
      </c>
      <c r="I28" s="140" t="s">
        <v>513</v>
      </c>
      <c r="J28" s="115" t="s">
        <v>513</v>
      </c>
      <c r="K28" s="116" t="s">
        <v>513</v>
      </c>
    </row>
    <row r="29" spans="1:11" ht="14.1" customHeight="1" x14ac:dyDescent="0.2">
      <c r="A29" s="306">
        <v>29</v>
      </c>
      <c r="B29" s="307" t="s">
        <v>246</v>
      </c>
      <c r="C29" s="308"/>
      <c r="D29" s="113">
        <v>4.2678695350451079</v>
      </c>
      <c r="E29" s="115">
        <v>123</v>
      </c>
      <c r="F29" s="114">
        <v>108</v>
      </c>
      <c r="G29" s="114">
        <v>90</v>
      </c>
      <c r="H29" s="114">
        <v>76</v>
      </c>
      <c r="I29" s="140">
        <v>120</v>
      </c>
      <c r="J29" s="115">
        <v>3</v>
      </c>
      <c r="K29" s="116">
        <v>2.5</v>
      </c>
    </row>
    <row r="30" spans="1:11" ht="14.1" customHeight="1" x14ac:dyDescent="0.2">
      <c r="A30" s="306" t="s">
        <v>247</v>
      </c>
      <c r="B30" s="307" t="s">
        <v>248</v>
      </c>
      <c r="C30" s="308"/>
      <c r="D30" s="113">
        <v>1.1797362942401111</v>
      </c>
      <c r="E30" s="115">
        <v>34</v>
      </c>
      <c r="F30" s="114">
        <v>37</v>
      </c>
      <c r="G30" s="114">
        <v>22</v>
      </c>
      <c r="H30" s="114">
        <v>24</v>
      </c>
      <c r="I30" s="140">
        <v>31</v>
      </c>
      <c r="J30" s="115">
        <v>3</v>
      </c>
      <c r="K30" s="116">
        <v>9.67741935483871</v>
      </c>
    </row>
    <row r="31" spans="1:11" ht="14.1" customHeight="1" x14ac:dyDescent="0.2">
      <c r="A31" s="306" t="s">
        <v>249</v>
      </c>
      <c r="B31" s="307" t="s">
        <v>250</v>
      </c>
      <c r="C31" s="308"/>
      <c r="D31" s="113">
        <v>3.0881332408049964</v>
      </c>
      <c r="E31" s="115">
        <v>89</v>
      </c>
      <c r="F31" s="114">
        <v>71</v>
      </c>
      <c r="G31" s="114">
        <v>68</v>
      </c>
      <c r="H31" s="114">
        <v>52</v>
      </c>
      <c r="I31" s="140">
        <v>89</v>
      </c>
      <c r="J31" s="115">
        <v>0</v>
      </c>
      <c r="K31" s="116">
        <v>0</v>
      </c>
    </row>
    <row r="32" spans="1:11" ht="14.1" customHeight="1" x14ac:dyDescent="0.2">
      <c r="A32" s="306">
        <v>31</v>
      </c>
      <c r="B32" s="307" t="s">
        <v>251</v>
      </c>
      <c r="C32" s="308"/>
      <c r="D32" s="113">
        <v>0.55517002081887579</v>
      </c>
      <c r="E32" s="115">
        <v>16</v>
      </c>
      <c r="F32" s="114">
        <v>5</v>
      </c>
      <c r="G32" s="114">
        <v>15</v>
      </c>
      <c r="H32" s="114">
        <v>10</v>
      </c>
      <c r="I32" s="140">
        <v>11</v>
      </c>
      <c r="J32" s="115">
        <v>5</v>
      </c>
      <c r="K32" s="116">
        <v>45.454545454545453</v>
      </c>
    </row>
    <row r="33" spans="1:11" ht="14.1" customHeight="1" x14ac:dyDescent="0.2">
      <c r="A33" s="306">
        <v>32</v>
      </c>
      <c r="B33" s="307" t="s">
        <v>252</v>
      </c>
      <c r="C33" s="308"/>
      <c r="D33" s="113">
        <v>3.2269257460097154</v>
      </c>
      <c r="E33" s="115">
        <v>93</v>
      </c>
      <c r="F33" s="114">
        <v>102</v>
      </c>
      <c r="G33" s="114">
        <v>99</v>
      </c>
      <c r="H33" s="114">
        <v>96</v>
      </c>
      <c r="I33" s="140">
        <v>69</v>
      </c>
      <c r="J33" s="115">
        <v>24</v>
      </c>
      <c r="K33" s="116">
        <v>34.782608695652172</v>
      </c>
    </row>
    <row r="34" spans="1:11" ht="14.1" customHeight="1" x14ac:dyDescent="0.2">
      <c r="A34" s="306">
        <v>33</v>
      </c>
      <c r="B34" s="307" t="s">
        <v>253</v>
      </c>
      <c r="C34" s="308"/>
      <c r="D34" s="113">
        <v>1.1797362942401111</v>
      </c>
      <c r="E34" s="115">
        <v>34</v>
      </c>
      <c r="F34" s="114">
        <v>62</v>
      </c>
      <c r="G34" s="114">
        <v>59</v>
      </c>
      <c r="H34" s="114">
        <v>51</v>
      </c>
      <c r="I34" s="140">
        <v>51</v>
      </c>
      <c r="J34" s="115">
        <v>-17</v>
      </c>
      <c r="K34" s="116">
        <v>-33.333333333333336</v>
      </c>
    </row>
    <row r="35" spans="1:11" ht="14.1" customHeight="1" x14ac:dyDescent="0.2">
      <c r="A35" s="306">
        <v>34</v>
      </c>
      <c r="B35" s="307" t="s">
        <v>254</v>
      </c>
      <c r="C35" s="308"/>
      <c r="D35" s="113">
        <v>3.2963219986120751</v>
      </c>
      <c r="E35" s="115">
        <v>95</v>
      </c>
      <c r="F35" s="114">
        <v>40</v>
      </c>
      <c r="G35" s="114">
        <v>44</v>
      </c>
      <c r="H35" s="114">
        <v>38</v>
      </c>
      <c r="I35" s="140">
        <v>137</v>
      </c>
      <c r="J35" s="115">
        <v>-42</v>
      </c>
      <c r="K35" s="116">
        <v>-30.656934306569344</v>
      </c>
    </row>
    <row r="36" spans="1:11" ht="14.1" customHeight="1" x14ac:dyDescent="0.2">
      <c r="A36" s="306">
        <v>41</v>
      </c>
      <c r="B36" s="307" t="s">
        <v>255</v>
      </c>
      <c r="C36" s="308"/>
      <c r="D36" s="113">
        <v>5.6210964607911169</v>
      </c>
      <c r="E36" s="115">
        <v>162</v>
      </c>
      <c r="F36" s="114">
        <v>11</v>
      </c>
      <c r="G36" s="114">
        <v>22</v>
      </c>
      <c r="H36" s="114">
        <v>19</v>
      </c>
      <c r="I36" s="140">
        <v>13</v>
      </c>
      <c r="J36" s="115">
        <v>149</v>
      </c>
      <c r="K36" s="116" t="s">
        <v>515</v>
      </c>
    </row>
    <row r="37" spans="1:11" ht="14.1" customHeight="1" x14ac:dyDescent="0.2">
      <c r="A37" s="306">
        <v>42</v>
      </c>
      <c r="B37" s="307" t="s">
        <v>256</v>
      </c>
      <c r="C37" s="308"/>
      <c r="D37" s="113" t="s">
        <v>513</v>
      </c>
      <c r="E37" s="115" t="s">
        <v>513</v>
      </c>
      <c r="F37" s="114" t="s">
        <v>513</v>
      </c>
      <c r="G37" s="114" t="s">
        <v>513</v>
      </c>
      <c r="H37" s="114" t="s">
        <v>513</v>
      </c>
      <c r="I37" s="140">
        <v>4</v>
      </c>
      <c r="J37" s="115" t="s">
        <v>513</v>
      </c>
      <c r="K37" s="116" t="s">
        <v>513</v>
      </c>
    </row>
    <row r="38" spans="1:11" ht="14.1" customHeight="1" x14ac:dyDescent="0.2">
      <c r="A38" s="306">
        <v>43</v>
      </c>
      <c r="B38" s="307" t="s">
        <v>257</v>
      </c>
      <c r="C38" s="308"/>
      <c r="D38" s="113">
        <v>0.93684941013185286</v>
      </c>
      <c r="E38" s="115">
        <v>27</v>
      </c>
      <c r="F38" s="114">
        <v>28</v>
      </c>
      <c r="G38" s="114">
        <v>15</v>
      </c>
      <c r="H38" s="114">
        <v>18</v>
      </c>
      <c r="I38" s="140">
        <v>29</v>
      </c>
      <c r="J38" s="115">
        <v>-2</v>
      </c>
      <c r="K38" s="116">
        <v>-6.8965517241379306</v>
      </c>
    </row>
    <row r="39" spans="1:11" ht="14.1" customHeight="1" x14ac:dyDescent="0.2">
      <c r="A39" s="306">
        <v>51</v>
      </c>
      <c r="B39" s="307" t="s">
        <v>258</v>
      </c>
      <c r="C39" s="308"/>
      <c r="D39" s="113">
        <v>4.6148507980569047</v>
      </c>
      <c r="E39" s="115">
        <v>133</v>
      </c>
      <c r="F39" s="114">
        <v>137</v>
      </c>
      <c r="G39" s="114">
        <v>138</v>
      </c>
      <c r="H39" s="114">
        <v>115</v>
      </c>
      <c r="I39" s="140">
        <v>133</v>
      </c>
      <c r="J39" s="115">
        <v>0</v>
      </c>
      <c r="K39" s="116">
        <v>0</v>
      </c>
    </row>
    <row r="40" spans="1:11" ht="14.1" customHeight="1" x14ac:dyDescent="0.2">
      <c r="A40" s="306" t="s">
        <v>259</v>
      </c>
      <c r="B40" s="307" t="s">
        <v>260</v>
      </c>
      <c r="C40" s="308"/>
      <c r="D40" s="113">
        <v>4.1637751561415683</v>
      </c>
      <c r="E40" s="115">
        <v>120</v>
      </c>
      <c r="F40" s="114">
        <v>132</v>
      </c>
      <c r="G40" s="114">
        <v>120</v>
      </c>
      <c r="H40" s="114">
        <v>106</v>
      </c>
      <c r="I40" s="140">
        <v>123</v>
      </c>
      <c r="J40" s="115">
        <v>-3</v>
      </c>
      <c r="K40" s="116">
        <v>-2.4390243902439024</v>
      </c>
    </row>
    <row r="41" spans="1:11" ht="14.1" customHeight="1" x14ac:dyDescent="0.2">
      <c r="A41" s="306"/>
      <c r="B41" s="307" t="s">
        <v>261</v>
      </c>
      <c r="C41" s="308"/>
      <c r="D41" s="113">
        <v>3.1228313671061763</v>
      </c>
      <c r="E41" s="115">
        <v>90</v>
      </c>
      <c r="F41" s="114">
        <v>99</v>
      </c>
      <c r="G41" s="114">
        <v>86</v>
      </c>
      <c r="H41" s="114">
        <v>73</v>
      </c>
      <c r="I41" s="140">
        <v>91</v>
      </c>
      <c r="J41" s="115">
        <v>-1</v>
      </c>
      <c r="K41" s="116">
        <v>-1.098901098901099</v>
      </c>
    </row>
    <row r="42" spans="1:11" ht="14.1" customHeight="1" x14ac:dyDescent="0.2">
      <c r="A42" s="306">
        <v>52</v>
      </c>
      <c r="B42" s="307" t="s">
        <v>262</v>
      </c>
      <c r="C42" s="308"/>
      <c r="D42" s="113">
        <v>2.914642609299098</v>
      </c>
      <c r="E42" s="115">
        <v>84</v>
      </c>
      <c r="F42" s="114">
        <v>102</v>
      </c>
      <c r="G42" s="114">
        <v>92</v>
      </c>
      <c r="H42" s="114">
        <v>97</v>
      </c>
      <c r="I42" s="140">
        <v>98</v>
      </c>
      <c r="J42" s="115">
        <v>-14</v>
      </c>
      <c r="K42" s="116">
        <v>-14.285714285714286</v>
      </c>
    </row>
    <row r="43" spans="1:11" ht="14.1" customHeight="1" x14ac:dyDescent="0.2">
      <c r="A43" s="306" t="s">
        <v>263</v>
      </c>
      <c r="B43" s="307" t="s">
        <v>264</v>
      </c>
      <c r="C43" s="308"/>
      <c r="D43" s="113">
        <v>2.6370575988896601</v>
      </c>
      <c r="E43" s="115">
        <v>76</v>
      </c>
      <c r="F43" s="114">
        <v>92</v>
      </c>
      <c r="G43" s="114">
        <v>83</v>
      </c>
      <c r="H43" s="114">
        <v>85</v>
      </c>
      <c r="I43" s="140">
        <v>80</v>
      </c>
      <c r="J43" s="115">
        <v>-4</v>
      </c>
      <c r="K43" s="116">
        <v>-5</v>
      </c>
    </row>
    <row r="44" spans="1:11" ht="14.1" customHeight="1" x14ac:dyDescent="0.2">
      <c r="A44" s="306">
        <v>53</v>
      </c>
      <c r="B44" s="307" t="s">
        <v>265</v>
      </c>
      <c r="C44" s="308"/>
      <c r="D44" s="113">
        <v>1.0409437890353921</v>
      </c>
      <c r="E44" s="115">
        <v>30</v>
      </c>
      <c r="F44" s="114">
        <v>22</v>
      </c>
      <c r="G44" s="114">
        <v>18</v>
      </c>
      <c r="H44" s="114">
        <v>20</v>
      </c>
      <c r="I44" s="140">
        <v>30</v>
      </c>
      <c r="J44" s="115">
        <v>0</v>
      </c>
      <c r="K44" s="116">
        <v>0</v>
      </c>
    </row>
    <row r="45" spans="1:11" ht="14.1" customHeight="1" x14ac:dyDescent="0.2">
      <c r="A45" s="306" t="s">
        <v>266</v>
      </c>
      <c r="B45" s="307" t="s">
        <v>267</v>
      </c>
      <c r="C45" s="308"/>
      <c r="D45" s="113">
        <v>0.90215128383067311</v>
      </c>
      <c r="E45" s="115">
        <v>26</v>
      </c>
      <c r="F45" s="114">
        <v>20</v>
      </c>
      <c r="G45" s="114">
        <v>16</v>
      </c>
      <c r="H45" s="114">
        <v>19</v>
      </c>
      <c r="I45" s="140">
        <v>27</v>
      </c>
      <c r="J45" s="115">
        <v>-1</v>
      </c>
      <c r="K45" s="116">
        <v>-3.7037037037037037</v>
      </c>
    </row>
    <row r="46" spans="1:11" ht="14.1" customHeight="1" x14ac:dyDescent="0.2">
      <c r="A46" s="306">
        <v>54</v>
      </c>
      <c r="B46" s="307" t="s">
        <v>268</v>
      </c>
      <c r="C46" s="308"/>
      <c r="D46" s="113">
        <v>2.394170714781402</v>
      </c>
      <c r="E46" s="115">
        <v>69</v>
      </c>
      <c r="F46" s="114">
        <v>55</v>
      </c>
      <c r="G46" s="114">
        <v>67</v>
      </c>
      <c r="H46" s="114">
        <v>65</v>
      </c>
      <c r="I46" s="140">
        <v>112</v>
      </c>
      <c r="J46" s="115">
        <v>-43</v>
      </c>
      <c r="K46" s="116">
        <v>-38.392857142857146</v>
      </c>
    </row>
    <row r="47" spans="1:11" ht="14.1" customHeight="1" x14ac:dyDescent="0.2">
      <c r="A47" s="306">
        <v>61</v>
      </c>
      <c r="B47" s="307" t="s">
        <v>269</v>
      </c>
      <c r="C47" s="308"/>
      <c r="D47" s="113">
        <v>1.4226231783483692</v>
      </c>
      <c r="E47" s="115">
        <v>41</v>
      </c>
      <c r="F47" s="114">
        <v>28</v>
      </c>
      <c r="G47" s="114">
        <v>41</v>
      </c>
      <c r="H47" s="114">
        <v>34</v>
      </c>
      <c r="I47" s="140">
        <v>72</v>
      </c>
      <c r="J47" s="115">
        <v>-31</v>
      </c>
      <c r="K47" s="116">
        <v>-43.055555555555557</v>
      </c>
    </row>
    <row r="48" spans="1:11" ht="14.1" customHeight="1" x14ac:dyDescent="0.2">
      <c r="A48" s="306">
        <v>62</v>
      </c>
      <c r="B48" s="307" t="s">
        <v>270</v>
      </c>
      <c r="C48" s="308"/>
      <c r="D48" s="113">
        <v>5.3088133240805</v>
      </c>
      <c r="E48" s="115">
        <v>153</v>
      </c>
      <c r="F48" s="114">
        <v>158</v>
      </c>
      <c r="G48" s="114">
        <v>216</v>
      </c>
      <c r="H48" s="114">
        <v>160</v>
      </c>
      <c r="I48" s="140">
        <v>155</v>
      </c>
      <c r="J48" s="115">
        <v>-2</v>
      </c>
      <c r="K48" s="116">
        <v>-1.2903225806451613</v>
      </c>
    </row>
    <row r="49" spans="1:11" ht="14.1" customHeight="1" x14ac:dyDescent="0.2">
      <c r="A49" s="306">
        <v>63</v>
      </c>
      <c r="B49" s="307" t="s">
        <v>271</v>
      </c>
      <c r="C49" s="308"/>
      <c r="D49" s="113">
        <v>4.6148507980569047</v>
      </c>
      <c r="E49" s="115">
        <v>133</v>
      </c>
      <c r="F49" s="114">
        <v>131</v>
      </c>
      <c r="G49" s="114">
        <v>100</v>
      </c>
      <c r="H49" s="114">
        <v>85</v>
      </c>
      <c r="I49" s="140">
        <v>118</v>
      </c>
      <c r="J49" s="115">
        <v>15</v>
      </c>
      <c r="K49" s="116">
        <v>12.711864406779661</v>
      </c>
    </row>
    <row r="50" spans="1:11" ht="14.1" customHeight="1" x14ac:dyDescent="0.2">
      <c r="A50" s="306" t="s">
        <v>272</v>
      </c>
      <c r="B50" s="307" t="s">
        <v>273</v>
      </c>
      <c r="C50" s="308"/>
      <c r="D50" s="113">
        <v>1.457321304649549</v>
      </c>
      <c r="E50" s="115">
        <v>42</v>
      </c>
      <c r="F50" s="114">
        <v>37</v>
      </c>
      <c r="G50" s="114">
        <v>28</v>
      </c>
      <c r="H50" s="114">
        <v>27</v>
      </c>
      <c r="I50" s="140">
        <v>39</v>
      </c>
      <c r="J50" s="115">
        <v>3</v>
      </c>
      <c r="K50" s="116">
        <v>7.6923076923076925</v>
      </c>
    </row>
    <row r="51" spans="1:11" ht="14.1" customHeight="1" x14ac:dyDescent="0.2">
      <c r="A51" s="306" t="s">
        <v>274</v>
      </c>
      <c r="B51" s="307" t="s">
        <v>275</v>
      </c>
      <c r="C51" s="308"/>
      <c r="D51" s="113">
        <v>3.0187369882026371</v>
      </c>
      <c r="E51" s="115">
        <v>87</v>
      </c>
      <c r="F51" s="114">
        <v>90</v>
      </c>
      <c r="G51" s="114">
        <v>64</v>
      </c>
      <c r="H51" s="114">
        <v>55</v>
      </c>
      <c r="I51" s="140">
        <v>66</v>
      </c>
      <c r="J51" s="115">
        <v>21</v>
      </c>
      <c r="K51" s="116">
        <v>31.818181818181817</v>
      </c>
    </row>
    <row r="52" spans="1:11" ht="14.1" customHeight="1" x14ac:dyDescent="0.2">
      <c r="A52" s="306">
        <v>71</v>
      </c>
      <c r="B52" s="307" t="s">
        <v>276</v>
      </c>
      <c r="C52" s="308"/>
      <c r="D52" s="113">
        <v>9.5072866065232482</v>
      </c>
      <c r="E52" s="115">
        <v>274</v>
      </c>
      <c r="F52" s="114">
        <v>139</v>
      </c>
      <c r="G52" s="114">
        <v>193</v>
      </c>
      <c r="H52" s="114">
        <v>187</v>
      </c>
      <c r="I52" s="140">
        <v>223</v>
      </c>
      <c r="J52" s="115">
        <v>51</v>
      </c>
      <c r="K52" s="116">
        <v>22.869955156950674</v>
      </c>
    </row>
    <row r="53" spans="1:11" ht="14.1" customHeight="1" x14ac:dyDescent="0.2">
      <c r="A53" s="306" t="s">
        <v>277</v>
      </c>
      <c r="B53" s="307" t="s">
        <v>278</v>
      </c>
      <c r="C53" s="308"/>
      <c r="D53" s="113">
        <v>4.1290770298403885</v>
      </c>
      <c r="E53" s="115">
        <v>119</v>
      </c>
      <c r="F53" s="114">
        <v>38</v>
      </c>
      <c r="G53" s="114">
        <v>63</v>
      </c>
      <c r="H53" s="114">
        <v>63</v>
      </c>
      <c r="I53" s="140">
        <v>69</v>
      </c>
      <c r="J53" s="115">
        <v>50</v>
      </c>
      <c r="K53" s="116">
        <v>72.463768115942031</v>
      </c>
    </row>
    <row r="54" spans="1:11" ht="14.1" customHeight="1" x14ac:dyDescent="0.2">
      <c r="A54" s="306" t="s">
        <v>279</v>
      </c>
      <c r="B54" s="307" t="s">
        <v>280</v>
      </c>
      <c r="C54" s="308"/>
      <c r="D54" s="113">
        <v>4.6842470506592644</v>
      </c>
      <c r="E54" s="115">
        <v>135</v>
      </c>
      <c r="F54" s="114">
        <v>88</v>
      </c>
      <c r="G54" s="114">
        <v>96</v>
      </c>
      <c r="H54" s="114">
        <v>105</v>
      </c>
      <c r="I54" s="140">
        <v>136</v>
      </c>
      <c r="J54" s="115">
        <v>-1</v>
      </c>
      <c r="K54" s="116">
        <v>-0.73529411764705888</v>
      </c>
    </row>
    <row r="55" spans="1:11" ht="14.1" customHeight="1" x14ac:dyDescent="0.2">
      <c r="A55" s="306">
        <v>72</v>
      </c>
      <c r="B55" s="307" t="s">
        <v>281</v>
      </c>
      <c r="C55" s="308"/>
      <c r="D55" s="113">
        <v>1.8390006939625261</v>
      </c>
      <c r="E55" s="115">
        <v>53</v>
      </c>
      <c r="F55" s="114">
        <v>35</v>
      </c>
      <c r="G55" s="114">
        <v>52</v>
      </c>
      <c r="H55" s="114">
        <v>41</v>
      </c>
      <c r="I55" s="140">
        <v>57</v>
      </c>
      <c r="J55" s="115">
        <v>-4</v>
      </c>
      <c r="K55" s="116">
        <v>-7.0175438596491224</v>
      </c>
    </row>
    <row r="56" spans="1:11" ht="14.1" customHeight="1" x14ac:dyDescent="0.2">
      <c r="A56" s="306" t="s">
        <v>282</v>
      </c>
      <c r="B56" s="307" t="s">
        <v>283</v>
      </c>
      <c r="C56" s="308"/>
      <c r="D56" s="113">
        <v>0.9715475364330326</v>
      </c>
      <c r="E56" s="115">
        <v>28</v>
      </c>
      <c r="F56" s="114">
        <v>20</v>
      </c>
      <c r="G56" s="114">
        <v>19</v>
      </c>
      <c r="H56" s="114">
        <v>22</v>
      </c>
      <c r="I56" s="140">
        <v>20</v>
      </c>
      <c r="J56" s="115">
        <v>8</v>
      </c>
      <c r="K56" s="116">
        <v>40</v>
      </c>
    </row>
    <row r="57" spans="1:11" ht="14.1" customHeight="1" x14ac:dyDescent="0.2">
      <c r="A57" s="306" t="s">
        <v>284</v>
      </c>
      <c r="B57" s="307" t="s">
        <v>285</v>
      </c>
      <c r="C57" s="308"/>
      <c r="D57" s="113">
        <v>0.62456627342123527</v>
      </c>
      <c r="E57" s="115">
        <v>18</v>
      </c>
      <c r="F57" s="114">
        <v>9</v>
      </c>
      <c r="G57" s="114">
        <v>21</v>
      </c>
      <c r="H57" s="114">
        <v>6</v>
      </c>
      <c r="I57" s="140">
        <v>29</v>
      </c>
      <c r="J57" s="115">
        <v>-11</v>
      </c>
      <c r="K57" s="116">
        <v>-37.931034482758619</v>
      </c>
    </row>
    <row r="58" spans="1:11" ht="14.1" customHeight="1" x14ac:dyDescent="0.2">
      <c r="A58" s="306">
        <v>73</v>
      </c>
      <c r="B58" s="307" t="s">
        <v>286</v>
      </c>
      <c r="C58" s="308"/>
      <c r="D58" s="113">
        <v>3.2963219986120751</v>
      </c>
      <c r="E58" s="115">
        <v>95</v>
      </c>
      <c r="F58" s="114">
        <v>33</v>
      </c>
      <c r="G58" s="114">
        <v>55</v>
      </c>
      <c r="H58" s="114">
        <v>40</v>
      </c>
      <c r="I58" s="140">
        <v>68</v>
      </c>
      <c r="J58" s="115">
        <v>27</v>
      </c>
      <c r="K58" s="116">
        <v>39.705882352941174</v>
      </c>
    </row>
    <row r="59" spans="1:11" ht="14.1" customHeight="1" x14ac:dyDescent="0.2">
      <c r="A59" s="306" t="s">
        <v>287</v>
      </c>
      <c r="B59" s="307" t="s">
        <v>288</v>
      </c>
      <c r="C59" s="308"/>
      <c r="D59" s="113">
        <v>2.775850104094379</v>
      </c>
      <c r="E59" s="115">
        <v>80</v>
      </c>
      <c r="F59" s="114">
        <v>27</v>
      </c>
      <c r="G59" s="114">
        <v>45</v>
      </c>
      <c r="H59" s="114">
        <v>34</v>
      </c>
      <c r="I59" s="140">
        <v>59</v>
      </c>
      <c r="J59" s="115">
        <v>21</v>
      </c>
      <c r="K59" s="116">
        <v>35.593220338983052</v>
      </c>
    </row>
    <row r="60" spans="1:11" ht="14.1" customHeight="1" x14ac:dyDescent="0.2">
      <c r="A60" s="306">
        <v>81</v>
      </c>
      <c r="B60" s="307" t="s">
        <v>289</v>
      </c>
      <c r="C60" s="308"/>
      <c r="D60" s="113">
        <v>12.768910478834142</v>
      </c>
      <c r="E60" s="115">
        <v>368</v>
      </c>
      <c r="F60" s="114">
        <v>147</v>
      </c>
      <c r="G60" s="114">
        <v>246</v>
      </c>
      <c r="H60" s="114">
        <v>163</v>
      </c>
      <c r="I60" s="140">
        <v>198</v>
      </c>
      <c r="J60" s="115">
        <v>170</v>
      </c>
      <c r="K60" s="116">
        <v>85.858585858585855</v>
      </c>
    </row>
    <row r="61" spans="1:11" ht="14.1" customHeight="1" x14ac:dyDescent="0.2">
      <c r="A61" s="306" t="s">
        <v>290</v>
      </c>
      <c r="B61" s="307" t="s">
        <v>291</v>
      </c>
      <c r="C61" s="308"/>
      <c r="D61" s="113">
        <v>2.6717557251908395</v>
      </c>
      <c r="E61" s="115">
        <v>77</v>
      </c>
      <c r="F61" s="114">
        <v>49</v>
      </c>
      <c r="G61" s="114">
        <v>63</v>
      </c>
      <c r="H61" s="114">
        <v>68</v>
      </c>
      <c r="I61" s="140">
        <v>75</v>
      </c>
      <c r="J61" s="115">
        <v>2</v>
      </c>
      <c r="K61" s="116">
        <v>2.6666666666666665</v>
      </c>
    </row>
    <row r="62" spans="1:11" ht="14.1" customHeight="1" x14ac:dyDescent="0.2">
      <c r="A62" s="306" t="s">
        <v>292</v>
      </c>
      <c r="B62" s="307" t="s">
        <v>293</v>
      </c>
      <c r="C62" s="308"/>
      <c r="D62" s="113">
        <v>5.4823039555863984</v>
      </c>
      <c r="E62" s="115">
        <v>158</v>
      </c>
      <c r="F62" s="114">
        <v>41</v>
      </c>
      <c r="G62" s="114">
        <v>91</v>
      </c>
      <c r="H62" s="114">
        <v>37</v>
      </c>
      <c r="I62" s="140">
        <v>44</v>
      </c>
      <c r="J62" s="115">
        <v>114</v>
      </c>
      <c r="K62" s="116" t="s">
        <v>515</v>
      </c>
    </row>
    <row r="63" spans="1:11" ht="14.1" customHeight="1" x14ac:dyDescent="0.2">
      <c r="A63" s="306"/>
      <c r="B63" s="307" t="s">
        <v>294</v>
      </c>
      <c r="C63" s="308"/>
      <c r="D63" s="113">
        <v>5.3088133240805</v>
      </c>
      <c r="E63" s="115">
        <v>153</v>
      </c>
      <c r="F63" s="114">
        <v>40</v>
      </c>
      <c r="G63" s="114">
        <v>90</v>
      </c>
      <c r="H63" s="114">
        <v>33</v>
      </c>
      <c r="I63" s="140">
        <v>40</v>
      </c>
      <c r="J63" s="115">
        <v>113</v>
      </c>
      <c r="K63" s="116" t="s">
        <v>515</v>
      </c>
    </row>
    <row r="64" spans="1:11" ht="14.1" customHeight="1" x14ac:dyDescent="0.2">
      <c r="A64" s="306" t="s">
        <v>295</v>
      </c>
      <c r="B64" s="307" t="s">
        <v>296</v>
      </c>
      <c r="C64" s="308"/>
      <c r="D64" s="113">
        <v>2.3247744621790423</v>
      </c>
      <c r="E64" s="115">
        <v>67</v>
      </c>
      <c r="F64" s="114">
        <v>21</v>
      </c>
      <c r="G64" s="114">
        <v>33</v>
      </c>
      <c r="H64" s="114">
        <v>24</v>
      </c>
      <c r="I64" s="140">
        <v>36</v>
      </c>
      <c r="J64" s="115">
        <v>31</v>
      </c>
      <c r="K64" s="116">
        <v>86.111111111111114</v>
      </c>
    </row>
    <row r="65" spans="1:11" ht="14.1" customHeight="1" x14ac:dyDescent="0.2">
      <c r="A65" s="306" t="s">
        <v>297</v>
      </c>
      <c r="B65" s="307" t="s">
        <v>298</v>
      </c>
      <c r="C65" s="308"/>
      <c r="D65" s="113">
        <v>1.457321304649549</v>
      </c>
      <c r="E65" s="115">
        <v>42</v>
      </c>
      <c r="F65" s="114">
        <v>18</v>
      </c>
      <c r="G65" s="114">
        <v>34</v>
      </c>
      <c r="H65" s="114">
        <v>21</v>
      </c>
      <c r="I65" s="140">
        <v>28</v>
      </c>
      <c r="J65" s="115">
        <v>14</v>
      </c>
      <c r="K65" s="116">
        <v>50</v>
      </c>
    </row>
    <row r="66" spans="1:11" ht="14.1" customHeight="1" x14ac:dyDescent="0.2">
      <c r="A66" s="306">
        <v>82</v>
      </c>
      <c r="B66" s="307" t="s">
        <v>299</v>
      </c>
      <c r="C66" s="308"/>
      <c r="D66" s="113">
        <v>3.2269257460097154</v>
      </c>
      <c r="E66" s="115">
        <v>93</v>
      </c>
      <c r="F66" s="114">
        <v>77</v>
      </c>
      <c r="G66" s="114">
        <v>148</v>
      </c>
      <c r="H66" s="114">
        <v>70</v>
      </c>
      <c r="I66" s="140">
        <v>79</v>
      </c>
      <c r="J66" s="115">
        <v>14</v>
      </c>
      <c r="K66" s="116">
        <v>17.721518987341771</v>
      </c>
    </row>
    <row r="67" spans="1:11" ht="14.1" customHeight="1" x14ac:dyDescent="0.2">
      <c r="A67" s="306" t="s">
        <v>300</v>
      </c>
      <c r="B67" s="307" t="s">
        <v>301</v>
      </c>
      <c r="C67" s="308"/>
      <c r="D67" s="113">
        <v>1.7349063150589867</v>
      </c>
      <c r="E67" s="115">
        <v>50</v>
      </c>
      <c r="F67" s="114">
        <v>46</v>
      </c>
      <c r="G67" s="114">
        <v>108</v>
      </c>
      <c r="H67" s="114">
        <v>39</v>
      </c>
      <c r="I67" s="140">
        <v>40</v>
      </c>
      <c r="J67" s="115">
        <v>10</v>
      </c>
      <c r="K67" s="116">
        <v>25</v>
      </c>
    </row>
    <row r="68" spans="1:11" ht="14.1" customHeight="1" x14ac:dyDescent="0.2">
      <c r="A68" s="306" t="s">
        <v>302</v>
      </c>
      <c r="B68" s="307" t="s">
        <v>303</v>
      </c>
      <c r="C68" s="308"/>
      <c r="D68" s="113">
        <v>0.93684941013185286</v>
      </c>
      <c r="E68" s="115">
        <v>27</v>
      </c>
      <c r="F68" s="114">
        <v>19</v>
      </c>
      <c r="G68" s="114">
        <v>23</v>
      </c>
      <c r="H68" s="114">
        <v>13</v>
      </c>
      <c r="I68" s="140">
        <v>22</v>
      </c>
      <c r="J68" s="115">
        <v>5</v>
      </c>
      <c r="K68" s="116">
        <v>22.727272727272727</v>
      </c>
    </row>
    <row r="69" spans="1:11" ht="14.1" customHeight="1" x14ac:dyDescent="0.2">
      <c r="A69" s="306">
        <v>83</v>
      </c>
      <c r="B69" s="307" t="s">
        <v>304</v>
      </c>
      <c r="C69" s="308"/>
      <c r="D69" s="113">
        <v>6.384455239417071</v>
      </c>
      <c r="E69" s="115">
        <v>184</v>
      </c>
      <c r="F69" s="114">
        <v>134</v>
      </c>
      <c r="G69" s="114">
        <v>518</v>
      </c>
      <c r="H69" s="114">
        <v>148</v>
      </c>
      <c r="I69" s="140">
        <v>257</v>
      </c>
      <c r="J69" s="115">
        <v>-73</v>
      </c>
      <c r="K69" s="116">
        <v>-28.404669260700388</v>
      </c>
    </row>
    <row r="70" spans="1:11" ht="14.1" customHeight="1" x14ac:dyDescent="0.2">
      <c r="A70" s="306" t="s">
        <v>305</v>
      </c>
      <c r="B70" s="307" t="s">
        <v>306</v>
      </c>
      <c r="C70" s="308"/>
      <c r="D70" s="113">
        <v>5.031228313671062</v>
      </c>
      <c r="E70" s="115">
        <v>145</v>
      </c>
      <c r="F70" s="114">
        <v>99</v>
      </c>
      <c r="G70" s="114">
        <v>476</v>
      </c>
      <c r="H70" s="114">
        <v>126</v>
      </c>
      <c r="I70" s="140">
        <v>216</v>
      </c>
      <c r="J70" s="115">
        <v>-71</v>
      </c>
      <c r="K70" s="116">
        <v>-32.870370370370374</v>
      </c>
    </row>
    <row r="71" spans="1:11" ht="14.1" customHeight="1" x14ac:dyDescent="0.2">
      <c r="A71" s="306"/>
      <c r="B71" s="307" t="s">
        <v>307</v>
      </c>
      <c r="C71" s="308"/>
      <c r="D71" s="113">
        <v>3.0187369882026371</v>
      </c>
      <c r="E71" s="115">
        <v>87</v>
      </c>
      <c r="F71" s="114">
        <v>55</v>
      </c>
      <c r="G71" s="114">
        <v>388</v>
      </c>
      <c r="H71" s="114">
        <v>78</v>
      </c>
      <c r="I71" s="140">
        <v>155</v>
      </c>
      <c r="J71" s="115">
        <v>-68</v>
      </c>
      <c r="K71" s="116">
        <v>-43.87096774193548</v>
      </c>
    </row>
    <row r="72" spans="1:11" ht="14.1" customHeight="1" x14ac:dyDescent="0.2">
      <c r="A72" s="306">
        <v>84</v>
      </c>
      <c r="B72" s="307" t="s">
        <v>308</v>
      </c>
      <c r="C72" s="308"/>
      <c r="D72" s="113">
        <v>1.3879250520471895</v>
      </c>
      <c r="E72" s="115">
        <v>40</v>
      </c>
      <c r="F72" s="114">
        <v>18</v>
      </c>
      <c r="G72" s="114">
        <v>56</v>
      </c>
      <c r="H72" s="114">
        <v>41</v>
      </c>
      <c r="I72" s="140">
        <v>44</v>
      </c>
      <c r="J72" s="115">
        <v>-4</v>
      </c>
      <c r="K72" s="116">
        <v>-9.0909090909090917</v>
      </c>
    </row>
    <row r="73" spans="1:11" ht="14.1" customHeight="1" x14ac:dyDescent="0.2">
      <c r="A73" s="306" t="s">
        <v>309</v>
      </c>
      <c r="B73" s="307" t="s">
        <v>310</v>
      </c>
      <c r="C73" s="308"/>
      <c r="D73" s="113">
        <v>0.65926439972241502</v>
      </c>
      <c r="E73" s="115">
        <v>19</v>
      </c>
      <c r="F73" s="114">
        <v>9</v>
      </c>
      <c r="G73" s="114">
        <v>48</v>
      </c>
      <c r="H73" s="114">
        <v>28</v>
      </c>
      <c r="I73" s="140">
        <v>30</v>
      </c>
      <c r="J73" s="115">
        <v>-11</v>
      </c>
      <c r="K73" s="116">
        <v>-36.666666666666664</v>
      </c>
    </row>
    <row r="74" spans="1:11" ht="14.1" customHeight="1" x14ac:dyDescent="0.2">
      <c r="A74" s="306" t="s">
        <v>311</v>
      </c>
      <c r="B74" s="307" t="s">
        <v>312</v>
      </c>
      <c r="C74" s="308"/>
      <c r="D74" s="113">
        <v>0.1040943789035392</v>
      </c>
      <c r="E74" s="115">
        <v>3</v>
      </c>
      <c r="F74" s="114" t="s">
        <v>513</v>
      </c>
      <c r="G74" s="114">
        <v>3</v>
      </c>
      <c r="H74" s="114" t="s">
        <v>513</v>
      </c>
      <c r="I74" s="140" t="s">
        <v>513</v>
      </c>
      <c r="J74" s="115" t="s">
        <v>513</v>
      </c>
      <c r="K74" s="116" t="s">
        <v>513</v>
      </c>
    </row>
    <row r="75" spans="1:11" ht="14.1" customHeight="1" x14ac:dyDescent="0.2">
      <c r="A75" s="306" t="s">
        <v>313</v>
      </c>
      <c r="B75" s="307" t="s">
        <v>314</v>
      </c>
      <c r="C75" s="308"/>
      <c r="D75" s="113">
        <v>0.13879250520471895</v>
      </c>
      <c r="E75" s="115">
        <v>4</v>
      </c>
      <c r="F75" s="114">
        <v>0</v>
      </c>
      <c r="G75" s="114" t="s">
        <v>513</v>
      </c>
      <c r="H75" s="114">
        <v>7</v>
      </c>
      <c r="I75" s="140">
        <v>4</v>
      </c>
      <c r="J75" s="115">
        <v>0</v>
      </c>
      <c r="K75" s="116">
        <v>0</v>
      </c>
    </row>
    <row r="76" spans="1:11" ht="14.1" customHeight="1" x14ac:dyDescent="0.2">
      <c r="A76" s="306">
        <v>91</v>
      </c>
      <c r="B76" s="307" t="s">
        <v>315</v>
      </c>
      <c r="C76" s="308"/>
      <c r="D76" s="113">
        <v>0.31228313671061764</v>
      </c>
      <c r="E76" s="115">
        <v>9</v>
      </c>
      <c r="F76" s="114">
        <v>5</v>
      </c>
      <c r="G76" s="114" t="s">
        <v>513</v>
      </c>
      <c r="H76" s="114">
        <v>7</v>
      </c>
      <c r="I76" s="140">
        <v>8</v>
      </c>
      <c r="J76" s="115">
        <v>1</v>
      </c>
      <c r="K76" s="116">
        <v>12.5</v>
      </c>
    </row>
    <row r="77" spans="1:11" ht="14.1" customHeight="1" x14ac:dyDescent="0.2">
      <c r="A77" s="306">
        <v>92</v>
      </c>
      <c r="B77" s="307" t="s">
        <v>316</v>
      </c>
      <c r="C77" s="308"/>
      <c r="D77" s="113">
        <v>0.58986814712005553</v>
      </c>
      <c r="E77" s="115">
        <v>17</v>
      </c>
      <c r="F77" s="114">
        <v>8</v>
      </c>
      <c r="G77" s="114">
        <v>15</v>
      </c>
      <c r="H77" s="114">
        <v>15</v>
      </c>
      <c r="I77" s="140">
        <v>22</v>
      </c>
      <c r="J77" s="115">
        <v>-5</v>
      </c>
      <c r="K77" s="116">
        <v>-22.727272727272727</v>
      </c>
    </row>
    <row r="78" spans="1:11" ht="14.1" customHeight="1" x14ac:dyDescent="0.2">
      <c r="A78" s="306">
        <v>93</v>
      </c>
      <c r="B78" s="307" t="s">
        <v>317</v>
      </c>
      <c r="C78" s="308"/>
      <c r="D78" s="113">
        <v>0.17349063150589869</v>
      </c>
      <c r="E78" s="115">
        <v>5</v>
      </c>
      <c r="F78" s="114" t="s">
        <v>513</v>
      </c>
      <c r="G78" s="114" t="s">
        <v>513</v>
      </c>
      <c r="H78" s="114">
        <v>3</v>
      </c>
      <c r="I78" s="140" t="s">
        <v>513</v>
      </c>
      <c r="J78" s="115" t="s">
        <v>513</v>
      </c>
      <c r="K78" s="116" t="s">
        <v>513</v>
      </c>
    </row>
    <row r="79" spans="1:11" ht="14.1" customHeight="1" x14ac:dyDescent="0.2">
      <c r="A79" s="306">
        <v>94</v>
      </c>
      <c r="B79" s="307" t="s">
        <v>318</v>
      </c>
      <c r="C79" s="308"/>
      <c r="D79" s="113">
        <v>0.41637751561415681</v>
      </c>
      <c r="E79" s="115">
        <v>12</v>
      </c>
      <c r="F79" s="114">
        <v>4</v>
      </c>
      <c r="G79" s="114">
        <v>9</v>
      </c>
      <c r="H79" s="114">
        <v>6</v>
      </c>
      <c r="I79" s="140">
        <v>12</v>
      </c>
      <c r="J79" s="115">
        <v>0</v>
      </c>
      <c r="K79" s="116">
        <v>0</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0</v>
      </c>
      <c r="E81" s="143">
        <v>0</v>
      </c>
      <c r="F81" s="144">
        <v>0</v>
      </c>
      <c r="G81" s="144" t="s">
        <v>513</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27526</v>
      </c>
      <c r="C10" s="114">
        <v>14117</v>
      </c>
      <c r="D10" s="114">
        <v>13409</v>
      </c>
      <c r="E10" s="114">
        <v>20491</v>
      </c>
      <c r="F10" s="114">
        <v>6595</v>
      </c>
      <c r="G10" s="114">
        <v>3523</v>
      </c>
      <c r="H10" s="114">
        <v>7635</v>
      </c>
      <c r="I10" s="115">
        <v>10561</v>
      </c>
      <c r="J10" s="114">
        <v>7555</v>
      </c>
      <c r="K10" s="114">
        <v>3006</v>
      </c>
      <c r="L10" s="423">
        <v>1915</v>
      </c>
      <c r="M10" s="424">
        <v>2062</v>
      </c>
    </row>
    <row r="11" spans="1:13" ht="11.1" customHeight="1" x14ac:dyDescent="0.2">
      <c r="A11" s="422" t="s">
        <v>387</v>
      </c>
      <c r="B11" s="115">
        <v>28043</v>
      </c>
      <c r="C11" s="114">
        <v>14556</v>
      </c>
      <c r="D11" s="114">
        <v>13487</v>
      </c>
      <c r="E11" s="114">
        <v>20952</v>
      </c>
      <c r="F11" s="114">
        <v>6654</v>
      </c>
      <c r="G11" s="114">
        <v>3493</v>
      </c>
      <c r="H11" s="114">
        <v>7853</v>
      </c>
      <c r="I11" s="115">
        <v>10826</v>
      </c>
      <c r="J11" s="114">
        <v>7715</v>
      </c>
      <c r="K11" s="114">
        <v>3111</v>
      </c>
      <c r="L11" s="423">
        <v>2052</v>
      </c>
      <c r="M11" s="424">
        <v>1610</v>
      </c>
    </row>
    <row r="12" spans="1:13" ht="11.1" customHeight="1" x14ac:dyDescent="0.2">
      <c r="A12" s="422" t="s">
        <v>388</v>
      </c>
      <c r="B12" s="115">
        <v>28776</v>
      </c>
      <c r="C12" s="114">
        <v>15001</v>
      </c>
      <c r="D12" s="114">
        <v>13775</v>
      </c>
      <c r="E12" s="114">
        <v>21583</v>
      </c>
      <c r="F12" s="114">
        <v>6754</v>
      </c>
      <c r="G12" s="114">
        <v>3925</v>
      </c>
      <c r="H12" s="114">
        <v>7978</v>
      </c>
      <c r="I12" s="115">
        <v>11016</v>
      </c>
      <c r="J12" s="114">
        <v>7798</v>
      </c>
      <c r="K12" s="114">
        <v>3218</v>
      </c>
      <c r="L12" s="423">
        <v>2823</v>
      </c>
      <c r="M12" s="424">
        <v>2213</v>
      </c>
    </row>
    <row r="13" spans="1:13" s="110" customFormat="1" ht="11.1" customHeight="1" x14ac:dyDescent="0.2">
      <c r="A13" s="422" t="s">
        <v>389</v>
      </c>
      <c r="B13" s="115">
        <v>28331</v>
      </c>
      <c r="C13" s="114">
        <v>14653</v>
      </c>
      <c r="D13" s="114">
        <v>13678</v>
      </c>
      <c r="E13" s="114">
        <v>21156</v>
      </c>
      <c r="F13" s="114">
        <v>6723</v>
      </c>
      <c r="G13" s="114">
        <v>3755</v>
      </c>
      <c r="H13" s="114">
        <v>7985</v>
      </c>
      <c r="I13" s="115">
        <v>10795</v>
      </c>
      <c r="J13" s="114">
        <v>7618</v>
      </c>
      <c r="K13" s="114">
        <v>3177</v>
      </c>
      <c r="L13" s="423">
        <v>1419</v>
      </c>
      <c r="M13" s="424">
        <v>1986</v>
      </c>
    </row>
    <row r="14" spans="1:13" ht="15" customHeight="1" x14ac:dyDescent="0.2">
      <c r="A14" s="422" t="s">
        <v>390</v>
      </c>
      <c r="B14" s="115">
        <v>28424</v>
      </c>
      <c r="C14" s="114">
        <v>14662</v>
      </c>
      <c r="D14" s="114">
        <v>13762</v>
      </c>
      <c r="E14" s="114">
        <v>20396</v>
      </c>
      <c r="F14" s="114">
        <v>7617</v>
      </c>
      <c r="G14" s="114">
        <v>3608</v>
      </c>
      <c r="H14" s="114">
        <v>8145</v>
      </c>
      <c r="I14" s="115">
        <v>10778</v>
      </c>
      <c r="J14" s="114">
        <v>7608</v>
      </c>
      <c r="K14" s="114">
        <v>3170</v>
      </c>
      <c r="L14" s="423">
        <v>2160</v>
      </c>
      <c r="M14" s="424">
        <v>2187</v>
      </c>
    </row>
    <row r="15" spans="1:13" ht="11.1" customHeight="1" x14ac:dyDescent="0.2">
      <c r="A15" s="422" t="s">
        <v>387</v>
      </c>
      <c r="B15" s="115">
        <v>28619</v>
      </c>
      <c r="C15" s="114">
        <v>14786</v>
      </c>
      <c r="D15" s="114">
        <v>13833</v>
      </c>
      <c r="E15" s="114">
        <v>20405</v>
      </c>
      <c r="F15" s="114">
        <v>7809</v>
      </c>
      <c r="G15" s="114">
        <v>3506</v>
      </c>
      <c r="H15" s="114">
        <v>8302</v>
      </c>
      <c r="I15" s="115">
        <v>10879</v>
      </c>
      <c r="J15" s="114">
        <v>7602</v>
      </c>
      <c r="K15" s="114">
        <v>3277</v>
      </c>
      <c r="L15" s="423">
        <v>2223</v>
      </c>
      <c r="M15" s="424">
        <v>1899</v>
      </c>
    </row>
    <row r="16" spans="1:13" ht="11.1" customHeight="1" x14ac:dyDescent="0.2">
      <c r="A16" s="422" t="s">
        <v>388</v>
      </c>
      <c r="B16" s="115">
        <v>29326</v>
      </c>
      <c r="C16" s="114">
        <v>15195</v>
      </c>
      <c r="D16" s="114">
        <v>14131</v>
      </c>
      <c r="E16" s="114">
        <v>21005</v>
      </c>
      <c r="F16" s="114">
        <v>7919</v>
      </c>
      <c r="G16" s="114">
        <v>3971</v>
      </c>
      <c r="H16" s="114">
        <v>8434</v>
      </c>
      <c r="I16" s="115">
        <v>10878</v>
      </c>
      <c r="J16" s="114">
        <v>7482</v>
      </c>
      <c r="K16" s="114">
        <v>3396</v>
      </c>
      <c r="L16" s="423">
        <v>2796</v>
      </c>
      <c r="M16" s="424">
        <v>2190</v>
      </c>
    </row>
    <row r="17" spans="1:13" s="110" customFormat="1" ht="11.1" customHeight="1" x14ac:dyDescent="0.2">
      <c r="A17" s="422" t="s">
        <v>389</v>
      </c>
      <c r="B17" s="115">
        <v>29209</v>
      </c>
      <c r="C17" s="114">
        <v>15108</v>
      </c>
      <c r="D17" s="114">
        <v>14101</v>
      </c>
      <c r="E17" s="114">
        <v>21231</v>
      </c>
      <c r="F17" s="114">
        <v>7942</v>
      </c>
      <c r="G17" s="114">
        <v>3834</v>
      </c>
      <c r="H17" s="114">
        <v>8553</v>
      </c>
      <c r="I17" s="115">
        <v>10999</v>
      </c>
      <c r="J17" s="114">
        <v>7580</v>
      </c>
      <c r="K17" s="114">
        <v>3419</v>
      </c>
      <c r="L17" s="423">
        <v>1460</v>
      </c>
      <c r="M17" s="424">
        <v>1801</v>
      </c>
    </row>
    <row r="18" spans="1:13" ht="15" customHeight="1" x14ac:dyDescent="0.2">
      <c r="A18" s="422" t="s">
        <v>391</v>
      </c>
      <c r="B18" s="115">
        <v>29523</v>
      </c>
      <c r="C18" s="114">
        <v>15173</v>
      </c>
      <c r="D18" s="114">
        <v>14350</v>
      </c>
      <c r="E18" s="114">
        <v>21262</v>
      </c>
      <c r="F18" s="114">
        <v>8221</v>
      </c>
      <c r="G18" s="114">
        <v>3930</v>
      </c>
      <c r="H18" s="114">
        <v>8736</v>
      </c>
      <c r="I18" s="115">
        <v>10846</v>
      </c>
      <c r="J18" s="114">
        <v>7480</v>
      </c>
      <c r="K18" s="114">
        <v>3366</v>
      </c>
      <c r="L18" s="423">
        <v>2153</v>
      </c>
      <c r="M18" s="424">
        <v>2172</v>
      </c>
    </row>
    <row r="19" spans="1:13" ht="11.1" customHeight="1" x14ac:dyDescent="0.2">
      <c r="A19" s="422" t="s">
        <v>387</v>
      </c>
      <c r="B19" s="115">
        <v>29544</v>
      </c>
      <c r="C19" s="114">
        <v>15224</v>
      </c>
      <c r="D19" s="114">
        <v>14320</v>
      </c>
      <c r="E19" s="114">
        <v>21242</v>
      </c>
      <c r="F19" s="114">
        <v>8270</v>
      </c>
      <c r="G19" s="114">
        <v>3821</v>
      </c>
      <c r="H19" s="114">
        <v>8847</v>
      </c>
      <c r="I19" s="115">
        <v>11095</v>
      </c>
      <c r="J19" s="114">
        <v>7676</v>
      </c>
      <c r="K19" s="114">
        <v>3419</v>
      </c>
      <c r="L19" s="423">
        <v>1872</v>
      </c>
      <c r="M19" s="424">
        <v>1824</v>
      </c>
    </row>
    <row r="20" spans="1:13" ht="11.1" customHeight="1" x14ac:dyDescent="0.2">
      <c r="A20" s="422" t="s">
        <v>388</v>
      </c>
      <c r="B20" s="115">
        <v>30158</v>
      </c>
      <c r="C20" s="114">
        <v>15563</v>
      </c>
      <c r="D20" s="114">
        <v>14595</v>
      </c>
      <c r="E20" s="114">
        <v>21688</v>
      </c>
      <c r="F20" s="114">
        <v>8434</v>
      </c>
      <c r="G20" s="114">
        <v>4255</v>
      </c>
      <c r="H20" s="114">
        <v>9015</v>
      </c>
      <c r="I20" s="115">
        <v>11316</v>
      </c>
      <c r="J20" s="114">
        <v>7726</v>
      </c>
      <c r="K20" s="114">
        <v>3590</v>
      </c>
      <c r="L20" s="423">
        <v>2894</v>
      </c>
      <c r="M20" s="424">
        <v>2470</v>
      </c>
    </row>
    <row r="21" spans="1:13" s="110" customFormat="1" ht="11.1" customHeight="1" x14ac:dyDescent="0.2">
      <c r="A21" s="422" t="s">
        <v>389</v>
      </c>
      <c r="B21" s="115">
        <v>29793</v>
      </c>
      <c r="C21" s="114">
        <v>15217</v>
      </c>
      <c r="D21" s="114">
        <v>14576</v>
      </c>
      <c r="E21" s="114">
        <v>21471</v>
      </c>
      <c r="F21" s="114">
        <v>8309</v>
      </c>
      <c r="G21" s="114">
        <v>4086</v>
      </c>
      <c r="H21" s="114">
        <v>9041</v>
      </c>
      <c r="I21" s="115">
        <v>11111</v>
      </c>
      <c r="J21" s="114">
        <v>7533</v>
      </c>
      <c r="K21" s="114">
        <v>3578</v>
      </c>
      <c r="L21" s="423">
        <v>1410</v>
      </c>
      <c r="M21" s="424">
        <v>1786</v>
      </c>
    </row>
    <row r="22" spans="1:13" ht="15" customHeight="1" x14ac:dyDescent="0.2">
      <c r="A22" s="422" t="s">
        <v>392</v>
      </c>
      <c r="B22" s="115">
        <v>29806</v>
      </c>
      <c r="C22" s="114">
        <v>15201</v>
      </c>
      <c r="D22" s="114">
        <v>14605</v>
      </c>
      <c r="E22" s="114">
        <v>21426</v>
      </c>
      <c r="F22" s="114">
        <v>8341</v>
      </c>
      <c r="G22" s="114">
        <v>3958</v>
      </c>
      <c r="H22" s="114">
        <v>9181</v>
      </c>
      <c r="I22" s="115">
        <v>11001</v>
      </c>
      <c r="J22" s="114">
        <v>7487</v>
      </c>
      <c r="K22" s="114">
        <v>3514</v>
      </c>
      <c r="L22" s="423">
        <v>2090</v>
      </c>
      <c r="M22" s="424">
        <v>2065</v>
      </c>
    </row>
    <row r="23" spans="1:13" ht="11.1" customHeight="1" x14ac:dyDescent="0.2">
      <c r="A23" s="422" t="s">
        <v>387</v>
      </c>
      <c r="B23" s="115">
        <v>30087</v>
      </c>
      <c r="C23" s="114">
        <v>15442</v>
      </c>
      <c r="D23" s="114">
        <v>14645</v>
      </c>
      <c r="E23" s="114">
        <v>21566</v>
      </c>
      <c r="F23" s="114">
        <v>8471</v>
      </c>
      <c r="G23" s="114">
        <v>3832</v>
      </c>
      <c r="H23" s="114">
        <v>9366</v>
      </c>
      <c r="I23" s="115">
        <v>11252</v>
      </c>
      <c r="J23" s="114">
        <v>7619</v>
      </c>
      <c r="K23" s="114">
        <v>3633</v>
      </c>
      <c r="L23" s="423">
        <v>2155</v>
      </c>
      <c r="M23" s="424">
        <v>1926</v>
      </c>
    </row>
    <row r="24" spans="1:13" ht="11.1" customHeight="1" x14ac:dyDescent="0.2">
      <c r="A24" s="422" t="s">
        <v>388</v>
      </c>
      <c r="B24" s="115">
        <v>30537</v>
      </c>
      <c r="C24" s="114">
        <v>15655</v>
      </c>
      <c r="D24" s="114">
        <v>14882</v>
      </c>
      <c r="E24" s="114">
        <v>21590</v>
      </c>
      <c r="F24" s="114">
        <v>8519</v>
      </c>
      <c r="G24" s="114">
        <v>4203</v>
      </c>
      <c r="H24" s="114">
        <v>9474</v>
      </c>
      <c r="I24" s="115">
        <v>11417</v>
      </c>
      <c r="J24" s="114">
        <v>7637</v>
      </c>
      <c r="K24" s="114">
        <v>3780</v>
      </c>
      <c r="L24" s="423">
        <v>2940</v>
      </c>
      <c r="M24" s="424">
        <v>2435</v>
      </c>
    </row>
    <row r="25" spans="1:13" s="110" customFormat="1" ht="11.1" customHeight="1" x14ac:dyDescent="0.2">
      <c r="A25" s="422" t="s">
        <v>389</v>
      </c>
      <c r="B25" s="115">
        <v>30127</v>
      </c>
      <c r="C25" s="114">
        <v>15347</v>
      </c>
      <c r="D25" s="114">
        <v>14780</v>
      </c>
      <c r="E25" s="114">
        <v>21222</v>
      </c>
      <c r="F25" s="114">
        <v>8477</v>
      </c>
      <c r="G25" s="114">
        <v>3996</v>
      </c>
      <c r="H25" s="114">
        <v>9520</v>
      </c>
      <c r="I25" s="115">
        <v>11203</v>
      </c>
      <c r="J25" s="114">
        <v>7520</v>
      </c>
      <c r="K25" s="114">
        <v>3683</v>
      </c>
      <c r="L25" s="423">
        <v>1500</v>
      </c>
      <c r="M25" s="424">
        <v>1922</v>
      </c>
    </row>
    <row r="26" spans="1:13" ht="15" customHeight="1" x14ac:dyDescent="0.2">
      <c r="A26" s="422" t="s">
        <v>393</v>
      </c>
      <c r="B26" s="115">
        <v>30155</v>
      </c>
      <c r="C26" s="114">
        <v>15402</v>
      </c>
      <c r="D26" s="114">
        <v>14753</v>
      </c>
      <c r="E26" s="114">
        <v>21185</v>
      </c>
      <c r="F26" s="114">
        <v>8540</v>
      </c>
      <c r="G26" s="114">
        <v>3869</v>
      </c>
      <c r="H26" s="114">
        <v>9656</v>
      </c>
      <c r="I26" s="115">
        <v>10997</v>
      </c>
      <c r="J26" s="114">
        <v>7388</v>
      </c>
      <c r="K26" s="114">
        <v>3609</v>
      </c>
      <c r="L26" s="423">
        <v>2089</v>
      </c>
      <c r="M26" s="424">
        <v>2109</v>
      </c>
    </row>
    <row r="27" spans="1:13" ht="11.1" customHeight="1" x14ac:dyDescent="0.2">
      <c r="A27" s="422" t="s">
        <v>387</v>
      </c>
      <c r="B27" s="115">
        <v>30508</v>
      </c>
      <c r="C27" s="114">
        <v>15600</v>
      </c>
      <c r="D27" s="114">
        <v>14908</v>
      </c>
      <c r="E27" s="114">
        <v>21354</v>
      </c>
      <c r="F27" s="114">
        <v>8724</v>
      </c>
      <c r="G27" s="114">
        <v>3814</v>
      </c>
      <c r="H27" s="114">
        <v>9865</v>
      </c>
      <c r="I27" s="115">
        <v>11327</v>
      </c>
      <c r="J27" s="114">
        <v>7577</v>
      </c>
      <c r="K27" s="114">
        <v>3750</v>
      </c>
      <c r="L27" s="423">
        <v>2019</v>
      </c>
      <c r="M27" s="424">
        <v>1696</v>
      </c>
    </row>
    <row r="28" spans="1:13" ht="11.1" customHeight="1" x14ac:dyDescent="0.2">
      <c r="A28" s="422" t="s">
        <v>388</v>
      </c>
      <c r="B28" s="115">
        <v>30907</v>
      </c>
      <c r="C28" s="114">
        <v>15800</v>
      </c>
      <c r="D28" s="114">
        <v>15107</v>
      </c>
      <c r="E28" s="114">
        <v>21736</v>
      </c>
      <c r="F28" s="114">
        <v>8805</v>
      </c>
      <c r="G28" s="114">
        <v>4081</v>
      </c>
      <c r="H28" s="114">
        <v>9951</v>
      </c>
      <c r="I28" s="115">
        <v>11496</v>
      </c>
      <c r="J28" s="114">
        <v>7646</v>
      </c>
      <c r="K28" s="114">
        <v>3850</v>
      </c>
      <c r="L28" s="423">
        <v>2993</v>
      </c>
      <c r="M28" s="424">
        <v>2712</v>
      </c>
    </row>
    <row r="29" spans="1:13" s="110" customFormat="1" ht="11.1" customHeight="1" x14ac:dyDescent="0.2">
      <c r="A29" s="422" t="s">
        <v>389</v>
      </c>
      <c r="B29" s="115">
        <v>30554</v>
      </c>
      <c r="C29" s="114">
        <v>15486</v>
      </c>
      <c r="D29" s="114">
        <v>15068</v>
      </c>
      <c r="E29" s="114">
        <v>21718</v>
      </c>
      <c r="F29" s="114">
        <v>8827</v>
      </c>
      <c r="G29" s="114">
        <v>3909</v>
      </c>
      <c r="H29" s="114">
        <v>9943</v>
      </c>
      <c r="I29" s="115">
        <v>11347</v>
      </c>
      <c r="J29" s="114">
        <v>7598</v>
      </c>
      <c r="K29" s="114">
        <v>3749</v>
      </c>
      <c r="L29" s="423">
        <v>1571</v>
      </c>
      <c r="M29" s="424">
        <v>1993</v>
      </c>
    </row>
    <row r="30" spans="1:13" ht="15" customHeight="1" x14ac:dyDescent="0.2">
      <c r="A30" s="422" t="s">
        <v>394</v>
      </c>
      <c r="B30" s="115">
        <v>30487</v>
      </c>
      <c r="C30" s="114">
        <v>15405</v>
      </c>
      <c r="D30" s="114">
        <v>15082</v>
      </c>
      <c r="E30" s="114">
        <v>21534</v>
      </c>
      <c r="F30" s="114">
        <v>8946</v>
      </c>
      <c r="G30" s="114">
        <v>3757</v>
      </c>
      <c r="H30" s="114">
        <v>10044</v>
      </c>
      <c r="I30" s="115">
        <v>11087</v>
      </c>
      <c r="J30" s="114">
        <v>7438</v>
      </c>
      <c r="K30" s="114">
        <v>3649</v>
      </c>
      <c r="L30" s="423">
        <v>2381</v>
      </c>
      <c r="M30" s="424">
        <v>2282</v>
      </c>
    </row>
    <row r="31" spans="1:13" ht="11.1" customHeight="1" x14ac:dyDescent="0.2">
      <c r="A31" s="422" t="s">
        <v>387</v>
      </c>
      <c r="B31" s="115">
        <v>30836</v>
      </c>
      <c r="C31" s="114">
        <v>15626</v>
      </c>
      <c r="D31" s="114">
        <v>15210</v>
      </c>
      <c r="E31" s="114">
        <v>21655</v>
      </c>
      <c r="F31" s="114">
        <v>9177</v>
      </c>
      <c r="G31" s="114">
        <v>3686</v>
      </c>
      <c r="H31" s="114">
        <v>10256</v>
      </c>
      <c r="I31" s="115">
        <v>11390</v>
      </c>
      <c r="J31" s="114">
        <v>7590</v>
      </c>
      <c r="K31" s="114">
        <v>3800</v>
      </c>
      <c r="L31" s="423">
        <v>2047</v>
      </c>
      <c r="M31" s="424">
        <v>1704</v>
      </c>
    </row>
    <row r="32" spans="1:13" ht="11.1" customHeight="1" x14ac:dyDescent="0.2">
      <c r="A32" s="422" t="s">
        <v>388</v>
      </c>
      <c r="B32" s="115">
        <v>31126</v>
      </c>
      <c r="C32" s="114">
        <v>15789</v>
      </c>
      <c r="D32" s="114">
        <v>15337</v>
      </c>
      <c r="E32" s="114">
        <v>21899</v>
      </c>
      <c r="F32" s="114">
        <v>9224</v>
      </c>
      <c r="G32" s="114">
        <v>3999</v>
      </c>
      <c r="H32" s="114">
        <v>10344</v>
      </c>
      <c r="I32" s="115">
        <v>11345</v>
      </c>
      <c r="J32" s="114">
        <v>7499</v>
      </c>
      <c r="K32" s="114">
        <v>3846</v>
      </c>
      <c r="L32" s="423">
        <v>3196</v>
      </c>
      <c r="M32" s="424">
        <v>2715</v>
      </c>
    </row>
    <row r="33" spans="1:13" s="110" customFormat="1" ht="11.1" customHeight="1" x14ac:dyDescent="0.2">
      <c r="A33" s="422" t="s">
        <v>389</v>
      </c>
      <c r="B33" s="115">
        <v>30665</v>
      </c>
      <c r="C33" s="114">
        <v>15431</v>
      </c>
      <c r="D33" s="114">
        <v>15234</v>
      </c>
      <c r="E33" s="114">
        <v>21539</v>
      </c>
      <c r="F33" s="114">
        <v>9124</v>
      </c>
      <c r="G33" s="114">
        <v>3849</v>
      </c>
      <c r="H33" s="114">
        <v>10317</v>
      </c>
      <c r="I33" s="115">
        <v>11267</v>
      </c>
      <c r="J33" s="114">
        <v>7427</v>
      </c>
      <c r="K33" s="114">
        <v>3840</v>
      </c>
      <c r="L33" s="423">
        <v>1661</v>
      </c>
      <c r="M33" s="424">
        <v>2024</v>
      </c>
    </row>
    <row r="34" spans="1:13" ht="15" customHeight="1" x14ac:dyDescent="0.2">
      <c r="A34" s="422" t="s">
        <v>395</v>
      </c>
      <c r="B34" s="115">
        <v>30667</v>
      </c>
      <c r="C34" s="114">
        <v>15483</v>
      </c>
      <c r="D34" s="114">
        <v>15184</v>
      </c>
      <c r="E34" s="114">
        <v>21526</v>
      </c>
      <c r="F34" s="114">
        <v>9140</v>
      </c>
      <c r="G34" s="114">
        <v>3707</v>
      </c>
      <c r="H34" s="114">
        <v>10405</v>
      </c>
      <c r="I34" s="115">
        <v>10896</v>
      </c>
      <c r="J34" s="114">
        <v>7189</v>
      </c>
      <c r="K34" s="114">
        <v>3707</v>
      </c>
      <c r="L34" s="423">
        <v>2262</v>
      </c>
      <c r="M34" s="424">
        <v>2308</v>
      </c>
    </row>
    <row r="35" spans="1:13" ht="11.1" customHeight="1" x14ac:dyDescent="0.2">
      <c r="A35" s="422" t="s">
        <v>387</v>
      </c>
      <c r="B35" s="115">
        <v>30962</v>
      </c>
      <c r="C35" s="114">
        <v>15657</v>
      </c>
      <c r="D35" s="114">
        <v>15305</v>
      </c>
      <c r="E35" s="114">
        <v>21610</v>
      </c>
      <c r="F35" s="114">
        <v>9351</v>
      </c>
      <c r="G35" s="114">
        <v>3649</v>
      </c>
      <c r="H35" s="114">
        <v>10616</v>
      </c>
      <c r="I35" s="115">
        <v>11120</v>
      </c>
      <c r="J35" s="114">
        <v>7297</v>
      </c>
      <c r="K35" s="114">
        <v>3823</v>
      </c>
      <c r="L35" s="423">
        <v>2050</v>
      </c>
      <c r="M35" s="424">
        <v>1825</v>
      </c>
    </row>
    <row r="36" spans="1:13" ht="11.1" customHeight="1" x14ac:dyDescent="0.2">
      <c r="A36" s="422" t="s">
        <v>388</v>
      </c>
      <c r="B36" s="115">
        <v>31579</v>
      </c>
      <c r="C36" s="114">
        <v>16018</v>
      </c>
      <c r="D36" s="114">
        <v>15561</v>
      </c>
      <c r="E36" s="114">
        <v>22155</v>
      </c>
      <c r="F36" s="114">
        <v>9423</v>
      </c>
      <c r="G36" s="114">
        <v>3959</v>
      </c>
      <c r="H36" s="114">
        <v>10788</v>
      </c>
      <c r="I36" s="115">
        <v>11363</v>
      </c>
      <c r="J36" s="114">
        <v>7389</v>
      </c>
      <c r="K36" s="114">
        <v>3974</v>
      </c>
      <c r="L36" s="423">
        <v>3179</v>
      </c>
      <c r="M36" s="424">
        <v>2669</v>
      </c>
    </row>
    <row r="37" spans="1:13" s="110" customFormat="1" ht="11.1" customHeight="1" x14ac:dyDescent="0.2">
      <c r="A37" s="422" t="s">
        <v>389</v>
      </c>
      <c r="B37" s="115">
        <v>31248</v>
      </c>
      <c r="C37" s="114">
        <v>15783</v>
      </c>
      <c r="D37" s="114">
        <v>15465</v>
      </c>
      <c r="E37" s="114">
        <v>21849</v>
      </c>
      <c r="F37" s="114">
        <v>9399</v>
      </c>
      <c r="G37" s="114">
        <v>3799</v>
      </c>
      <c r="H37" s="114">
        <v>10785</v>
      </c>
      <c r="I37" s="115">
        <v>11330</v>
      </c>
      <c r="J37" s="114">
        <v>7374</v>
      </c>
      <c r="K37" s="114">
        <v>3956</v>
      </c>
      <c r="L37" s="423">
        <v>1696</v>
      </c>
      <c r="M37" s="424">
        <v>2007</v>
      </c>
    </row>
    <row r="38" spans="1:13" ht="15" customHeight="1" x14ac:dyDescent="0.2">
      <c r="A38" s="425" t="s">
        <v>396</v>
      </c>
      <c r="B38" s="115">
        <v>31532</v>
      </c>
      <c r="C38" s="114">
        <v>15984</v>
      </c>
      <c r="D38" s="114">
        <v>15548</v>
      </c>
      <c r="E38" s="114">
        <v>22035</v>
      </c>
      <c r="F38" s="114">
        <v>9497</v>
      </c>
      <c r="G38" s="114">
        <v>3688</v>
      </c>
      <c r="H38" s="114">
        <v>10914</v>
      </c>
      <c r="I38" s="115">
        <v>11281</v>
      </c>
      <c r="J38" s="114">
        <v>7354</v>
      </c>
      <c r="K38" s="114">
        <v>3927</v>
      </c>
      <c r="L38" s="423">
        <v>2487</v>
      </c>
      <c r="M38" s="424">
        <v>2221</v>
      </c>
    </row>
    <row r="39" spans="1:13" ht="11.1" customHeight="1" x14ac:dyDescent="0.2">
      <c r="A39" s="422" t="s">
        <v>387</v>
      </c>
      <c r="B39" s="115">
        <v>31822</v>
      </c>
      <c r="C39" s="114">
        <v>16240</v>
      </c>
      <c r="D39" s="114">
        <v>15582</v>
      </c>
      <c r="E39" s="114">
        <v>22168</v>
      </c>
      <c r="F39" s="114">
        <v>9654</v>
      </c>
      <c r="G39" s="114">
        <v>3617</v>
      </c>
      <c r="H39" s="114">
        <v>11088</v>
      </c>
      <c r="I39" s="115">
        <v>11607</v>
      </c>
      <c r="J39" s="114">
        <v>7547</v>
      </c>
      <c r="K39" s="114">
        <v>4060</v>
      </c>
      <c r="L39" s="423">
        <v>2185</v>
      </c>
      <c r="M39" s="424">
        <v>1873</v>
      </c>
    </row>
    <row r="40" spans="1:13" ht="11.1" customHeight="1" x14ac:dyDescent="0.2">
      <c r="A40" s="425" t="s">
        <v>388</v>
      </c>
      <c r="B40" s="115">
        <v>32411</v>
      </c>
      <c r="C40" s="114">
        <v>16585</v>
      </c>
      <c r="D40" s="114">
        <v>15826</v>
      </c>
      <c r="E40" s="114">
        <v>22693</v>
      </c>
      <c r="F40" s="114">
        <v>9718</v>
      </c>
      <c r="G40" s="114">
        <v>4037</v>
      </c>
      <c r="H40" s="114">
        <v>11169</v>
      </c>
      <c r="I40" s="115">
        <v>11679</v>
      </c>
      <c r="J40" s="114">
        <v>7447</v>
      </c>
      <c r="K40" s="114">
        <v>4232</v>
      </c>
      <c r="L40" s="423">
        <v>3178</v>
      </c>
      <c r="M40" s="424">
        <v>2695</v>
      </c>
    </row>
    <row r="41" spans="1:13" s="110" customFormat="1" ht="11.1" customHeight="1" x14ac:dyDescent="0.2">
      <c r="A41" s="422" t="s">
        <v>389</v>
      </c>
      <c r="B41" s="115">
        <v>32070</v>
      </c>
      <c r="C41" s="114">
        <v>16369</v>
      </c>
      <c r="D41" s="114">
        <v>15701</v>
      </c>
      <c r="E41" s="114">
        <v>22360</v>
      </c>
      <c r="F41" s="114">
        <v>9710</v>
      </c>
      <c r="G41" s="114">
        <v>3860</v>
      </c>
      <c r="H41" s="114">
        <v>11186</v>
      </c>
      <c r="I41" s="115">
        <v>11477</v>
      </c>
      <c r="J41" s="114">
        <v>7285</v>
      </c>
      <c r="K41" s="114">
        <v>4192</v>
      </c>
      <c r="L41" s="423">
        <v>1615</v>
      </c>
      <c r="M41" s="424">
        <v>1997</v>
      </c>
    </row>
    <row r="42" spans="1:13" ht="15" customHeight="1" x14ac:dyDescent="0.2">
      <c r="A42" s="422" t="s">
        <v>397</v>
      </c>
      <c r="B42" s="115">
        <v>32035</v>
      </c>
      <c r="C42" s="114">
        <v>16321</v>
      </c>
      <c r="D42" s="114">
        <v>15714</v>
      </c>
      <c r="E42" s="114">
        <v>22252</v>
      </c>
      <c r="F42" s="114">
        <v>9783</v>
      </c>
      <c r="G42" s="114">
        <v>3697</v>
      </c>
      <c r="H42" s="114">
        <v>11307</v>
      </c>
      <c r="I42" s="115">
        <v>11502</v>
      </c>
      <c r="J42" s="114">
        <v>7268</v>
      </c>
      <c r="K42" s="114">
        <v>4234</v>
      </c>
      <c r="L42" s="423">
        <v>2844</v>
      </c>
      <c r="M42" s="424">
        <v>2886</v>
      </c>
    </row>
    <row r="43" spans="1:13" ht="11.1" customHeight="1" x14ac:dyDescent="0.2">
      <c r="A43" s="422" t="s">
        <v>387</v>
      </c>
      <c r="B43" s="115">
        <v>32093</v>
      </c>
      <c r="C43" s="114">
        <v>16412</v>
      </c>
      <c r="D43" s="114">
        <v>15681</v>
      </c>
      <c r="E43" s="114">
        <v>22190</v>
      </c>
      <c r="F43" s="114">
        <v>9903</v>
      </c>
      <c r="G43" s="114">
        <v>3603</v>
      </c>
      <c r="H43" s="114">
        <v>11437</v>
      </c>
      <c r="I43" s="115">
        <v>12050</v>
      </c>
      <c r="J43" s="114">
        <v>7570</v>
      </c>
      <c r="K43" s="114">
        <v>4480</v>
      </c>
      <c r="L43" s="423">
        <v>2148</v>
      </c>
      <c r="M43" s="424">
        <v>2125</v>
      </c>
    </row>
    <row r="44" spans="1:13" ht="11.1" customHeight="1" x14ac:dyDescent="0.2">
      <c r="A44" s="422" t="s">
        <v>388</v>
      </c>
      <c r="B44" s="115">
        <v>32788</v>
      </c>
      <c r="C44" s="114">
        <v>16803</v>
      </c>
      <c r="D44" s="114">
        <v>15985</v>
      </c>
      <c r="E44" s="114">
        <v>22740</v>
      </c>
      <c r="F44" s="114">
        <v>10048</v>
      </c>
      <c r="G44" s="114">
        <v>3986</v>
      </c>
      <c r="H44" s="114">
        <v>11621</v>
      </c>
      <c r="I44" s="115">
        <v>11919</v>
      </c>
      <c r="J44" s="114">
        <v>7402</v>
      </c>
      <c r="K44" s="114">
        <v>4517</v>
      </c>
      <c r="L44" s="423">
        <v>3307</v>
      </c>
      <c r="M44" s="424">
        <v>2704</v>
      </c>
    </row>
    <row r="45" spans="1:13" s="110" customFormat="1" ht="11.1" customHeight="1" x14ac:dyDescent="0.2">
      <c r="A45" s="422" t="s">
        <v>389</v>
      </c>
      <c r="B45" s="115">
        <v>32405</v>
      </c>
      <c r="C45" s="114">
        <v>16551</v>
      </c>
      <c r="D45" s="114">
        <v>15854</v>
      </c>
      <c r="E45" s="114">
        <v>22356</v>
      </c>
      <c r="F45" s="114">
        <v>10049</v>
      </c>
      <c r="G45" s="114">
        <v>3849</v>
      </c>
      <c r="H45" s="114">
        <v>11605</v>
      </c>
      <c r="I45" s="115">
        <v>11694</v>
      </c>
      <c r="J45" s="114">
        <v>7252</v>
      </c>
      <c r="K45" s="114">
        <v>4442</v>
      </c>
      <c r="L45" s="423">
        <v>1705</v>
      </c>
      <c r="M45" s="424">
        <v>2131</v>
      </c>
    </row>
    <row r="46" spans="1:13" ht="15" customHeight="1" x14ac:dyDescent="0.2">
      <c r="A46" s="422" t="s">
        <v>398</v>
      </c>
      <c r="B46" s="115">
        <v>32254</v>
      </c>
      <c r="C46" s="114">
        <v>16479</v>
      </c>
      <c r="D46" s="114">
        <v>15775</v>
      </c>
      <c r="E46" s="114">
        <v>22191</v>
      </c>
      <c r="F46" s="114">
        <v>10063</v>
      </c>
      <c r="G46" s="114">
        <v>3654</v>
      </c>
      <c r="H46" s="114">
        <v>11661</v>
      </c>
      <c r="I46" s="115">
        <v>11669</v>
      </c>
      <c r="J46" s="114">
        <v>7242</v>
      </c>
      <c r="K46" s="114">
        <v>4427</v>
      </c>
      <c r="L46" s="423">
        <v>2470</v>
      </c>
      <c r="M46" s="424">
        <v>2655</v>
      </c>
    </row>
    <row r="47" spans="1:13" ht="11.1" customHeight="1" x14ac:dyDescent="0.2">
      <c r="A47" s="422" t="s">
        <v>387</v>
      </c>
      <c r="B47" s="115">
        <v>32478</v>
      </c>
      <c r="C47" s="114">
        <v>16550</v>
      </c>
      <c r="D47" s="114">
        <v>15928</v>
      </c>
      <c r="E47" s="114">
        <v>22178</v>
      </c>
      <c r="F47" s="114">
        <v>10300</v>
      </c>
      <c r="G47" s="114">
        <v>3539</v>
      </c>
      <c r="H47" s="114">
        <v>11856</v>
      </c>
      <c r="I47" s="115">
        <v>12002</v>
      </c>
      <c r="J47" s="114">
        <v>7438</v>
      </c>
      <c r="K47" s="114">
        <v>4564</v>
      </c>
      <c r="L47" s="423">
        <v>2176</v>
      </c>
      <c r="M47" s="424">
        <v>1966</v>
      </c>
    </row>
    <row r="48" spans="1:13" ht="11.1" customHeight="1" x14ac:dyDescent="0.2">
      <c r="A48" s="422" t="s">
        <v>388</v>
      </c>
      <c r="B48" s="115">
        <v>33140</v>
      </c>
      <c r="C48" s="114">
        <v>16867</v>
      </c>
      <c r="D48" s="114">
        <v>16273</v>
      </c>
      <c r="E48" s="114">
        <v>22685</v>
      </c>
      <c r="F48" s="114">
        <v>10455</v>
      </c>
      <c r="G48" s="114">
        <v>3917</v>
      </c>
      <c r="H48" s="114">
        <v>11986</v>
      </c>
      <c r="I48" s="115">
        <v>11900</v>
      </c>
      <c r="J48" s="114">
        <v>7239</v>
      </c>
      <c r="K48" s="114">
        <v>4661</v>
      </c>
      <c r="L48" s="423">
        <v>3401</v>
      </c>
      <c r="M48" s="424">
        <v>2764</v>
      </c>
    </row>
    <row r="49" spans="1:17" s="110" customFormat="1" ht="11.1" customHeight="1" x14ac:dyDescent="0.2">
      <c r="A49" s="422" t="s">
        <v>389</v>
      </c>
      <c r="B49" s="115">
        <v>32746</v>
      </c>
      <c r="C49" s="114">
        <v>16610</v>
      </c>
      <c r="D49" s="114">
        <v>16136</v>
      </c>
      <c r="E49" s="114">
        <v>22299</v>
      </c>
      <c r="F49" s="114">
        <v>10447</v>
      </c>
      <c r="G49" s="114">
        <v>3757</v>
      </c>
      <c r="H49" s="114">
        <v>11932</v>
      </c>
      <c r="I49" s="115">
        <v>11804</v>
      </c>
      <c r="J49" s="114">
        <v>7219</v>
      </c>
      <c r="K49" s="114">
        <v>4585</v>
      </c>
      <c r="L49" s="423">
        <v>1677</v>
      </c>
      <c r="M49" s="424">
        <v>2012</v>
      </c>
    </row>
    <row r="50" spans="1:17" ht="15" customHeight="1" x14ac:dyDescent="0.2">
      <c r="A50" s="422" t="s">
        <v>399</v>
      </c>
      <c r="B50" s="143">
        <v>32742</v>
      </c>
      <c r="C50" s="144">
        <v>16655</v>
      </c>
      <c r="D50" s="144">
        <v>16087</v>
      </c>
      <c r="E50" s="144">
        <v>22235</v>
      </c>
      <c r="F50" s="144">
        <v>10507</v>
      </c>
      <c r="G50" s="144">
        <v>3670</v>
      </c>
      <c r="H50" s="144">
        <v>12005</v>
      </c>
      <c r="I50" s="143">
        <v>11486</v>
      </c>
      <c r="J50" s="144">
        <v>7016</v>
      </c>
      <c r="K50" s="144">
        <v>4470</v>
      </c>
      <c r="L50" s="426">
        <v>2705</v>
      </c>
      <c r="M50" s="427">
        <v>2882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1.5129906368202393</v>
      </c>
      <c r="C6" s="480">
        <f>'Tabelle 3.3'!J11</f>
        <v>-1.5682577770160253</v>
      </c>
      <c r="D6" s="481">
        <f t="shared" ref="D6:E9" si="0">IF(OR(AND(B6&gt;=-50,B6&lt;=50),ISNUMBER(B6)=FALSE),B6,"")</f>
        <v>1.5129906368202393</v>
      </c>
      <c r="E6" s="481">
        <f t="shared" si="0"/>
        <v>-1.5682577770160253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1.5129906368202393</v>
      </c>
      <c r="C14" s="480">
        <f>'Tabelle 3.3'!J11</f>
        <v>-1.5682577770160253</v>
      </c>
      <c r="D14" s="481">
        <f>IF(OR(AND(B14&gt;=-50,B14&lt;=50),ISNUMBER(B14)=FALSE),B14,"")</f>
        <v>1.5129906368202393</v>
      </c>
      <c r="E14" s="481">
        <f>IF(OR(AND(C14&gt;=-50,C14&lt;=50),ISNUMBER(C14)=FALSE),C14,"")</f>
        <v>-1.5682577770160253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6.2900993835702607E-2</v>
      </c>
      <c r="C17" s="480">
        <f>'Tabelle 3.3'!J14</f>
        <v>-7.0548712206047028</v>
      </c>
      <c r="D17" s="481">
        <f t="shared" si="3"/>
        <v>6.2900993835702607E-2</v>
      </c>
      <c r="E17" s="481">
        <f t="shared" si="3"/>
        <v>-7.0548712206047028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-1.2345679012345678</v>
      </c>
      <c r="C18" s="480">
        <f>'Tabelle 3.3'!J15</f>
        <v>-1.4440433212996391</v>
      </c>
      <c r="D18" s="481">
        <f t="shared" si="3"/>
        <v>-1.2345679012345678</v>
      </c>
      <c r="E18" s="481">
        <f t="shared" si="3"/>
        <v>-1.4440433212996391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0.11098779134295228</v>
      </c>
      <c r="C19" s="480">
        <f>'Tabelle 3.3'!J16</f>
        <v>-15.283842794759826</v>
      </c>
      <c r="D19" s="481">
        <f t="shared" si="3"/>
        <v>0.11098779134295228</v>
      </c>
      <c r="E19" s="481">
        <f t="shared" si="3"/>
        <v>-15.283842794759826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0.33149171270718231</v>
      </c>
      <c r="C20" s="480">
        <f>'Tabelle 3.3'!J17</f>
        <v>6.962025316455696</v>
      </c>
      <c r="D20" s="481">
        <f t="shared" si="3"/>
        <v>0.33149171270718231</v>
      </c>
      <c r="E20" s="481">
        <f t="shared" si="3"/>
        <v>6.962025316455696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7.8865750996898534</v>
      </c>
      <c r="C21" s="480">
        <f>'Tabelle 3.3'!J18</f>
        <v>-0.96930533117932149</v>
      </c>
      <c r="D21" s="481">
        <f t="shared" si="3"/>
        <v>7.8865750996898534</v>
      </c>
      <c r="E21" s="481">
        <f t="shared" si="3"/>
        <v>-0.96930533117932149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1.5388257575757576</v>
      </c>
      <c r="C22" s="480">
        <f>'Tabelle 3.3'!J19</f>
        <v>-2.3979591836734695</v>
      </c>
      <c r="D22" s="481">
        <f t="shared" si="3"/>
        <v>1.5388257575757576</v>
      </c>
      <c r="E22" s="481">
        <f t="shared" si="3"/>
        <v>-2.3979591836734695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1.9332161687170475</v>
      </c>
      <c r="C23" s="480">
        <f>'Tabelle 3.3'!J20</f>
        <v>3.7371134020618557</v>
      </c>
      <c r="D23" s="481">
        <f t="shared" si="3"/>
        <v>1.9332161687170475</v>
      </c>
      <c r="E23" s="481">
        <f t="shared" si="3"/>
        <v>3.7371134020618557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-1.3569937369519833</v>
      </c>
      <c r="C24" s="480">
        <f>'Tabelle 3.3'!J21</f>
        <v>-10.951979780960404</v>
      </c>
      <c r="D24" s="481">
        <f t="shared" si="3"/>
        <v>-1.3569937369519833</v>
      </c>
      <c r="E24" s="481">
        <f t="shared" si="3"/>
        <v>-10.951979780960404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0.15873015873015872</v>
      </c>
      <c r="C26" s="480">
        <f>'Tabelle 3.3'!J23</f>
        <v>-6.5789473684210522</v>
      </c>
      <c r="D26" s="481">
        <f t="shared" si="3"/>
        <v>0.15873015873015872</v>
      </c>
      <c r="E26" s="481">
        <f t="shared" si="3"/>
        <v>-6.5789473684210522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0.56497175141242939</v>
      </c>
      <c r="C27" s="480">
        <f>'Tabelle 3.3'!J24</f>
        <v>0.12919896640826872</v>
      </c>
      <c r="D27" s="481">
        <f t="shared" si="3"/>
        <v>0.56497175141242939</v>
      </c>
      <c r="E27" s="481">
        <f t="shared" si="3"/>
        <v>0.12919896640826872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-5.9266227657572905</v>
      </c>
      <c r="C28" s="480">
        <f>'Tabelle 3.3'!J25</f>
        <v>5.7921635434412266</v>
      </c>
      <c r="D28" s="481">
        <f t="shared" si="3"/>
        <v>-5.9266227657572905</v>
      </c>
      <c r="E28" s="481">
        <f t="shared" si="3"/>
        <v>5.7921635434412266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5.7660626029654036</v>
      </c>
      <c r="C30" s="480">
        <f>'Tabelle 3.3'!J27</f>
        <v>4.6052631578947372</v>
      </c>
      <c r="D30" s="481">
        <f t="shared" si="3"/>
        <v>5.7660626029654036</v>
      </c>
      <c r="E30" s="481">
        <f t="shared" si="3"/>
        <v>4.6052631578947372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3.3333333333333335</v>
      </c>
      <c r="C31" s="480">
        <f>'Tabelle 3.3'!J28</f>
        <v>6.4638783269961975</v>
      </c>
      <c r="D31" s="481">
        <f t="shared" si="3"/>
        <v>3.3333333333333335</v>
      </c>
      <c r="E31" s="481">
        <f t="shared" si="3"/>
        <v>6.4638783269961975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-0.42328042328042326</v>
      </c>
      <c r="C32" s="480">
        <f>'Tabelle 3.3'!J29</f>
        <v>-5.2547770700636942</v>
      </c>
      <c r="D32" s="481">
        <f t="shared" si="3"/>
        <v>-0.42328042328042326</v>
      </c>
      <c r="E32" s="481">
        <f t="shared" si="3"/>
        <v>-5.2547770700636942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3.9096730704415235</v>
      </c>
      <c r="C33" s="480">
        <f>'Tabelle 3.3'!J30</f>
        <v>-4.6468401486988844</v>
      </c>
      <c r="D33" s="481">
        <f t="shared" si="3"/>
        <v>3.9096730704415235</v>
      </c>
      <c r="E33" s="481">
        <f t="shared" si="3"/>
        <v>-4.6468401486988844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1.5486725663716814</v>
      </c>
      <c r="C34" s="480">
        <f>'Tabelle 3.3'!J31</f>
        <v>-2.2236340533672174</v>
      </c>
      <c r="D34" s="481">
        <f t="shared" si="3"/>
        <v>1.5486725663716814</v>
      </c>
      <c r="E34" s="481">
        <f t="shared" si="3"/>
        <v>-2.2236340533672174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1.5331143170023329</v>
      </c>
      <c r="C39" s="480">
        <f>'Tabelle 3.3'!J36</f>
        <v>-1.1790567545963229</v>
      </c>
      <c r="D39" s="481">
        <f t="shared" si="3"/>
        <v>1.5331143170023329</v>
      </c>
      <c r="E39" s="481">
        <f t="shared" si="3"/>
        <v>-1.1790567545963229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1.5331143170023329</v>
      </c>
      <c r="C45" s="480">
        <f>'Tabelle 3.3'!J36</f>
        <v>-1.1790567545963229</v>
      </c>
      <c r="D45" s="481">
        <f t="shared" si="3"/>
        <v>1.5331143170023329</v>
      </c>
      <c r="E45" s="481">
        <f t="shared" si="3"/>
        <v>-1.1790567545963229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30155</v>
      </c>
      <c r="C51" s="487">
        <v>7388</v>
      </c>
      <c r="D51" s="487">
        <v>3609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30508</v>
      </c>
      <c r="C52" s="487">
        <v>7577</v>
      </c>
      <c r="D52" s="487">
        <v>3750</v>
      </c>
      <c r="E52" s="488">
        <f t="shared" ref="E52:G70" si="11">IF($A$51=37802,IF(COUNTBLANK(B$51:B$70)&gt;0,#N/A,B52/B$51*100),IF(COUNTBLANK(B$51:B$75)&gt;0,#N/A,B52/B$51*100))</f>
        <v>101.17061847123196</v>
      </c>
      <c r="F52" s="488">
        <f t="shared" si="11"/>
        <v>102.55820249052519</v>
      </c>
      <c r="G52" s="488">
        <f t="shared" si="11"/>
        <v>103.90689941812137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30907</v>
      </c>
      <c r="C53" s="487">
        <v>7646</v>
      </c>
      <c r="D53" s="487">
        <v>3850</v>
      </c>
      <c r="E53" s="488">
        <f t="shared" si="11"/>
        <v>102.49378212568396</v>
      </c>
      <c r="F53" s="488">
        <f t="shared" si="11"/>
        <v>103.49214943151055</v>
      </c>
      <c r="G53" s="488">
        <f t="shared" si="11"/>
        <v>106.67775006927127</v>
      </c>
      <c r="H53" s="489">
        <f>IF(ISERROR(L53)=TRUE,IF(MONTH(A53)=MONTH(MAX(A$51:A$75)),A53,""),"")</f>
        <v>41883</v>
      </c>
      <c r="I53" s="488">
        <f t="shared" si="12"/>
        <v>102.49378212568396</v>
      </c>
      <c r="J53" s="488">
        <f t="shared" si="10"/>
        <v>103.49214943151055</v>
      </c>
      <c r="K53" s="488">
        <f t="shared" si="10"/>
        <v>106.67775006927127</v>
      </c>
      <c r="L53" s="488" t="e">
        <f t="shared" si="13"/>
        <v>#N/A</v>
      </c>
    </row>
    <row r="54" spans="1:14" ht="15" customHeight="1" x14ac:dyDescent="0.2">
      <c r="A54" s="490" t="s">
        <v>462</v>
      </c>
      <c r="B54" s="487">
        <v>30554</v>
      </c>
      <c r="C54" s="487">
        <v>7598</v>
      </c>
      <c r="D54" s="487">
        <v>3749</v>
      </c>
      <c r="E54" s="488">
        <f t="shared" si="11"/>
        <v>101.323163654452</v>
      </c>
      <c r="F54" s="488">
        <f t="shared" si="11"/>
        <v>102.84244721169465</v>
      </c>
      <c r="G54" s="488">
        <f t="shared" si="11"/>
        <v>103.87919091160987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30487</v>
      </c>
      <c r="C55" s="487">
        <v>7438</v>
      </c>
      <c r="D55" s="487">
        <v>3649</v>
      </c>
      <c r="E55" s="488">
        <f t="shared" si="11"/>
        <v>101.1009782788924</v>
      </c>
      <c r="F55" s="488">
        <f t="shared" si="11"/>
        <v>100.67677314564159</v>
      </c>
      <c r="G55" s="488">
        <f t="shared" si="11"/>
        <v>101.10834026045995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30836</v>
      </c>
      <c r="C56" s="487">
        <v>7590</v>
      </c>
      <c r="D56" s="487">
        <v>3800</v>
      </c>
      <c r="E56" s="488">
        <f t="shared" si="11"/>
        <v>102.25833195158349</v>
      </c>
      <c r="F56" s="488">
        <f t="shared" si="11"/>
        <v>102.734163508392</v>
      </c>
      <c r="G56" s="488">
        <f t="shared" si="11"/>
        <v>105.29232474369633</v>
      </c>
      <c r="H56" s="489" t="str">
        <f t="shared" si="14"/>
        <v/>
      </c>
      <c r="I56" s="488" t="str">
        <f t="shared" si="12"/>
        <v/>
      </c>
      <c r="J56" s="488" t="str">
        <f t="shared" si="10"/>
        <v/>
      </c>
      <c r="K56" s="488" t="str">
        <f t="shared" si="10"/>
        <v/>
      </c>
      <c r="L56" s="488" t="e">
        <f t="shared" si="13"/>
        <v>#N/A</v>
      </c>
    </row>
    <row r="57" spans="1:14" ht="15" customHeight="1" x14ac:dyDescent="0.2">
      <c r="A57" s="490">
        <v>42248</v>
      </c>
      <c r="B57" s="487">
        <v>31126</v>
      </c>
      <c r="C57" s="487">
        <v>7499</v>
      </c>
      <c r="D57" s="487">
        <v>3846</v>
      </c>
      <c r="E57" s="488">
        <f t="shared" si="11"/>
        <v>103.22002984579672</v>
      </c>
      <c r="F57" s="488">
        <f t="shared" si="11"/>
        <v>101.50243638332429</v>
      </c>
      <c r="G57" s="488">
        <f t="shared" si="11"/>
        <v>106.56691604322528</v>
      </c>
      <c r="H57" s="489">
        <f t="shared" si="14"/>
        <v>42248</v>
      </c>
      <c r="I57" s="488">
        <f t="shared" si="12"/>
        <v>103.22002984579672</v>
      </c>
      <c r="J57" s="488">
        <f t="shared" si="10"/>
        <v>101.50243638332429</v>
      </c>
      <c r="K57" s="488">
        <f t="shared" si="10"/>
        <v>106.56691604322528</v>
      </c>
      <c r="L57" s="488" t="e">
        <f t="shared" si="13"/>
        <v>#N/A</v>
      </c>
    </row>
    <row r="58" spans="1:14" ht="15" customHeight="1" x14ac:dyDescent="0.2">
      <c r="A58" s="490" t="s">
        <v>465</v>
      </c>
      <c r="B58" s="487">
        <v>30665</v>
      </c>
      <c r="C58" s="487">
        <v>7427</v>
      </c>
      <c r="D58" s="487">
        <v>3840</v>
      </c>
      <c r="E58" s="488">
        <f t="shared" si="11"/>
        <v>101.69126181396121</v>
      </c>
      <c r="F58" s="488">
        <f t="shared" si="11"/>
        <v>100.52788305360043</v>
      </c>
      <c r="G58" s="488">
        <f t="shared" si="11"/>
        <v>106.40066500415628</v>
      </c>
      <c r="H58" s="489" t="str">
        <f t="shared" si="14"/>
        <v/>
      </c>
      <c r="I58" s="488" t="str">
        <f t="shared" si="12"/>
        <v/>
      </c>
      <c r="J58" s="488" t="str">
        <f t="shared" si="10"/>
        <v/>
      </c>
      <c r="K58" s="488" t="str">
        <f t="shared" si="10"/>
        <v/>
      </c>
      <c r="L58" s="488" t="e">
        <f t="shared" si="13"/>
        <v>#N/A</v>
      </c>
    </row>
    <row r="59" spans="1:14" ht="15" customHeight="1" x14ac:dyDescent="0.2">
      <c r="A59" s="490" t="s">
        <v>466</v>
      </c>
      <c r="B59" s="487">
        <v>30667</v>
      </c>
      <c r="C59" s="487">
        <v>7189</v>
      </c>
      <c r="D59" s="487">
        <v>3707</v>
      </c>
      <c r="E59" s="488">
        <f t="shared" si="11"/>
        <v>101.69789421323163</v>
      </c>
      <c r="F59" s="488">
        <f t="shared" si="11"/>
        <v>97.306442880346509</v>
      </c>
      <c r="G59" s="488">
        <f t="shared" si="11"/>
        <v>102.7154336381269</v>
      </c>
      <c r="H59" s="489" t="str">
        <f t="shared" si="14"/>
        <v/>
      </c>
      <c r="I59" s="488" t="str">
        <f t="shared" si="12"/>
        <v/>
      </c>
      <c r="J59" s="488" t="str">
        <f t="shared" si="10"/>
        <v/>
      </c>
      <c r="K59" s="488" t="str">
        <f t="shared" si="10"/>
        <v/>
      </c>
      <c r="L59" s="488" t="e">
        <f t="shared" si="13"/>
        <v>#N/A</v>
      </c>
    </row>
    <row r="60" spans="1:14" ht="15" customHeight="1" x14ac:dyDescent="0.2">
      <c r="A60" s="490" t="s">
        <v>467</v>
      </c>
      <c r="B60" s="487">
        <v>30962</v>
      </c>
      <c r="C60" s="487">
        <v>7297</v>
      </c>
      <c r="D60" s="487">
        <v>3823</v>
      </c>
      <c r="E60" s="488">
        <f t="shared" si="11"/>
        <v>102.67617310562096</v>
      </c>
      <c r="F60" s="488">
        <f t="shared" si="11"/>
        <v>98.768272874932322</v>
      </c>
      <c r="G60" s="488">
        <f t="shared" si="11"/>
        <v>105.92962039346079</v>
      </c>
      <c r="H60" s="489" t="str">
        <f t="shared" si="14"/>
        <v/>
      </c>
      <c r="I60" s="488" t="str">
        <f t="shared" si="12"/>
        <v/>
      </c>
      <c r="J60" s="488" t="str">
        <f t="shared" si="10"/>
        <v/>
      </c>
      <c r="K60" s="488" t="str">
        <f t="shared" si="10"/>
        <v/>
      </c>
      <c r="L60" s="488" t="e">
        <f t="shared" si="13"/>
        <v>#N/A</v>
      </c>
    </row>
    <row r="61" spans="1:14" ht="15" customHeight="1" x14ac:dyDescent="0.2">
      <c r="A61" s="490">
        <v>42614</v>
      </c>
      <c r="B61" s="487">
        <v>31579</v>
      </c>
      <c r="C61" s="487">
        <v>7389</v>
      </c>
      <c r="D61" s="487">
        <v>3974</v>
      </c>
      <c r="E61" s="488">
        <f t="shared" si="11"/>
        <v>104.72226828055049</v>
      </c>
      <c r="F61" s="488">
        <f t="shared" si="11"/>
        <v>100.01353546291283</v>
      </c>
      <c r="G61" s="488">
        <f t="shared" si="11"/>
        <v>110.11360487669715</v>
      </c>
      <c r="H61" s="489">
        <f t="shared" si="14"/>
        <v>42614</v>
      </c>
      <c r="I61" s="488">
        <f t="shared" si="12"/>
        <v>104.72226828055049</v>
      </c>
      <c r="J61" s="488">
        <f t="shared" si="10"/>
        <v>100.01353546291283</v>
      </c>
      <c r="K61" s="488">
        <f t="shared" si="10"/>
        <v>110.11360487669715</v>
      </c>
      <c r="L61" s="488" t="e">
        <f t="shared" si="13"/>
        <v>#N/A</v>
      </c>
    </row>
    <row r="62" spans="1:14" ht="15" customHeight="1" x14ac:dyDescent="0.2">
      <c r="A62" s="490" t="s">
        <v>468</v>
      </c>
      <c r="B62" s="487">
        <v>31248</v>
      </c>
      <c r="C62" s="487">
        <v>7374</v>
      </c>
      <c r="D62" s="487">
        <v>3956</v>
      </c>
      <c r="E62" s="488">
        <f t="shared" si="11"/>
        <v>103.62460620129332</v>
      </c>
      <c r="F62" s="488">
        <f t="shared" si="11"/>
        <v>99.810503519220362</v>
      </c>
      <c r="G62" s="488">
        <f t="shared" si="11"/>
        <v>109.61485175949018</v>
      </c>
      <c r="H62" s="489" t="str">
        <f t="shared" si="14"/>
        <v/>
      </c>
      <c r="I62" s="488" t="str">
        <f t="shared" si="12"/>
        <v/>
      </c>
      <c r="J62" s="488" t="str">
        <f t="shared" si="10"/>
        <v/>
      </c>
      <c r="K62" s="488" t="str">
        <f t="shared" si="10"/>
        <v/>
      </c>
      <c r="L62" s="488" t="e">
        <f t="shared" si="13"/>
        <v>#N/A</v>
      </c>
    </row>
    <row r="63" spans="1:14" ht="15" customHeight="1" x14ac:dyDescent="0.2">
      <c r="A63" s="490" t="s">
        <v>469</v>
      </c>
      <c r="B63" s="487">
        <v>31532</v>
      </c>
      <c r="C63" s="487">
        <v>7354</v>
      </c>
      <c r="D63" s="487">
        <v>3927</v>
      </c>
      <c r="E63" s="488">
        <f t="shared" si="11"/>
        <v>104.56640689769526</v>
      </c>
      <c r="F63" s="488">
        <f t="shared" si="11"/>
        <v>99.539794260963717</v>
      </c>
      <c r="G63" s="488">
        <f t="shared" si="11"/>
        <v>108.81130507065669</v>
      </c>
      <c r="H63" s="489" t="str">
        <f t="shared" si="14"/>
        <v/>
      </c>
      <c r="I63" s="488" t="str">
        <f t="shared" si="12"/>
        <v/>
      </c>
      <c r="J63" s="488" t="str">
        <f t="shared" si="10"/>
        <v/>
      </c>
      <c r="K63" s="488" t="str">
        <f t="shared" si="10"/>
        <v/>
      </c>
      <c r="L63" s="488" t="e">
        <f t="shared" si="13"/>
        <v>#N/A</v>
      </c>
    </row>
    <row r="64" spans="1:14" ht="15" customHeight="1" x14ac:dyDescent="0.2">
      <c r="A64" s="490" t="s">
        <v>470</v>
      </c>
      <c r="B64" s="487">
        <v>31822</v>
      </c>
      <c r="C64" s="487">
        <v>7547</v>
      </c>
      <c r="D64" s="487">
        <v>4060</v>
      </c>
      <c r="E64" s="488">
        <f t="shared" si="11"/>
        <v>105.52810479190849</v>
      </c>
      <c r="F64" s="488">
        <f t="shared" si="11"/>
        <v>102.15213860314023</v>
      </c>
      <c r="G64" s="488">
        <f t="shared" si="11"/>
        <v>112.49653643668607</v>
      </c>
      <c r="H64" s="489" t="str">
        <f t="shared" si="14"/>
        <v/>
      </c>
      <c r="I64" s="488" t="str">
        <f t="shared" si="12"/>
        <v/>
      </c>
      <c r="J64" s="488" t="str">
        <f t="shared" si="10"/>
        <v/>
      </c>
      <c r="K64" s="488" t="str">
        <f t="shared" si="10"/>
        <v/>
      </c>
      <c r="L64" s="488" t="e">
        <f t="shared" si="13"/>
        <v>#N/A</v>
      </c>
    </row>
    <row r="65" spans="1:12" ht="15" customHeight="1" x14ac:dyDescent="0.2">
      <c r="A65" s="490">
        <v>42979</v>
      </c>
      <c r="B65" s="487">
        <v>32411</v>
      </c>
      <c r="C65" s="487">
        <v>7447</v>
      </c>
      <c r="D65" s="487">
        <v>4232</v>
      </c>
      <c r="E65" s="488">
        <f t="shared" si="11"/>
        <v>107.48134637705189</v>
      </c>
      <c r="F65" s="488">
        <f t="shared" si="11"/>
        <v>100.79859231185706</v>
      </c>
      <c r="G65" s="488">
        <f t="shared" si="11"/>
        <v>117.26239955666389</v>
      </c>
      <c r="H65" s="489">
        <f t="shared" si="14"/>
        <v>42979</v>
      </c>
      <c r="I65" s="488">
        <f t="shared" si="12"/>
        <v>107.48134637705189</v>
      </c>
      <c r="J65" s="488">
        <f t="shared" si="10"/>
        <v>100.79859231185706</v>
      </c>
      <c r="K65" s="488">
        <f t="shared" si="10"/>
        <v>117.26239955666389</v>
      </c>
      <c r="L65" s="488" t="e">
        <f t="shared" si="13"/>
        <v>#N/A</v>
      </c>
    </row>
    <row r="66" spans="1:12" ht="15" customHeight="1" x14ac:dyDescent="0.2">
      <c r="A66" s="490" t="s">
        <v>471</v>
      </c>
      <c r="B66" s="487">
        <v>32070</v>
      </c>
      <c r="C66" s="487">
        <v>7285</v>
      </c>
      <c r="D66" s="487">
        <v>4192</v>
      </c>
      <c r="E66" s="488">
        <f t="shared" si="11"/>
        <v>106.35052230144255</v>
      </c>
      <c r="F66" s="488">
        <f t="shared" si="11"/>
        <v>98.605847319978352</v>
      </c>
      <c r="G66" s="488">
        <f t="shared" si="11"/>
        <v>116.15405929620393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32035</v>
      </c>
      <c r="C67" s="487">
        <v>7268</v>
      </c>
      <c r="D67" s="487">
        <v>4234</v>
      </c>
      <c r="E67" s="488">
        <f t="shared" si="11"/>
        <v>106.23445531420992</v>
      </c>
      <c r="F67" s="488">
        <f t="shared" si="11"/>
        <v>98.375744450460203</v>
      </c>
      <c r="G67" s="488">
        <f t="shared" si="11"/>
        <v>117.3178165696869</v>
      </c>
      <c r="H67" s="489" t="str">
        <f t="shared" si="14"/>
        <v/>
      </c>
      <c r="I67" s="488" t="str">
        <f t="shared" si="12"/>
        <v/>
      </c>
      <c r="J67" s="488" t="str">
        <f t="shared" si="12"/>
        <v/>
      </c>
      <c r="K67" s="488" t="str">
        <f t="shared" si="12"/>
        <v/>
      </c>
      <c r="L67" s="488" t="e">
        <f t="shared" si="13"/>
        <v>#N/A</v>
      </c>
    </row>
    <row r="68" spans="1:12" ht="15" customHeight="1" x14ac:dyDescent="0.2">
      <c r="A68" s="490" t="s">
        <v>473</v>
      </c>
      <c r="B68" s="487">
        <v>32093</v>
      </c>
      <c r="C68" s="487">
        <v>7570</v>
      </c>
      <c r="D68" s="487">
        <v>4480</v>
      </c>
      <c r="E68" s="488">
        <f t="shared" si="11"/>
        <v>106.42679489305256</v>
      </c>
      <c r="F68" s="488">
        <f t="shared" si="11"/>
        <v>102.46345425013534</v>
      </c>
      <c r="G68" s="488">
        <f t="shared" si="11"/>
        <v>124.13410917151566</v>
      </c>
      <c r="H68" s="489" t="str">
        <f t="shared" si="14"/>
        <v/>
      </c>
      <c r="I68" s="488" t="str">
        <f t="shared" si="12"/>
        <v/>
      </c>
      <c r="J68" s="488" t="str">
        <f t="shared" si="12"/>
        <v/>
      </c>
      <c r="K68" s="488" t="str">
        <f t="shared" si="12"/>
        <v/>
      </c>
      <c r="L68" s="488" t="e">
        <f t="shared" si="13"/>
        <v>#N/A</v>
      </c>
    </row>
    <row r="69" spans="1:12" ht="15" customHeight="1" x14ac:dyDescent="0.2">
      <c r="A69" s="490">
        <v>43344</v>
      </c>
      <c r="B69" s="487">
        <v>32788</v>
      </c>
      <c r="C69" s="487">
        <v>7402</v>
      </c>
      <c r="D69" s="487">
        <v>4517</v>
      </c>
      <c r="E69" s="488">
        <f t="shared" si="11"/>
        <v>108.73155363952911</v>
      </c>
      <c r="F69" s="488">
        <f t="shared" si="11"/>
        <v>100.18949648077964</v>
      </c>
      <c r="G69" s="488">
        <f t="shared" si="11"/>
        <v>125.15932391244111</v>
      </c>
      <c r="H69" s="489">
        <f t="shared" si="14"/>
        <v>43344</v>
      </c>
      <c r="I69" s="488">
        <f t="shared" si="12"/>
        <v>108.73155363952911</v>
      </c>
      <c r="J69" s="488">
        <f t="shared" si="12"/>
        <v>100.18949648077964</v>
      </c>
      <c r="K69" s="488">
        <f t="shared" si="12"/>
        <v>125.15932391244111</v>
      </c>
      <c r="L69" s="488" t="e">
        <f t="shared" si="13"/>
        <v>#N/A</v>
      </c>
    </row>
    <row r="70" spans="1:12" ht="15" customHeight="1" x14ac:dyDescent="0.2">
      <c r="A70" s="490" t="s">
        <v>474</v>
      </c>
      <c r="B70" s="487">
        <v>32405</v>
      </c>
      <c r="C70" s="487">
        <v>7252</v>
      </c>
      <c r="D70" s="487">
        <v>4442</v>
      </c>
      <c r="E70" s="488">
        <f t="shared" si="11"/>
        <v>107.46144917924059</v>
      </c>
      <c r="F70" s="488">
        <f t="shared" si="11"/>
        <v>98.159177043854896</v>
      </c>
      <c r="G70" s="488">
        <f t="shared" si="11"/>
        <v>123.08118592407868</v>
      </c>
      <c r="H70" s="489" t="str">
        <f t="shared" si="14"/>
        <v/>
      </c>
      <c r="I70" s="488" t="str">
        <f t="shared" si="12"/>
        <v/>
      </c>
      <c r="J70" s="488" t="str">
        <f t="shared" si="12"/>
        <v/>
      </c>
      <c r="K70" s="488" t="str">
        <f t="shared" si="12"/>
        <v/>
      </c>
      <c r="L70" s="488" t="e">
        <f t="shared" si="13"/>
        <v>#N/A</v>
      </c>
    </row>
    <row r="71" spans="1:12" ht="15" customHeight="1" x14ac:dyDescent="0.2">
      <c r="A71" s="490" t="s">
        <v>475</v>
      </c>
      <c r="B71" s="487">
        <v>32254</v>
      </c>
      <c r="C71" s="487">
        <v>7242</v>
      </c>
      <c r="D71" s="487">
        <v>4427</v>
      </c>
      <c r="E71" s="491">
        <f t="shared" ref="E71:G75" si="15">IF($A$51=37802,IF(COUNTBLANK(B$51:B$70)&gt;0,#N/A,IF(ISBLANK(B71)=FALSE,B71/B$51*100,#N/A)),IF(COUNTBLANK(B$51:B$75)&gt;0,#N/A,B71/B$51*100))</f>
        <v>106.96070303432266</v>
      </c>
      <c r="F71" s="491">
        <f t="shared" si="15"/>
        <v>98.023822414726581</v>
      </c>
      <c r="G71" s="491">
        <f t="shared" si="15"/>
        <v>122.6655583264062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32478</v>
      </c>
      <c r="C72" s="487">
        <v>7438</v>
      </c>
      <c r="D72" s="487">
        <v>4564</v>
      </c>
      <c r="E72" s="491">
        <f t="shared" si="15"/>
        <v>107.70353175261151</v>
      </c>
      <c r="F72" s="491">
        <f t="shared" si="15"/>
        <v>100.67677314564159</v>
      </c>
      <c r="G72" s="491">
        <f t="shared" si="15"/>
        <v>126.46162371848158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33140</v>
      </c>
      <c r="C73" s="487">
        <v>7239</v>
      </c>
      <c r="D73" s="487">
        <v>4661</v>
      </c>
      <c r="E73" s="491">
        <f t="shared" si="15"/>
        <v>109.89885591112585</v>
      </c>
      <c r="F73" s="491">
        <f t="shared" si="15"/>
        <v>97.983216025988085</v>
      </c>
      <c r="G73" s="491">
        <f t="shared" si="15"/>
        <v>129.149348850097</v>
      </c>
      <c r="H73" s="492">
        <f>IF(A$51=37802,IF(ISERROR(L73)=TRUE,IF(ISBLANK(A73)=FALSE,IF(MONTH(A73)=MONTH(MAX(A$51:A$75)),A73,""),""),""),IF(ISERROR(L73)=TRUE,IF(MONTH(A73)=MONTH(MAX(A$51:A$75)),A73,""),""))</f>
        <v>43709</v>
      </c>
      <c r="I73" s="488">
        <f t="shared" si="12"/>
        <v>109.89885591112585</v>
      </c>
      <c r="J73" s="488">
        <f t="shared" si="12"/>
        <v>97.983216025988085</v>
      </c>
      <c r="K73" s="488">
        <f t="shared" si="12"/>
        <v>129.149348850097</v>
      </c>
      <c r="L73" s="488" t="e">
        <f t="shared" si="13"/>
        <v>#N/A</v>
      </c>
    </row>
    <row r="74" spans="1:12" ht="15" customHeight="1" x14ac:dyDescent="0.2">
      <c r="A74" s="490" t="s">
        <v>477</v>
      </c>
      <c r="B74" s="487">
        <v>32746</v>
      </c>
      <c r="C74" s="487">
        <v>7219</v>
      </c>
      <c r="D74" s="487">
        <v>4585</v>
      </c>
      <c r="E74" s="491">
        <f t="shared" si="15"/>
        <v>108.59227325484994</v>
      </c>
      <c r="F74" s="491">
        <f t="shared" si="15"/>
        <v>97.712506767731455</v>
      </c>
      <c r="G74" s="491">
        <f t="shared" si="15"/>
        <v>127.04350235522305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32742</v>
      </c>
      <c r="C75" s="493">
        <v>7016</v>
      </c>
      <c r="D75" s="493">
        <v>4470</v>
      </c>
      <c r="E75" s="491">
        <f t="shared" si="15"/>
        <v>108.57900845630908</v>
      </c>
      <c r="F75" s="491">
        <f t="shared" si="15"/>
        <v>94.964807796426641</v>
      </c>
      <c r="G75" s="491">
        <f t="shared" si="15"/>
        <v>123.85702410640067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109.89885591112585</v>
      </c>
      <c r="J77" s="488">
        <f>IF(J75&lt;&gt;"",J75,IF(J74&lt;&gt;"",J74,IF(J73&lt;&gt;"",J73,IF(J72&lt;&gt;"",J72,IF(J71&lt;&gt;"",J71,IF(J70&lt;&gt;"",J70,""))))))</f>
        <v>97.983216025988085</v>
      </c>
      <c r="K77" s="488">
        <f>IF(K75&lt;&gt;"",K75,IF(K74&lt;&gt;"",K74,IF(K73&lt;&gt;"",K73,IF(K72&lt;&gt;"",K72,IF(K71&lt;&gt;"",K71,IF(K70&lt;&gt;"",K70,""))))))</f>
        <v>129.149348850097</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+9,9%</v>
      </c>
      <c r="J79" s="488" t="str">
        <f>"GeB - ausschließlich: "&amp;IF(J77&gt;100,"+","")&amp;TEXT(J77-100,"0,0")&amp;"%"</f>
        <v>GeB - ausschließlich: -2,0%</v>
      </c>
      <c r="K79" s="488" t="str">
        <f>"GeB - im Nebenjob: "&amp;IF(K77&gt;100,"+","")&amp;TEXT(K77-100,"0,0")&amp;"%"</f>
        <v>GeB - im Nebenjob: +29,1%</v>
      </c>
    </row>
    <row r="81" spans="9:9" ht="15" customHeight="1" x14ac:dyDescent="0.2">
      <c r="I81" s="488" t="str">
        <f>IF(ISERROR(HLOOKUP(1,I$78:K$79,2,FALSE)),"",HLOOKUP(1,I$78:K$79,2,FALSE))</f>
        <v>GeB - im Nebenjob: +29,1%</v>
      </c>
    </row>
    <row r="82" spans="9:9" ht="15" customHeight="1" x14ac:dyDescent="0.2">
      <c r="I82" s="488" t="str">
        <f>IF(ISERROR(HLOOKUP(2,I$78:K$79,2,FALSE)),"",HLOOKUP(2,I$78:K$79,2,FALSE))</f>
        <v>SvB: +9,9%</v>
      </c>
    </row>
    <row r="83" spans="9:9" ht="15" customHeight="1" x14ac:dyDescent="0.2">
      <c r="I83" s="488" t="str">
        <f>IF(ISERROR(HLOOKUP(3,I$78:K$79,2,FALSE)),"",HLOOKUP(3,I$78:K$79,2,FALSE))</f>
        <v>GeB - ausschließlich: -2,0%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32742</v>
      </c>
      <c r="E12" s="114">
        <v>32746</v>
      </c>
      <c r="F12" s="114">
        <v>33140</v>
      </c>
      <c r="G12" s="114">
        <v>32478</v>
      </c>
      <c r="H12" s="114">
        <v>32254</v>
      </c>
      <c r="I12" s="115">
        <v>488</v>
      </c>
      <c r="J12" s="116">
        <v>1.5129906368202393</v>
      </c>
      <c r="N12" s="117"/>
    </row>
    <row r="13" spans="1:15" s="110" customFormat="1" ht="13.5" customHeight="1" x14ac:dyDescent="0.2">
      <c r="A13" s="118" t="s">
        <v>105</v>
      </c>
      <c r="B13" s="119" t="s">
        <v>106</v>
      </c>
      <c r="C13" s="113">
        <v>50.867387453423738</v>
      </c>
      <c r="D13" s="114">
        <v>16655</v>
      </c>
      <c r="E13" s="114">
        <v>16610</v>
      </c>
      <c r="F13" s="114">
        <v>16867</v>
      </c>
      <c r="G13" s="114">
        <v>16550</v>
      </c>
      <c r="H13" s="114">
        <v>16479</v>
      </c>
      <c r="I13" s="115">
        <v>176</v>
      </c>
      <c r="J13" s="116">
        <v>1.0680259724497845</v>
      </c>
    </row>
    <row r="14" spans="1:15" s="110" customFormat="1" ht="13.5" customHeight="1" x14ac:dyDescent="0.2">
      <c r="A14" s="120"/>
      <c r="B14" s="119" t="s">
        <v>107</v>
      </c>
      <c r="C14" s="113">
        <v>49.132612546576262</v>
      </c>
      <c r="D14" s="114">
        <v>16087</v>
      </c>
      <c r="E14" s="114">
        <v>16136</v>
      </c>
      <c r="F14" s="114">
        <v>16273</v>
      </c>
      <c r="G14" s="114">
        <v>15928</v>
      </c>
      <c r="H14" s="114">
        <v>15775</v>
      </c>
      <c r="I14" s="115">
        <v>312</v>
      </c>
      <c r="J14" s="116">
        <v>1.9778129952456418</v>
      </c>
    </row>
    <row r="15" spans="1:15" s="110" customFormat="1" ht="13.5" customHeight="1" x14ac:dyDescent="0.2">
      <c r="A15" s="118" t="s">
        <v>105</v>
      </c>
      <c r="B15" s="121" t="s">
        <v>108</v>
      </c>
      <c r="C15" s="113">
        <v>11.208844908679984</v>
      </c>
      <c r="D15" s="114">
        <v>3670</v>
      </c>
      <c r="E15" s="114">
        <v>3757</v>
      </c>
      <c r="F15" s="114">
        <v>3917</v>
      </c>
      <c r="G15" s="114">
        <v>3539</v>
      </c>
      <c r="H15" s="114">
        <v>3654</v>
      </c>
      <c r="I15" s="115">
        <v>16</v>
      </c>
      <c r="J15" s="116">
        <v>0.43787629994526545</v>
      </c>
    </row>
    <row r="16" spans="1:15" s="110" customFormat="1" ht="13.5" customHeight="1" x14ac:dyDescent="0.2">
      <c r="A16" s="118"/>
      <c r="B16" s="121" t="s">
        <v>109</v>
      </c>
      <c r="C16" s="113">
        <v>65.081546637346534</v>
      </c>
      <c r="D16" s="114">
        <v>21309</v>
      </c>
      <c r="E16" s="114">
        <v>21307</v>
      </c>
      <c r="F16" s="114">
        <v>21557</v>
      </c>
      <c r="G16" s="114">
        <v>21421</v>
      </c>
      <c r="H16" s="114">
        <v>21250</v>
      </c>
      <c r="I16" s="115">
        <v>59</v>
      </c>
      <c r="J16" s="116">
        <v>0.27764705882352941</v>
      </c>
    </row>
    <row r="17" spans="1:10" s="110" customFormat="1" ht="13.5" customHeight="1" x14ac:dyDescent="0.2">
      <c r="A17" s="118"/>
      <c r="B17" s="121" t="s">
        <v>110</v>
      </c>
      <c r="C17" s="113">
        <v>22.362714556227477</v>
      </c>
      <c r="D17" s="114">
        <v>7322</v>
      </c>
      <c r="E17" s="114">
        <v>7243</v>
      </c>
      <c r="F17" s="114">
        <v>7239</v>
      </c>
      <c r="G17" s="114">
        <v>7095</v>
      </c>
      <c r="H17" s="114">
        <v>6926</v>
      </c>
      <c r="I17" s="115">
        <v>396</v>
      </c>
      <c r="J17" s="116">
        <v>5.7175859081721052</v>
      </c>
    </row>
    <row r="18" spans="1:10" s="110" customFormat="1" ht="13.5" customHeight="1" x14ac:dyDescent="0.2">
      <c r="A18" s="120"/>
      <c r="B18" s="121" t="s">
        <v>111</v>
      </c>
      <c r="C18" s="113">
        <v>1.3468938977460143</v>
      </c>
      <c r="D18" s="114">
        <v>441</v>
      </c>
      <c r="E18" s="114">
        <v>439</v>
      </c>
      <c r="F18" s="114">
        <v>427</v>
      </c>
      <c r="G18" s="114">
        <v>423</v>
      </c>
      <c r="H18" s="114">
        <v>424</v>
      </c>
      <c r="I18" s="115">
        <v>17</v>
      </c>
      <c r="J18" s="116">
        <v>4.0094339622641506</v>
      </c>
    </row>
    <row r="19" spans="1:10" s="110" customFormat="1" ht="13.5" customHeight="1" x14ac:dyDescent="0.2">
      <c r="A19" s="120"/>
      <c r="B19" s="121" t="s">
        <v>112</v>
      </c>
      <c r="C19" s="113">
        <v>0.38788100910145989</v>
      </c>
      <c r="D19" s="114">
        <v>127</v>
      </c>
      <c r="E19" s="114">
        <v>114</v>
      </c>
      <c r="F19" s="114">
        <v>109</v>
      </c>
      <c r="G19" s="114">
        <v>92</v>
      </c>
      <c r="H19" s="114">
        <v>91</v>
      </c>
      <c r="I19" s="115">
        <v>36</v>
      </c>
      <c r="J19" s="116">
        <v>39.560439560439562</v>
      </c>
    </row>
    <row r="20" spans="1:10" s="110" customFormat="1" ht="13.5" customHeight="1" x14ac:dyDescent="0.2">
      <c r="A20" s="118" t="s">
        <v>113</v>
      </c>
      <c r="B20" s="122" t="s">
        <v>114</v>
      </c>
      <c r="C20" s="113">
        <v>67.909718404495749</v>
      </c>
      <c r="D20" s="114">
        <v>22235</v>
      </c>
      <c r="E20" s="114">
        <v>22299</v>
      </c>
      <c r="F20" s="114">
        <v>22685</v>
      </c>
      <c r="G20" s="114">
        <v>22178</v>
      </c>
      <c r="H20" s="114">
        <v>22191</v>
      </c>
      <c r="I20" s="115">
        <v>44</v>
      </c>
      <c r="J20" s="116">
        <v>0.19827858140687665</v>
      </c>
    </row>
    <row r="21" spans="1:10" s="110" customFormat="1" ht="13.5" customHeight="1" x14ac:dyDescent="0.2">
      <c r="A21" s="120"/>
      <c r="B21" s="122" t="s">
        <v>115</v>
      </c>
      <c r="C21" s="113">
        <v>32.090281595504244</v>
      </c>
      <c r="D21" s="114">
        <v>10507</v>
      </c>
      <c r="E21" s="114">
        <v>10447</v>
      </c>
      <c r="F21" s="114">
        <v>10455</v>
      </c>
      <c r="G21" s="114">
        <v>10300</v>
      </c>
      <c r="H21" s="114">
        <v>10063</v>
      </c>
      <c r="I21" s="115">
        <v>444</v>
      </c>
      <c r="J21" s="116">
        <v>4.4122031203418466</v>
      </c>
    </row>
    <row r="22" spans="1:10" s="110" customFormat="1" ht="13.5" customHeight="1" x14ac:dyDescent="0.2">
      <c r="A22" s="118" t="s">
        <v>113</v>
      </c>
      <c r="B22" s="122" t="s">
        <v>116</v>
      </c>
      <c r="C22" s="113">
        <v>90.864944108484522</v>
      </c>
      <c r="D22" s="114">
        <v>29751</v>
      </c>
      <c r="E22" s="114">
        <v>29828</v>
      </c>
      <c r="F22" s="114">
        <v>30014</v>
      </c>
      <c r="G22" s="114">
        <v>29512</v>
      </c>
      <c r="H22" s="114">
        <v>29449</v>
      </c>
      <c r="I22" s="115">
        <v>302</v>
      </c>
      <c r="J22" s="116">
        <v>1.0255017148290264</v>
      </c>
    </row>
    <row r="23" spans="1:10" s="110" customFormat="1" ht="13.5" customHeight="1" x14ac:dyDescent="0.2">
      <c r="A23" s="123"/>
      <c r="B23" s="124" t="s">
        <v>117</v>
      </c>
      <c r="C23" s="125">
        <v>9.1075682609492397</v>
      </c>
      <c r="D23" s="114">
        <v>2982</v>
      </c>
      <c r="E23" s="114">
        <v>2910</v>
      </c>
      <c r="F23" s="114">
        <v>3119</v>
      </c>
      <c r="G23" s="114">
        <v>2960</v>
      </c>
      <c r="H23" s="114">
        <v>2799</v>
      </c>
      <c r="I23" s="115">
        <v>183</v>
      </c>
      <c r="J23" s="116">
        <v>6.538049303322615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11486</v>
      </c>
      <c r="E26" s="114">
        <v>11804</v>
      </c>
      <c r="F26" s="114">
        <v>11900</v>
      </c>
      <c r="G26" s="114">
        <v>12002</v>
      </c>
      <c r="H26" s="140">
        <v>11669</v>
      </c>
      <c r="I26" s="115">
        <v>-183</v>
      </c>
      <c r="J26" s="116">
        <v>-1.5682577770160253</v>
      </c>
    </row>
    <row r="27" spans="1:10" s="110" customFormat="1" ht="13.5" customHeight="1" x14ac:dyDescent="0.2">
      <c r="A27" s="118" t="s">
        <v>105</v>
      </c>
      <c r="B27" s="119" t="s">
        <v>106</v>
      </c>
      <c r="C27" s="113">
        <v>41.38951767368971</v>
      </c>
      <c r="D27" s="115">
        <v>4754</v>
      </c>
      <c r="E27" s="114">
        <v>4866</v>
      </c>
      <c r="F27" s="114">
        <v>4900</v>
      </c>
      <c r="G27" s="114">
        <v>4981</v>
      </c>
      <c r="H27" s="140">
        <v>4801</v>
      </c>
      <c r="I27" s="115">
        <v>-47</v>
      </c>
      <c r="J27" s="116">
        <v>-0.97896271610081231</v>
      </c>
    </row>
    <row r="28" spans="1:10" s="110" customFormat="1" ht="13.5" customHeight="1" x14ac:dyDescent="0.2">
      <c r="A28" s="120"/>
      <c r="B28" s="119" t="s">
        <v>107</v>
      </c>
      <c r="C28" s="113">
        <v>58.61048232631029</v>
      </c>
      <c r="D28" s="115">
        <v>6732</v>
      </c>
      <c r="E28" s="114">
        <v>6938</v>
      </c>
      <c r="F28" s="114">
        <v>7000</v>
      </c>
      <c r="G28" s="114">
        <v>7021</v>
      </c>
      <c r="H28" s="140">
        <v>6868</v>
      </c>
      <c r="I28" s="115">
        <v>-136</v>
      </c>
      <c r="J28" s="116">
        <v>-1.9801980198019802</v>
      </c>
    </row>
    <row r="29" spans="1:10" s="110" customFormat="1" ht="13.5" customHeight="1" x14ac:dyDescent="0.2">
      <c r="A29" s="118" t="s">
        <v>105</v>
      </c>
      <c r="B29" s="121" t="s">
        <v>108</v>
      </c>
      <c r="C29" s="113">
        <v>14.896395612049451</v>
      </c>
      <c r="D29" s="115">
        <v>1711</v>
      </c>
      <c r="E29" s="114">
        <v>1774</v>
      </c>
      <c r="F29" s="114">
        <v>1807</v>
      </c>
      <c r="G29" s="114">
        <v>1897</v>
      </c>
      <c r="H29" s="140">
        <v>1725</v>
      </c>
      <c r="I29" s="115">
        <v>-14</v>
      </c>
      <c r="J29" s="116">
        <v>-0.81159420289855078</v>
      </c>
    </row>
    <row r="30" spans="1:10" s="110" customFormat="1" ht="13.5" customHeight="1" x14ac:dyDescent="0.2">
      <c r="A30" s="118"/>
      <c r="B30" s="121" t="s">
        <v>109</v>
      </c>
      <c r="C30" s="113">
        <v>45.559811944976495</v>
      </c>
      <c r="D30" s="115">
        <v>5233</v>
      </c>
      <c r="E30" s="114">
        <v>5355</v>
      </c>
      <c r="F30" s="114">
        <v>5392</v>
      </c>
      <c r="G30" s="114">
        <v>5431</v>
      </c>
      <c r="H30" s="140">
        <v>5370</v>
      </c>
      <c r="I30" s="115">
        <v>-137</v>
      </c>
      <c r="J30" s="116">
        <v>-2.5512104283054002</v>
      </c>
    </row>
    <row r="31" spans="1:10" s="110" customFormat="1" ht="13.5" customHeight="1" x14ac:dyDescent="0.2">
      <c r="A31" s="118"/>
      <c r="B31" s="121" t="s">
        <v>110</v>
      </c>
      <c r="C31" s="113">
        <v>20.973358871669859</v>
      </c>
      <c r="D31" s="115">
        <v>2409</v>
      </c>
      <c r="E31" s="114">
        <v>2456</v>
      </c>
      <c r="F31" s="114">
        <v>2487</v>
      </c>
      <c r="G31" s="114">
        <v>2478</v>
      </c>
      <c r="H31" s="140">
        <v>2463</v>
      </c>
      <c r="I31" s="115">
        <v>-54</v>
      </c>
      <c r="J31" s="116">
        <v>-2.1924482338611448</v>
      </c>
    </row>
    <row r="32" spans="1:10" s="110" customFormat="1" ht="13.5" customHeight="1" x14ac:dyDescent="0.2">
      <c r="A32" s="120"/>
      <c r="B32" s="121" t="s">
        <v>111</v>
      </c>
      <c r="C32" s="113">
        <v>18.570433571304196</v>
      </c>
      <c r="D32" s="115">
        <v>2133</v>
      </c>
      <c r="E32" s="114">
        <v>2219</v>
      </c>
      <c r="F32" s="114">
        <v>2214</v>
      </c>
      <c r="G32" s="114">
        <v>2196</v>
      </c>
      <c r="H32" s="140">
        <v>2111</v>
      </c>
      <c r="I32" s="115">
        <v>22</v>
      </c>
      <c r="J32" s="116">
        <v>1.0421601136901941</v>
      </c>
    </row>
    <row r="33" spans="1:10" s="110" customFormat="1" ht="13.5" customHeight="1" x14ac:dyDescent="0.2">
      <c r="A33" s="120"/>
      <c r="B33" s="121" t="s">
        <v>112</v>
      </c>
      <c r="C33" s="113">
        <v>1.5410064426258052</v>
      </c>
      <c r="D33" s="115">
        <v>177</v>
      </c>
      <c r="E33" s="114">
        <v>195</v>
      </c>
      <c r="F33" s="114">
        <v>201</v>
      </c>
      <c r="G33" s="114">
        <v>183</v>
      </c>
      <c r="H33" s="140">
        <v>180</v>
      </c>
      <c r="I33" s="115">
        <v>-3</v>
      </c>
      <c r="J33" s="116">
        <v>-1.6666666666666667</v>
      </c>
    </row>
    <row r="34" spans="1:10" s="110" customFormat="1" ht="13.5" customHeight="1" x14ac:dyDescent="0.2">
      <c r="A34" s="118" t="s">
        <v>113</v>
      </c>
      <c r="B34" s="122" t="s">
        <v>116</v>
      </c>
      <c r="C34" s="113">
        <v>91.493992686749081</v>
      </c>
      <c r="D34" s="115">
        <v>10509</v>
      </c>
      <c r="E34" s="114">
        <v>10819</v>
      </c>
      <c r="F34" s="114">
        <v>10913</v>
      </c>
      <c r="G34" s="114">
        <v>11010</v>
      </c>
      <c r="H34" s="140">
        <v>10733</v>
      </c>
      <c r="I34" s="115">
        <v>-224</v>
      </c>
      <c r="J34" s="116">
        <v>-2.0870213360663374</v>
      </c>
    </row>
    <row r="35" spans="1:10" s="110" customFormat="1" ht="13.5" customHeight="1" x14ac:dyDescent="0.2">
      <c r="A35" s="118"/>
      <c r="B35" s="119" t="s">
        <v>117</v>
      </c>
      <c r="C35" s="113">
        <v>8.2883510360438795</v>
      </c>
      <c r="D35" s="115">
        <v>952</v>
      </c>
      <c r="E35" s="114">
        <v>965</v>
      </c>
      <c r="F35" s="114">
        <v>965</v>
      </c>
      <c r="G35" s="114">
        <v>970</v>
      </c>
      <c r="H35" s="140">
        <v>915</v>
      </c>
      <c r="I35" s="115">
        <v>37</v>
      </c>
      <c r="J35" s="116">
        <v>4.0437158469945356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7016</v>
      </c>
      <c r="E37" s="114">
        <v>7219</v>
      </c>
      <c r="F37" s="114">
        <v>7239</v>
      </c>
      <c r="G37" s="114">
        <v>7438</v>
      </c>
      <c r="H37" s="140">
        <v>7242</v>
      </c>
      <c r="I37" s="115">
        <v>-226</v>
      </c>
      <c r="J37" s="116">
        <v>-3.1206848936757803</v>
      </c>
    </row>
    <row r="38" spans="1:10" s="110" customFormat="1" ht="13.5" customHeight="1" x14ac:dyDescent="0.2">
      <c r="A38" s="118" t="s">
        <v>105</v>
      </c>
      <c r="B38" s="119" t="s">
        <v>106</v>
      </c>
      <c r="C38" s="113">
        <v>39.951539338654506</v>
      </c>
      <c r="D38" s="115">
        <v>2803</v>
      </c>
      <c r="E38" s="114">
        <v>2834</v>
      </c>
      <c r="F38" s="114">
        <v>2821</v>
      </c>
      <c r="G38" s="114">
        <v>2918</v>
      </c>
      <c r="H38" s="140">
        <v>2835</v>
      </c>
      <c r="I38" s="115">
        <v>-32</v>
      </c>
      <c r="J38" s="116">
        <v>-1.128747795414462</v>
      </c>
    </row>
    <row r="39" spans="1:10" s="110" customFormat="1" ht="13.5" customHeight="1" x14ac:dyDescent="0.2">
      <c r="A39" s="120"/>
      <c r="B39" s="119" t="s">
        <v>107</v>
      </c>
      <c r="C39" s="113">
        <v>60.048460661345494</v>
      </c>
      <c r="D39" s="115">
        <v>4213</v>
      </c>
      <c r="E39" s="114">
        <v>4385</v>
      </c>
      <c r="F39" s="114">
        <v>4418</v>
      </c>
      <c r="G39" s="114">
        <v>4520</v>
      </c>
      <c r="H39" s="140">
        <v>4407</v>
      </c>
      <c r="I39" s="115">
        <v>-194</v>
      </c>
      <c r="J39" s="116">
        <v>-4.4020875879282961</v>
      </c>
    </row>
    <row r="40" spans="1:10" s="110" customFormat="1" ht="13.5" customHeight="1" x14ac:dyDescent="0.2">
      <c r="A40" s="118" t="s">
        <v>105</v>
      </c>
      <c r="B40" s="121" t="s">
        <v>108</v>
      </c>
      <c r="C40" s="113">
        <v>17.545610034207527</v>
      </c>
      <c r="D40" s="115">
        <v>1231</v>
      </c>
      <c r="E40" s="114">
        <v>1254</v>
      </c>
      <c r="F40" s="114">
        <v>1259</v>
      </c>
      <c r="G40" s="114">
        <v>1412</v>
      </c>
      <c r="H40" s="140">
        <v>1294</v>
      </c>
      <c r="I40" s="115">
        <v>-63</v>
      </c>
      <c r="J40" s="116">
        <v>-4.8686244204018543</v>
      </c>
    </row>
    <row r="41" spans="1:10" s="110" customFormat="1" ht="13.5" customHeight="1" x14ac:dyDescent="0.2">
      <c r="A41" s="118"/>
      <c r="B41" s="121" t="s">
        <v>109</v>
      </c>
      <c r="C41" s="113">
        <v>31.314139110604334</v>
      </c>
      <c r="D41" s="115">
        <v>2197</v>
      </c>
      <c r="E41" s="114">
        <v>2285</v>
      </c>
      <c r="F41" s="114">
        <v>2272</v>
      </c>
      <c r="G41" s="114">
        <v>2315</v>
      </c>
      <c r="H41" s="140">
        <v>2319</v>
      </c>
      <c r="I41" s="115">
        <v>-122</v>
      </c>
      <c r="J41" s="116">
        <v>-5.260888313928417</v>
      </c>
    </row>
    <row r="42" spans="1:10" s="110" customFormat="1" ht="13.5" customHeight="1" x14ac:dyDescent="0.2">
      <c r="A42" s="118"/>
      <c r="B42" s="121" t="s">
        <v>110</v>
      </c>
      <c r="C42" s="113">
        <v>21.593500570125428</v>
      </c>
      <c r="D42" s="115">
        <v>1515</v>
      </c>
      <c r="E42" s="114">
        <v>1527</v>
      </c>
      <c r="F42" s="114">
        <v>1550</v>
      </c>
      <c r="G42" s="114">
        <v>1568</v>
      </c>
      <c r="H42" s="140">
        <v>1565</v>
      </c>
      <c r="I42" s="115">
        <v>-50</v>
      </c>
      <c r="J42" s="116">
        <v>-3.1948881789137382</v>
      </c>
    </row>
    <row r="43" spans="1:10" s="110" customFormat="1" ht="13.5" customHeight="1" x14ac:dyDescent="0.2">
      <c r="A43" s="120"/>
      <c r="B43" s="121" t="s">
        <v>111</v>
      </c>
      <c r="C43" s="113">
        <v>29.546750285062714</v>
      </c>
      <c r="D43" s="115">
        <v>2073</v>
      </c>
      <c r="E43" s="114">
        <v>2153</v>
      </c>
      <c r="F43" s="114">
        <v>2158</v>
      </c>
      <c r="G43" s="114">
        <v>2143</v>
      </c>
      <c r="H43" s="140">
        <v>2064</v>
      </c>
      <c r="I43" s="115">
        <v>9</v>
      </c>
      <c r="J43" s="116">
        <v>0.43604651162790697</v>
      </c>
    </row>
    <row r="44" spans="1:10" s="110" customFormat="1" ht="13.5" customHeight="1" x14ac:dyDescent="0.2">
      <c r="A44" s="120"/>
      <c r="B44" s="121" t="s">
        <v>112</v>
      </c>
      <c r="C44" s="113">
        <v>2.2234891676168758</v>
      </c>
      <c r="D44" s="115">
        <v>156</v>
      </c>
      <c r="E44" s="114">
        <v>174</v>
      </c>
      <c r="F44" s="114">
        <v>183</v>
      </c>
      <c r="G44" s="114">
        <v>169</v>
      </c>
      <c r="H44" s="140">
        <v>172</v>
      </c>
      <c r="I44" s="115">
        <v>-16</v>
      </c>
      <c r="J44" s="116">
        <v>-9.3023255813953494</v>
      </c>
    </row>
    <row r="45" spans="1:10" s="110" customFormat="1" ht="13.5" customHeight="1" x14ac:dyDescent="0.2">
      <c r="A45" s="118" t="s">
        <v>113</v>
      </c>
      <c r="B45" s="122" t="s">
        <v>116</v>
      </c>
      <c r="C45" s="113">
        <v>91.690421892816417</v>
      </c>
      <c r="D45" s="115">
        <v>6433</v>
      </c>
      <c r="E45" s="114">
        <v>6619</v>
      </c>
      <c r="F45" s="114">
        <v>6646</v>
      </c>
      <c r="G45" s="114">
        <v>6814</v>
      </c>
      <c r="H45" s="140">
        <v>6650</v>
      </c>
      <c r="I45" s="115">
        <v>-217</v>
      </c>
      <c r="J45" s="116">
        <v>-3.263157894736842</v>
      </c>
    </row>
    <row r="46" spans="1:10" s="110" customFormat="1" ht="13.5" customHeight="1" x14ac:dyDescent="0.2">
      <c r="A46" s="118"/>
      <c r="B46" s="119" t="s">
        <v>117</v>
      </c>
      <c r="C46" s="113">
        <v>7.9532497149372858</v>
      </c>
      <c r="D46" s="115">
        <v>558</v>
      </c>
      <c r="E46" s="114">
        <v>580</v>
      </c>
      <c r="F46" s="114">
        <v>571</v>
      </c>
      <c r="G46" s="114">
        <v>602</v>
      </c>
      <c r="H46" s="140">
        <v>571</v>
      </c>
      <c r="I46" s="115">
        <v>-13</v>
      </c>
      <c r="J46" s="116">
        <v>-2.276707530647986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4470</v>
      </c>
      <c r="E48" s="114">
        <v>4585</v>
      </c>
      <c r="F48" s="114">
        <v>4661</v>
      </c>
      <c r="G48" s="114">
        <v>4564</v>
      </c>
      <c r="H48" s="140">
        <v>4427</v>
      </c>
      <c r="I48" s="115">
        <v>43</v>
      </c>
      <c r="J48" s="116">
        <v>0.97131240117461037</v>
      </c>
    </row>
    <row r="49" spans="1:12" s="110" customFormat="1" ht="13.5" customHeight="1" x14ac:dyDescent="0.2">
      <c r="A49" s="118" t="s">
        <v>105</v>
      </c>
      <c r="B49" s="119" t="s">
        <v>106</v>
      </c>
      <c r="C49" s="113">
        <v>43.646532438478751</v>
      </c>
      <c r="D49" s="115">
        <v>1951</v>
      </c>
      <c r="E49" s="114">
        <v>2032</v>
      </c>
      <c r="F49" s="114">
        <v>2079</v>
      </c>
      <c r="G49" s="114">
        <v>2063</v>
      </c>
      <c r="H49" s="140">
        <v>1966</v>
      </c>
      <c r="I49" s="115">
        <v>-15</v>
      </c>
      <c r="J49" s="116">
        <v>-0.76297049847405896</v>
      </c>
    </row>
    <row r="50" spans="1:12" s="110" customFormat="1" ht="13.5" customHeight="1" x14ac:dyDescent="0.2">
      <c r="A50" s="120"/>
      <c r="B50" s="119" t="s">
        <v>107</v>
      </c>
      <c r="C50" s="113">
        <v>56.353467561521249</v>
      </c>
      <c r="D50" s="115">
        <v>2519</v>
      </c>
      <c r="E50" s="114">
        <v>2553</v>
      </c>
      <c r="F50" s="114">
        <v>2582</v>
      </c>
      <c r="G50" s="114">
        <v>2501</v>
      </c>
      <c r="H50" s="140">
        <v>2461</v>
      </c>
      <c r="I50" s="115">
        <v>58</v>
      </c>
      <c r="J50" s="116">
        <v>2.3567655424624134</v>
      </c>
    </row>
    <row r="51" spans="1:12" s="110" customFormat="1" ht="13.5" customHeight="1" x14ac:dyDescent="0.2">
      <c r="A51" s="118" t="s">
        <v>105</v>
      </c>
      <c r="B51" s="121" t="s">
        <v>108</v>
      </c>
      <c r="C51" s="113">
        <v>10.738255033557047</v>
      </c>
      <c r="D51" s="115">
        <v>480</v>
      </c>
      <c r="E51" s="114">
        <v>520</v>
      </c>
      <c r="F51" s="114">
        <v>548</v>
      </c>
      <c r="G51" s="114">
        <v>485</v>
      </c>
      <c r="H51" s="140">
        <v>431</v>
      </c>
      <c r="I51" s="115">
        <v>49</v>
      </c>
      <c r="J51" s="116">
        <v>11.368909512761022</v>
      </c>
    </row>
    <row r="52" spans="1:12" s="110" customFormat="1" ht="13.5" customHeight="1" x14ac:dyDescent="0.2">
      <c r="A52" s="118"/>
      <c r="B52" s="121" t="s">
        <v>109</v>
      </c>
      <c r="C52" s="113">
        <v>67.919463087248317</v>
      </c>
      <c r="D52" s="115">
        <v>3036</v>
      </c>
      <c r="E52" s="114">
        <v>3070</v>
      </c>
      <c r="F52" s="114">
        <v>3120</v>
      </c>
      <c r="G52" s="114">
        <v>3116</v>
      </c>
      <c r="H52" s="140">
        <v>3051</v>
      </c>
      <c r="I52" s="115">
        <v>-15</v>
      </c>
      <c r="J52" s="116">
        <v>-0.49164208456243852</v>
      </c>
    </row>
    <row r="53" spans="1:12" s="110" customFormat="1" ht="13.5" customHeight="1" x14ac:dyDescent="0.2">
      <c r="A53" s="118"/>
      <c r="B53" s="121" t="s">
        <v>110</v>
      </c>
      <c r="C53" s="113">
        <v>20</v>
      </c>
      <c r="D53" s="115">
        <v>894</v>
      </c>
      <c r="E53" s="114">
        <v>929</v>
      </c>
      <c r="F53" s="114">
        <v>937</v>
      </c>
      <c r="G53" s="114">
        <v>910</v>
      </c>
      <c r="H53" s="140">
        <v>898</v>
      </c>
      <c r="I53" s="115">
        <v>-4</v>
      </c>
      <c r="J53" s="116">
        <v>-0.44543429844097998</v>
      </c>
    </row>
    <row r="54" spans="1:12" s="110" customFormat="1" ht="13.5" customHeight="1" x14ac:dyDescent="0.2">
      <c r="A54" s="120"/>
      <c r="B54" s="121" t="s">
        <v>111</v>
      </c>
      <c r="C54" s="113">
        <v>1.3422818791946309</v>
      </c>
      <c r="D54" s="115">
        <v>60</v>
      </c>
      <c r="E54" s="114">
        <v>66</v>
      </c>
      <c r="F54" s="114">
        <v>56</v>
      </c>
      <c r="G54" s="114">
        <v>53</v>
      </c>
      <c r="H54" s="140">
        <v>47</v>
      </c>
      <c r="I54" s="115">
        <v>13</v>
      </c>
      <c r="J54" s="116">
        <v>27.659574468085108</v>
      </c>
    </row>
    <row r="55" spans="1:12" s="110" customFormat="1" ht="13.5" customHeight="1" x14ac:dyDescent="0.2">
      <c r="A55" s="120"/>
      <c r="B55" s="121" t="s">
        <v>112</v>
      </c>
      <c r="C55" s="113">
        <v>0.46979865771812079</v>
      </c>
      <c r="D55" s="115">
        <v>21</v>
      </c>
      <c r="E55" s="114">
        <v>21</v>
      </c>
      <c r="F55" s="114">
        <v>18</v>
      </c>
      <c r="G55" s="114">
        <v>14</v>
      </c>
      <c r="H55" s="140">
        <v>8</v>
      </c>
      <c r="I55" s="115">
        <v>13</v>
      </c>
      <c r="J55" s="116">
        <v>162.5</v>
      </c>
    </row>
    <row r="56" spans="1:12" s="110" customFormat="1" ht="13.5" customHeight="1" x14ac:dyDescent="0.2">
      <c r="A56" s="118" t="s">
        <v>113</v>
      </c>
      <c r="B56" s="122" t="s">
        <v>116</v>
      </c>
      <c r="C56" s="113">
        <v>91.185682326621929</v>
      </c>
      <c r="D56" s="115">
        <v>4076</v>
      </c>
      <c r="E56" s="114">
        <v>4200</v>
      </c>
      <c r="F56" s="114">
        <v>4267</v>
      </c>
      <c r="G56" s="114">
        <v>4196</v>
      </c>
      <c r="H56" s="140">
        <v>4083</v>
      </c>
      <c r="I56" s="115">
        <v>-7</v>
      </c>
      <c r="J56" s="116">
        <v>-0.17144256674014205</v>
      </c>
    </row>
    <row r="57" spans="1:12" s="110" customFormat="1" ht="13.5" customHeight="1" x14ac:dyDescent="0.2">
      <c r="A57" s="142"/>
      <c r="B57" s="124" t="s">
        <v>117</v>
      </c>
      <c r="C57" s="125">
        <v>8.8143176733780759</v>
      </c>
      <c r="D57" s="143">
        <v>394</v>
      </c>
      <c r="E57" s="144">
        <v>385</v>
      </c>
      <c r="F57" s="144">
        <v>394</v>
      </c>
      <c r="G57" s="144">
        <v>368</v>
      </c>
      <c r="H57" s="145">
        <v>344</v>
      </c>
      <c r="I57" s="143">
        <v>50</v>
      </c>
      <c r="J57" s="146">
        <v>14.534883720930232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32742</v>
      </c>
      <c r="E12" s="236">
        <v>32746</v>
      </c>
      <c r="F12" s="114">
        <v>33140</v>
      </c>
      <c r="G12" s="114">
        <v>32478</v>
      </c>
      <c r="H12" s="140">
        <v>32254</v>
      </c>
      <c r="I12" s="115">
        <v>488</v>
      </c>
      <c r="J12" s="116">
        <v>1.5129906368202393</v>
      </c>
    </row>
    <row r="13" spans="1:15" s="110" customFormat="1" ht="12" customHeight="1" x14ac:dyDescent="0.2">
      <c r="A13" s="118" t="s">
        <v>105</v>
      </c>
      <c r="B13" s="119" t="s">
        <v>106</v>
      </c>
      <c r="C13" s="113">
        <v>50.867387453423738</v>
      </c>
      <c r="D13" s="115">
        <v>16655</v>
      </c>
      <c r="E13" s="114">
        <v>16610</v>
      </c>
      <c r="F13" s="114">
        <v>16867</v>
      </c>
      <c r="G13" s="114">
        <v>16550</v>
      </c>
      <c r="H13" s="140">
        <v>16479</v>
      </c>
      <c r="I13" s="115">
        <v>176</v>
      </c>
      <c r="J13" s="116">
        <v>1.0680259724497845</v>
      </c>
    </row>
    <row r="14" spans="1:15" s="110" customFormat="1" ht="12" customHeight="1" x14ac:dyDescent="0.2">
      <c r="A14" s="118"/>
      <c r="B14" s="119" t="s">
        <v>107</v>
      </c>
      <c r="C14" s="113">
        <v>49.132612546576262</v>
      </c>
      <c r="D14" s="115">
        <v>16087</v>
      </c>
      <c r="E14" s="114">
        <v>16136</v>
      </c>
      <c r="F14" s="114">
        <v>16273</v>
      </c>
      <c r="G14" s="114">
        <v>15928</v>
      </c>
      <c r="H14" s="140">
        <v>15775</v>
      </c>
      <c r="I14" s="115">
        <v>312</v>
      </c>
      <c r="J14" s="116">
        <v>1.9778129952456418</v>
      </c>
    </row>
    <row r="15" spans="1:15" s="110" customFormat="1" ht="12" customHeight="1" x14ac:dyDescent="0.2">
      <c r="A15" s="118" t="s">
        <v>105</v>
      </c>
      <c r="B15" s="121" t="s">
        <v>108</v>
      </c>
      <c r="C15" s="113">
        <v>11.208844908679984</v>
      </c>
      <c r="D15" s="115">
        <v>3670</v>
      </c>
      <c r="E15" s="114">
        <v>3757</v>
      </c>
      <c r="F15" s="114">
        <v>3917</v>
      </c>
      <c r="G15" s="114">
        <v>3539</v>
      </c>
      <c r="H15" s="140">
        <v>3654</v>
      </c>
      <c r="I15" s="115">
        <v>16</v>
      </c>
      <c r="J15" s="116">
        <v>0.43787629994526545</v>
      </c>
    </row>
    <row r="16" spans="1:15" s="110" customFormat="1" ht="12" customHeight="1" x14ac:dyDescent="0.2">
      <c r="A16" s="118"/>
      <c r="B16" s="121" t="s">
        <v>109</v>
      </c>
      <c r="C16" s="113">
        <v>65.081546637346534</v>
      </c>
      <c r="D16" s="115">
        <v>21309</v>
      </c>
      <c r="E16" s="114">
        <v>21307</v>
      </c>
      <c r="F16" s="114">
        <v>21557</v>
      </c>
      <c r="G16" s="114">
        <v>21421</v>
      </c>
      <c r="H16" s="140">
        <v>21250</v>
      </c>
      <c r="I16" s="115">
        <v>59</v>
      </c>
      <c r="J16" s="116">
        <v>0.27764705882352941</v>
      </c>
    </row>
    <row r="17" spans="1:10" s="110" customFormat="1" ht="12" customHeight="1" x14ac:dyDescent="0.2">
      <c r="A17" s="118"/>
      <c r="B17" s="121" t="s">
        <v>110</v>
      </c>
      <c r="C17" s="113">
        <v>22.362714556227477</v>
      </c>
      <c r="D17" s="115">
        <v>7322</v>
      </c>
      <c r="E17" s="114">
        <v>7243</v>
      </c>
      <c r="F17" s="114">
        <v>7239</v>
      </c>
      <c r="G17" s="114">
        <v>7095</v>
      </c>
      <c r="H17" s="140">
        <v>6926</v>
      </c>
      <c r="I17" s="115">
        <v>396</v>
      </c>
      <c r="J17" s="116">
        <v>5.7175859081721052</v>
      </c>
    </row>
    <row r="18" spans="1:10" s="110" customFormat="1" ht="12" customHeight="1" x14ac:dyDescent="0.2">
      <c r="A18" s="120"/>
      <c r="B18" s="121" t="s">
        <v>111</v>
      </c>
      <c r="C18" s="113">
        <v>1.3468938977460143</v>
      </c>
      <c r="D18" s="115">
        <v>441</v>
      </c>
      <c r="E18" s="114">
        <v>439</v>
      </c>
      <c r="F18" s="114">
        <v>427</v>
      </c>
      <c r="G18" s="114">
        <v>423</v>
      </c>
      <c r="H18" s="140">
        <v>424</v>
      </c>
      <c r="I18" s="115">
        <v>17</v>
      </c>
      <c r="J18" s="116">
        <v>4.0094339622641506</v>
      </c>
    </row>
    <row r="19" spans="1:10" s="110" customFormat="1" ht="12" customHeight="1" x14ac:dyDescent="0.2">
      <c r="A19" s="120"/>
      <c r="B19" s="121" t="s">
        <v>112</v>
      </c>
      <c r="C19" s="113">
        <v>0.38788100910145989</v>
      </c>
      <c r="D19" s="115">
        <v>127</v>
      </c>
      <c r="E19" s="114">
        <v>114</v>
      </c>
      <c r="F19" s="114">
        <v>109</v>
      </c>
      <c r="G19" s="114">
        <v>92</v>
      </c>
      <c r="H19" s="140">
        <v>91</v>
      </c>
      <c r="I19" s="115">
        <v>36</v>
      </c>
      <c r="J19" s="116">
        <v>39.560439560439562</v>
      </c>
    </row>
    <row r="20" spans="1:10" s="110" customFormat="1" ht="12" customHeight="1" x14ac:dyDescent="0.2">
      <c r="A20" s="118" t="s">
        <v>113</v>
      </c>
      <c r="B20" s="119" t="s">
        <v>181</v>
      </c>
      <c r="C20" s="113">
        <v>67.909718404495749</v>
      </c>
      <c r="D20" s="115">
        <v>22235</v>
      </c>
      <c r="E20" s="114">
        <v>22299</v>
      </c>
      <c r="F20" s="114">
        <v>22685</v>
      </c>
      <c r="G20" s="114">
        <v>22178</v>
      </c>
      <c r="H20" s="140">
        <v>22191</v>
      </c>
      <c r="I20" s="115">
        <v>44</v>
      </c>
      <c r="J20" s="116">
        <v>0.19827858140687665</v>
      </c>
    </row>
    <row r="21" spans="1:10" s="110" customFormat="1" ht="12" customHeight="1" x14ac:dyDescent="0.2">
      <c r="A21" s="118"/>
      <c r="B21" s="119" t="s">
        <v>182</v>
      </c>
      <c r="C21" s="113">
        <v>32.090281595504244</v>
      </c>
      <c r="D21" s="115">
        <v>10507</v>
      </c>
      <c r="E21" s="114">
        <v>10447</v>
      </c>
      <c r="F21" s="114">
        <v>10455</v>
      </c>
      <c r="G21" s="114">
        <v>10300</v>
      </c>
      <c r="H21" s="140">
        <v>10063</v>
      </c>
      <c r="I21" s="115">
        <v>444</v>
      </c>
      <c r="J21" s="116">
        <v>4.4122031203418466</v>
      </c>
    </row>
    <row r="22" spans="1:10" s="110" customFormat="1" ht="12" customHeight="1" x14ac:dyDescent="0.2">
      <c r="A22" s="118" t="s">
        <v>113</v>
      </c>
      <c r="B22" s="119" t="s">
        <v>116</v>
      </c>
      <c r="C22" s="113">
        <v>90.864944108484522</v>
      </c>
      <c r="D22" s="115">
        <v>29751</v>
      </c>
      <c r="E22" s="114">
        <v>29828</v>
      </c>
      <c r="F22" s="114">
        <v>30014</v>
      </c>
      <c r="G22" s="114">
        <v>29512</v>
      </c>
      <c r="H22" s="140">
        <v>29449</v>
      </c>
      <c r="I22" s="115">
        <v>302</v>
      </c>
      <c r="J22" s="116">
        <v>1.0255017148290264</v>
      </c>
    </row>
    <row r="23" spans="1:10" s="110" customFormat="1" ht="12" customHeight="1" x14ac:dyDescent="0.2">
      <c r="A23" s="118"/>
      <c r="B23" s="119" t="s">
        <v>117</v>
      </c>
      <c r="C23" s="113">
        <v>9.1075682609492397</v>
      </c>
      <c r="D23" s="115">
        <v>2982</v>
      </c>
      <c r="E23" s="114">
        <v>2910</v>
      </c>
      <c r="F23" s="114">
        <v>3119</v>
      </c>
      <c r="G23" s="114">
        <v>2960</v>
      </c>
      <c r="H23" s="140">
        <v>2799</v>
      </c>
      <c r="I23" s="115">
        <v>183</v>
      </c>
      <c r="J23" s="116">
        <v>6.538049303322615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47537</v>
      </c>
      <c r="E64" s="236">
        <v>47717</v>
      </c>
      <c r="F64" s="236">
        <v>47971</v>
      </c>
      <c r="G64" s="236">
        <v>47100</v>
      </c>
      <c r="H64" s="140">
        <v>47055</v>
      </c>
      <c r="I64" s="115">
        <v>482</v>
      </c>
      <c r="J64" s="116">
        <v>1.0243332270746999</v>
      </c>
    </row>
    <row r="65" spans="1:12" s="110" customFormat="1" ht="12" customHeight="1" x14ac:dyDescent="0.2">
      <c r="A65" s="118" t="s">
        <v>105</v>
      </c>
      <c r="B65" s="119" t="s">
        <v>106</v>
      </c>
      <c r="C65" s="113">
        <v>53.177524875360248</v>
      </c>
      <c r="D65" s="235">
        <v>25279</v>
      </c>
      <c r="E65" s="236">
        <v>25321</v>
      </c>
      <c r="F65" s="236">
        <v>25576</v>
      </c>
      <c r="G65" s="236">
        <v>25144</v>
      </c>
      <c r="H65" s="140">
        <v>25088</v>
      </c>
      <c r="I65" s="115">
        <v>191</v>
      </c>
      <c r="J65" s="116">
        <v>0.76132015306122447</v>
      </c>
    </row>
    <row r="66" spans="1:12" s="110" customFormat="1" ht="12" customHeight="1" x14ac:dyDescent="0.2">
      <c r="A66" s="118"/>
      <c r="B66" s="119" t="s">
        <v>107</v>
      </c>
      <c r="C66" s="113">
        <v>46.822475124639752</v>
      </c>
      <c r="D66" s="235">
        <v>22258</v>
      </c>
      <c r="E66" s="236">
        <v>22396</v>
      </c>
      <c r="F66" s="236">
        <v>22395</v>
      </c>
      <c r="G66" s="236">
        <v>21956</v>
      </c>
      <c r="H66" s="140">
        <v>21967</v>
      </c>
      <c r="I66" s="115">
        <v>291</v>
      </c>
      <c r="J66" s="116">
        <v>1.3247143442436382</v>
      </c>
    </row>
    <row r="67" spans="1:12" s="110" customFormat="1" ht="12" customHeight="1" x14ac:dyDescent="0.2">
      <c r="A67" s="118" t="s">
        <v>105</v>
      </c>
      <c r="B67" s="121" t="s">
        <v>108</v>
      </c>
      <c r="C67" s="113">
        <v>10.389801628205397</v>
      </c>
      <c r="D67" s="235">
        <v>4939</v>
      </c>
      <c r="E67" s="236">
        <v>5112</v>
      </c>
      <c r="F67" s="236">
        <v>5269</v>
      </c>
      <c r="G67" s="236">
        <v>4729</v>
      </c>
      <c r="H67" s="140">
        <v>4922</v>
      </c>
      <c r="I67" s="115">
        <v>17</v>
      </c>
      <c r="J67" s="116">
        <v>0.34538805363673303</v>
      </c>
    </row>
    <row r="68" spans="1:12" s="110" customFormat="1" ht="12" customHeight="1" x14ac:dyDescent="0.2">
      <c r="A68" s="118"/>
      <c r="B68" s="121" t="s">
        <v>109</v>
      </c>
      <c r="C68" s="113">
        <v>65.595220565033557</v>
      </c>
      <c r="D68" s="235">
        <v>31182</v>
      </c>
      <c r="E68" s="236">
        <v>31282</v>
      </c>
      <c r="F68" s="236">
        <v>31431</v>
      </c>
      <c r="G68" s="236">
        <v>31327</v>
      </c>
      <c r="H68" s="140">
        <v>31293</v>
      </c>
      <c r="I68" s="115">
        <v>-111</v>
      </c>
      <c r="J68" s="116">
        <v>-0.35471191640302946</v>
      </c>
    </row>
    <row r="69" spans="1:12" s="110" customFormat="1" ht="12" customHeight="1" x14ac:dyDescent="0.2">
      <c r="A69" s="118"/>
      <c r="B69" s="121" t="s">
        <v>110</v>
      </c>
      <c r="C69" s="113">
        <v>22.807497317878706</v>
      </c>
      <c r="D69" s="235">
        <v>10842</v>
      </c>
      <c r="E69" s="236">
        <v>10737</v>
      </c>
      <c r="F69" s="236">
        <v>10697</v>
      </c>
      <c r="G69" s="236">
        <v>10479</v>
      </c>
      <c r="H69" s="140">
        <v>10285</v>
      </c>
      <c r="I69" s="115">
        <v>557</v>
      </c>
      <c r="J69" s="116">
        <v>5.4156538648517261</v>
      </c>
    </row>
    <row r="70" spans="1:12" s="110" customFormat="1" ht="12" customHeight="1" x14ac:dyDescent="0.2">
      <c r="A70" s="120"/>
      <c r="B70" s="121" t="s">
        <v>111</v>
      </c>
      <c r="C70" s="113">
        <v>1.2074804888823443</v>
      </c>
      <c r="D70" s="235">
        <v>574</v>
      </c>
      <c r="E70" s="236">
        <v>586</v>
      </c>
      <c r="F70" s="236">
        <v>574</v>
      </c>
      <c r="G70" s="236">
        <v>565</v>
      </c>
      <c r="H70" s="140">
        <v>555</v>
      </c>
      <c r="I70" s="115">
        <v>19</v>
      </c>
      <c r="J70" s="116">
        <v>3.4234234234234235</v>
      </c>
    </row>
    <row r="71" spans="1:12" s="110" customFormat="1" ht="12" customHeight="1" x14ac:dyDescent="0.2">
      <c r="A71" s="120"/>
      <c r="B71" s="121" t="s">
        <v>112</v>
      </c>
      <c r="C71" s="113">
        <v>0.35130529903022911</v>
      </c>
      <c r="D71" s="235">
        <v>167</v>
      </c>
      <c r="E71" s="236">
        <v>159</v>
      </c>
      <c r="F71" s="236">
        <v>163</v>
      </c>
      <c r="G71" s="236">
        <v>142</v>
      </c>
      <c r="H71" s="140">
        <v>132</v>
      </c>
      <c r="I71" s="115">
        <v>35</v>
      </c>
      <c r="J71" s="116">
        <v>26.515151515151516</v>
      </c>
    </row>
    <row r="72" spans="1:12" s="110" customFormat="1" ht="12" customHeight="1" x14ac:dyDescent="0.2">
      <c r="A72" s="118" t="s">
        <v>113</v>
      </c>
      <c r="B72" s="119" t="s">
        <v>181</v>
      </c>
      <c r="C72" s="113">
        <v>70.250541683320364</v>
      </c>
      <c r="D72" s="235">
        <v>33395</v>
      </c>
      <c r="E72" s="236">
        <v>33586</v>
      </c>
      <c r="F72" s="236">
        <v>33880</v>
      </c>
      <c r="G72" s="236">
        <v>33224</v>
      </c>
      <c r="H72" s="140">
        <v>33310</v>
      </c>
      <c r="I72" s="115">
        <v>85</v>
      </c>
      <c r="J72" s="116">
        <v>0.25517862503752625</v>
      </c>
    </row>
    <row r="73" spans="1:12" s="110" customFormat="1" ht="12" customHeight="1" x14ac:dyDescent="0.2">
      <c r="A73" s="118"/>
      <c r="B73" s="119" t="s">
        <v>182</v>
      </c>
      <c r="C73" s="113">
        <v>29.74945831667964</v>
      </c>
      <c r="D73" s="115">
        <v>14142</v>
      </c>
      <c r="E73" s="114">
        <v>14131</v>
      </c>
      <c r="F73" s="114">
        <v>14091</v>
      </c>
      <c r="G73" s="114">
        <v>13876</v>
      </c>
      <c r="H73" s="140">
        <v>13745</v>
      </c>
      <c r="I73" s="115">
        <v>397</v>
      </c>
      <c r="J73" s="116">
        <v>2.8883230265551108</v>
      </c>
    </row>
    <row r="74" spans="1:12" s="110" customFormat="1" ht="12" customHeight="1" x14ac:dyDescent="0.2">
      <c r="A74" s="118" t="s">
        <v>113</v>
      </c>
      <c r="B74" s="119" t="s">
        <v>116</v>
      </c>
      <c r="C74" s="113">
        <v>91.200538527883538</v>
      </c>
      <c r="D74" s="115">
        <v>43354</v>
      </c>
      <c r="E74" s="114">
        <v>43674</v>
      </c>
      <c r="F74" s="114">
        <v>43890</v>
      </c>
      <c r="G74" s="114">
        <v>43172</v>
      </c>
      <c r="H74" s="140">
        <v>43258</v>
      </c>
      <c r="I74" s="115">
        <v>96</v>
      </c>
      <c r="J74" s="116">
        <v>0.22192426834342779</v>
      </c>
    </row>
    <row r="75" spans="1:12" s="110" customFormat="1" ht="12" customHeight="1" x14ac:dyDescent="0.2">
      <c r="A75" s="142"/>
      <c r="B75" s="124" t="s">
        <v>117</v>
      </c>
      <c r="C75" s="125">
        <v>8.7658034793949984</v>
      </c>
      <c r="D75" s="143">
        <v>4167</v>
      </c>
      <c r="E75" s="144">
        <v>4029</v>
      </c>
      <c r="F75" s="144">
        <v>4067</v>
      </c>
      <c r="G75" s="144">
        <v>3915</v>
      </c>
      <c r="H75" s="145">
        <v>3787</v>
      </c>
      <c r="I75" s="143">
        <v>380</v>
      </c>
      <c r="J75" s="146">
        <v>10.034327964087668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32742</v>
      </c>
      <c r="G11" s="114">
        <v>32746</v>
      </c>
      <c r="H11" s="114">
        <v>33140</v>
      </c>
      <c r="I11" s="114">
        <v>32478</v>
      </c>
      <c r="J11" s="140">
        <v>32254</v>
      </c>
      <c r="K11" s="114">
        <v>488</v>
      </c>
      <c r="L11" s="116">
        <v>1.5129906368202393</v>
      </c>
    </row>
    <row r="12" spans="1:17" s="110" customFormat="1" ht="24.95" customHeight="1" x14ac:dyDescent="0.2">
      <c r="A12" s="604" t="s">
        <v>185</v>
      </c>
      <c r="B12" s="605"/>
      <c r="C12" s="605"/>
      <c r="D12" s="606"/>
      <c r="E12" s="113">
        <v>50.867387453423738</v>
      </c>
      <c r="F12" s="115">
        <v>16655</v>
      </c>
      <c r="G12" s="114">
        <v>16610</v>
      </c>
      <c r="H12" s="114">
        <v>16867</v>
      </c>
      <c r="I12" s="114">
        <v>16550</v>
      </c>
      <c r="J12" s="140">
        <v>16479</v>
      </c>
      <c r="K12" s="114">
        <v>176</v>
      </c>
      <c r="L12" s="116">
        <v>1.0680259724497845</v>
      </c>
    </row>
    <row r="13" spans="1:17" s="110" customFormat="1" ht="15" customHeight="1" x14ac:dyDescent="0.2">
      <c r="A13" s="120"/>
      <c r="B13" s="612" t="s">
        <v>107</v>
      </c>
      <c r="C13" s="612"/>
      <c r="E13" s="113">
        <v>49.132612546576262</v>
      </c>
      <c r="F13" s="115">
        <v>16087</v>
      </c>
      <c r="G13" s="114">
        <v>16136</v>
      </c>
      <c r="H13" s="114">
        <v>16273</v>
      </c>
      <c r="I13" s="114">
        <v>15928</v>
      </c>
      <c r="J13" s="140">
        <v>15775</v>
      </c>
      <c r="K13" s="114">
        <v>312</v>
      </c>
      <c r="L13" s="116">
        <v>1.9778129952456418</v>
      </c>
    </row>
    <row r="14" spans="1:17" s="110" customFormat="1" ht="24.95" customHeight="1" x14ac:dyDescent="0.2">
      <c r="A14" s="604" t="s">
        <v>186</v>
      </c>
      <c r="B14" s="605"/>
      <c r="C14" s="605"/>
      <c r="D14" s="606"/>
      <c r="E14" s="113">
        <v>11.208844908679984</v>
      </c>
      <c r="F14" s="115">
        <v>3670</v>
      </c>
      <c r="G14" s="114">
        <v>3757</v>
      </c>
      <c r="H14" s="114">
        <v>3917</v>
      </c>
      <c r="I14" s="114">
        <v>3539</v>
      </c>
      <c r="J14" s="140">
        <v>3654</v>
      </c>
      <c r="K14" s="114">
        <v>16</v>
      </c>
      <c r="L14" s="116">
        <v>0.43787629994526545</v>
      </c>
    </row>
    <row r="15" spans="1:17" s="110" customFormat="1" ht="15" customHeight="1" x14ac:dyDescent="0.2">
      <c r="A15" s="120"/>
      <c r="B15" s="119"/>
      <c r="C15" s="258" t="s">
        <v>106</v>
      </c>
      <c r="E15" s="113">
        <v>58.256130790190738</v>
      </c>
      <c r="F15" s="115">
        <v>2138</v>
      </c>
      <c r="G15" s="114">
        <v>2177</v>
      </c>
      <c r="H15" s="114">
        <v>2282</v>
      </c>
      <c r="I15" s="114">
        <v>2062</v>
      </c>
      <c r="J15" s="140">
        <v>2126</v>
      </c>
      <c r="K15" s="114">
        <v>12</v>
      </c>
      <c r="L15" s="116">
        <v>0.56444026340545628</v>
      </c>
    </row>
    <row r="16" spans="1:17" s="110" customFormat="1" ht="15" customHeight="1" x14ac:dyDescent="0.2">
      <c r="A16" s="120"/>
      <c r="B16" s="119"/>
      <c r="C16" s="258" t="s">
        <v>107</v>
      </c>
      <c r="E16" s="113">
        <v>41.743869209809262</v>
      </c>
      <c r="F16" s="115">
        <v>1532</v>
      </c>
      <c r="G16" s="114">
        <v>1580</v>
      </c>
      <c r="H16" s="114">
        <v>1635</v>
      </c>
      <c r="I16" s="114">
        <v>1477</v>
      </c>
      <c r="J16" s="140">
        <v>1528</v>
      </c>
      <c r="K16" s="114">
        <v>4</v>
      </c>
      <c r="L16" s="116">
        <v>0.26178010471204188</v>
      </c>
    </row>
    <row r="17" spans="1:12" s="110" customFormat="1" ht="15" customHeight="1" x14ac:dyDescent="0.2">
      <c r="A17" s="120"/>
      <c r="B17" s="121" t="s">
        <v>109</v>
      </c>
      <c r="C17" s="258"/>
      <c r="E17" s="113">
        <v>65.081546637346534</v>
      </c>
      <c r="F17" s="115">
        <v>21309</v>
      </c>
      <c r="G17" s="114">
        <v>21307</v>
      </c>
      <c r="H17" s="114">
        <v>21557</v>
      </c>
      <c r="I17" s="114">
        <v>21421</v>
      </c>
      <c r="J17" s="140">
        <v>21250</v>
      </c>
      <c r="K17" s="114">
        <v>59</v>
      </c>
      <c r="L17" s="116">
        <v>0.27764705882352941</v>
      </c>
    </row>
    <row r="18" spans="1:12" s="110" customFormat="1" ht="15" customHeight="1" x14ac:dyDescent="0.2">
      <c r="A18" s="120"/>
      <c r="B18" s="119"/>
      <c r="C18" s="258" t="s">
        <v>106</v>
      </c>
      <c r="E18" s="113">
        <v>50.861138486085693</v>
      </c>
      <c r="F18" s="115">
        <v>10838</v>
      </c>
      <c r="G18" s="114">
        <v>10811</v>
      </c>
      <c r="H18" s="114">
        <v>10952</v>
      </c>
      <c r="I18" s="114">
        <v>10904</v>
      </c>
      <c r="J18" s="140">
        <v>10839</v>
      </c>
      <c r="K18" s="114">
        <v>-1</v>
      </c>
      <c r="L18" s="116">
        <v>-9.2259433527078147E-3</v>
      </c>
    </row>
    <row r="19" spans="1:12" s="110" customFormat="1" ht="15" customHeight="1" x14ac:dyDescent="0.2">
      <c r="A19" s="120"/>
      <c r="B19" s="119"/>
      <c r="C19" s="258" t="s">
        <v>107</v>
      </c>
      <c r="E19" s="113">
        <v>49.138861513914307</v>
      </c>
      <c r="F19" s="115">
        <v>10471</v>
      </c>
      <c r="G19" s="114">
        <v>10496</v>
      </c>
      <c r="H19" s="114">
        <v>10605</v>
      </c>
      <c r="I19" s="114">
        <v>10517</v>
      </c>
      <c r="J19" s="140">
        <v>10411</v>
      </c>
      <c r="K19" s="114">
        <v>60</v>
      </c>
      <c r="L19" s="116">
        <v>0.57631351455191626</v>
      </c>
    </row>
    <row r="20" spans="1:12" s="110" customFormat="1" ht="15" customHeight="1" x14ac:dyDescent="0.2">
      <c r="A20" s="120"/>
      <c r="B20" s="121" t="s">
        <v>110</v>
      </c>
      <c r="C20" s="258"/>
      <c r="E20" s="113">
        <v>22.362714556227477</v>
      </c>
      <c r="F20" s="115">
        <v>7322</v>
      </c>
      <c r="G20" s="114">
        <v>7243</v>
      </c>
      <c r="H20" s="114">
        <v>7239</v>
      </c>
      <c r="I20" s="114">
        <v>7095</v>
      </c>
      <c r="J20" s="140">
        <v>6926</v>
      </c>
      <c r="K20" s="114">
        <v>396</v>
      </c>
      <c r="L20" s="116">
        <v>5.7175859081721052</v>
      </c>
    </row>
    <row r="21" spans="1:12" s="110" customFormat="1" ht="15" customHeight="1" x14ac:dyDescent="0.2">
      <c r="A21" s="120"/>
      <c r="B21" s="119"/>
      <c r="C21" s="258" t="s">
        <v>106</v>
      </c>
      <c r="E21" s="113">
        <v>46.61294728216334</v>
      </c>
      <c r="F21" s="115">
        <v>3413</v>
      </c>
      <c r="G21" s="114">
        <v>3366</v>
      </c>
      <c r="H21" s="114">
        <v>3387</v>
      </c>
      <c r="I21" s="114">
        <v>3332</v>
      </c>
      <c r="J21" s="140">
        <v>3257</v>
      </c>
      <c r="K21" s="114">
        <v>156</v>
      </c>
      <c r="L21" s="116">
        <v>4.7896837580595637</v>
      </c>
    </row>
    <row r="22" spans="1:12" s="110" customFormat="1" ht="15" customHeight="1" x14ac:dyDescent="0.2">
      <c r="A22" s="120"/>
      <c r="B22" s="119"/>
      <c r="C22" s="258" t="s">
        <v>107</v>
      </c>
      <c r="E22" s="113">
        <v>53.38705271783666</v>
      </c>
      <c r="F22" s="115">
        <v>3909</v>
      </c>
      <c r="G22" s="114">
        <v>3877</v>
      </c>
      <c r="H22" s="114">
        <v>3852</v>
      </c>
      <c r="I22" s="114">
        <v>3763</v>
      </c>
      <c r="J22" s="140">
        <v>3669</v>
      </c>
      <c r="K22" s="114">
        <v>240</v>
      </c>
      <c r="L22" s="116">
        <v>6.541291905151267</v>
      </c>
    </row>
    <row r="23" spans="1:12" s="110" customFormat="1" ht="15" customHeight="1" x14ac:dyDescent="0.2">
      <c r="A23" s="120"/>
      <c r="B23" s="121" t="s">
        <v>111</v>
      </c>
      <c r="C23" s="258"/>
      <c r="E23" s="113">
        <v>1.3468938977460143</v>
      </c>
      <c r="F23" s="115">
        <v>441</v>
      </c>
      <c r="G23" s="114">
        <v>439</v>
      </c>
      <c r="H23" s="114">
        <v>427</v>
      </c>
      <c r="I23" s="114">
        <v>423</v>
      </c>
      <c r="J23" s="140">
        <v>424</v>
      </c>
      <c r="K23" s="114">
        <v>17</v>
      </c>
      <c r="L23" s="116">
        <v>4.0094339622641506</v>
      </c>
    </row>
    <row r="24" spans="1:12" s="110" customFormat="1" ht="15" customHeight="1" x14ac:dyDescent="0.2">
      <c r="A24" s="120"/>
      <c r="B24" s="119"/>
      <c r="C24" s="258" t="s">
        <v>106</v>
      </c>
      <c r="E24" s="113">
        <v>60.317460317460316</v>
      </c>
      <c r="F24" s="115">
        <v>266</v>
      </c>
      <c r="G24" s="114">
        <v>256</v>
      </c>
      <c r="H24" s="114">
        <v>246</v>
      </c>
      <c r="I24" s="114">
        <v>252</v>
      </c>
      <c r="J24" s="140">
        <v>257</v>
      </c>
      <c r="K24" s="114">
        <v>9</v>
      </c>
      <c r="L24" s="116">
        <v>3.5019455252918288</v>
      </c>
    </row>
    <row r="25" spans="1:12" s="110" customFormat="1" ht="15" customHeight="1" x14ac:dyDescent="0.2">
      <c r="A25" s="120"/>
      <c r="B25" s="119"/>
      <c r="C25" s="258" t="s">
        <v>107</v>
      </c>
      <c r="E25" s="113">
        <v>39.682539682539684</v>
      </c>
      <c r="F25" s="115">
        <v>175</v>
      </c>
      <c r="G25" s="114">
        <v>183</v>
      </c>
      <c r="H25" s="114">
        <v>181</v>
      </c>
      <c r="I25" s="114">
        <v>171</v>
      </c>
      <c r="J25" s="140">
        <v>167</v>
      </c>
      <c r="K25" s="114">
        <v>8</v>
      </c>
      <c r="L25" s="116">
        <v>4.7904191616766463</v>
      </c>
    </row>
    <row r="26" spans="1:12" s="110" customFormat="1" ht="15" customHeight="1" x14ac:dyDescent="0.2">
      <c r="A26" s="120"/>
      <c r="C26" s="121" t="s">
        <v>187</v>
      </c>
      <c r="D26" s="110" t="s">
        <v>188</v>
      </c>
      <c r="E26" s="113">
        <v>0.38788100910145989</v>
      </c>
      <c r="F26" s="115">
        <v>127</v>
      </c>
      <c r="G26" s="114">
        <v>114</v>
      </c>
      <c r="H26" s="114">
        <v>109</v>
      </c>
      <c r="I26" s="114">
        <v>92</v>
      </c>
      <c r="J26" s="140">
        <v>91</v>
      </c>
      <c r="K26" s="114">
        <v>36</v>
      </c>
      <c r="L26" s="116">
        <v>39.560439560439562</v>
      </c>
    </row>
    <row r="27" spans="1:12" s="110" customFormat="1" ht="15" customHeight="1" x14ac:dyDescent="0.2">
      <c r="A27" s="120"/>
      <c r="B27" s="119"/>
      <c r="D27" s="259" t="s">
        <v>106</v>
      </c>
      <c r="E27" s="113">
        <v>50.393700787401578</v>
      </c>
      <c r="F27" s="115">
        <v>64</v>
      </c>
      <c r="G27" s="114">
        <v>54</v>
      </c>
      <c r="H27" s="114">
        <v>53</v>
      </c>
      <c r="I27" s="114">
        <v>44</v>
      </c>
      <c r="J27" s="140">
        <v>46</v>
      </c>
      <c r="K27" s="114">
        <v>18</v>
      </c>
      <c r="L27" s="116">
        <v>39.130434782608695</v>
      </c>
    </row>
    <row r="28" spans="1:12" s="110" customFormat="1" ht="15" customHeight="1" x14ac:dyDescent="0.2">
      <c r="A28" s="120"/>
      <c r="B28" s="119"/>
      <c r="D28" s="259" t="s">
        <v>107</v>
      </c>
      <c r="E28" s="113">
        <v>49.606299212598422</v>
      </c>
      <c r="F28" s="115">
        <v>63</v>
      </c>
      <c r="G28" s="114">
        <v>60</v>
      </c>
      <c r="H28" s="114">
        <v>56</v>
      </c>
      <c r="I28" s="114">
        <v>48</v>
      </c>
      <c r="J28" s="140">
        <v>45</v>
      </c>
      <c r="K28" s="114">
        <v>18</v>
      </c>
      <c r="L28" s="116">
        <v>40</v>
      </c>
    </row>
    <row r="29" spans="1:12" s="110" customFormat="1" ht="24.95" customHeight="1" x14ac:dyDescent="0.2">
      <c r="A29" s="604" t="s">
        <v>189</v>
      </c>
      <c r="B29" s="605"/>
      <c r="C29" s="605"/>
      <c r="D29" s="606"/>
      <c r="E29" s="113">
        <v>90.864944108484522</v>
      </c>
      <c r="F29" s="115">
        <v>29751</v>
      </c>
      <c r="G29" s="114">
        <v>29828</v>
      </c>
      <c r="H29" s="114">
        <v>30014</v>
      </c>
      <c r="I29" s="114">
        <v>29512</v>
      </c>
      <c r="J29" s="140">
        <v>29449</v>
      </c>
      <c r="K29" s="114">
        <v>302</v>
      </c>
      <c r="L29" s="116">
        <v>1.0255017148290264</v>
      </c>
    </row>
    <row r="30" spans="1:12" s="110" customFormat="1" ht="15" customHeight="1" x14ac:dyDescent="0.2">
      <c r="A30" s="120"/>
      <c r="B30" s="119"/>
      <c r="C30" s="258" t="s">
        <v>106</v>
      </c>
      <c r="E30" s="113">
        <v>49.504218345601828</v>
      </c>
      <c r="F30" s="115">
        <v>14728</v>
      </c>
      <c r="G30" s="114">
        <v>14748</v>
      </c>
      <c r="H30" s="114">
        <v>14876</v>
      </c>
      <c r="I30" s="114">
        <v>14658</v>
      </c>
      <c r="J30" s="140">
        <v>14668</v>
      </c>
      <c r="K30" s="114">
        <v>60</v>
      </c>
      <c r="L30" s="116">
        <v>0.40905372238887372</v>
      </c>
    </row>
    <row r="31" spans="1:12" s="110" customFormat="1" ht="15" customHeight="1" x14ac:dyDescent="0.2">
      <c r="A31" s="120"/>
      <c r="B31" s="119"/>
      <c r="C31" s="258" t="s">
        <v>107</v>
      </c>
      <c r="E31" s="113">
        <v>50.495781654398172</v>
      </c>
      <c r="F31" s="115">
        <v>15023</v>
      </c>
      <c r="G31" s="114">
        <v>15080</v>
      </c>
      <c r="H31" s="114">
        <v>15138</v>
      </c>
      <c r="I31" s="114">
        <v>14854</v>
      </c>
      <c r="J31" s="140">
        <v>14781</v>
      </c>
      <c r="K31" s="114">
        <v>242</v>
      </c>
      <c r="L31" s="116">
        <v>1.637236993437521</v>
      </c>
    </row>
    <row r="32" spans="1:12" s="110" customFormat="1" ht="15" customHeight="1" x14ac:dyDescent="0.2">
      <c r="A32" s="120"/>
      <c r="B32" s="119" t="s">
        <v>117</v>
      </c>
      <c r="C32" s="258"/>
      <c r="E32" s="113">
        <v>9.1075682609492397</v>
      </c>
      <c r="F32" s="115">
        <v>2982</v>
      </c>
      <c r="G32" s="114">
        <v>2910</v>
      </c>
      <c r="H32" s="114">
        <v>3119</v>
      </c>
      <c r="I32" s="114">
        <v>2960</v>
      </c>
      <c r="J32" s="140">
        <v>2799</v>
      </c>
      <c r="K32" s="114">
        <v>183</v>
      </c>
      <c r="L32" s="116">
        <v>6.538049303322615</v>
      </c>
    </row>
    <row r="33" spans="1:12" s="110" customFormat="1" ht="15" customHeight="1" x14ac:dyDescent="0.2">
      <c r="A33" s="120"/>
      <c r="B33" s="119"/>
      <c r="C33" s="258" t="s">
        <v>106</v>
      </c>
      <c r="E33" s="113">
        <v>64.453386988598254</v>
      </c>
      <c r="F33" s="115">
        <v>1922</v>
      </c>
      <c r="G33" s="114">
        <v>1857</v>
      </c>
      <c r="H33" s="114">
        <v>1987</v>
      </c>
      <c r="I33" s="114">
        <v>1888</v>
      </c>
      <c r="J33" s="140">
        <v>1807</v>
      </c>
      <c r="K33" s="114">
        <v>115</v>
      </c>
      <c r="L33" s="116">
        <v>6.3641394576646375</v>
      </c>
    </row>
    <row r="34" spans="1:12" s="110" customFormat="1" ht="15" customHeight="1" x14ac:dyDescent="0.2">
      <c r="A34" s="120"/>
      <c r="B34" s="119"/>
      <c r="C34" s="258" t="s">
        <v>107</v>
      </c>
      <c r="E34" s="113">
        <v>35.546613011401746</v>
      </c>
      <c r="F34" s="115">
        <v>1060</v>
      </c>
      <c r="G34" s="114">
        <v>1053</v>
      </c>
      <c r="H34" s="114">
        <v>1132</v>
      </c>
      <c r="I34" s="114">
        <v>1072</v>
      </c>
      <c r="J34" s="140">
        <v>992</v>
      </c>
      <c r="K34" s="114">
        <v>68</v>
      </c>
      <c r="L34" s="116">
        <v>6.854838709677419</v>
      </c>
    </row>
    <row r="35" spans="1:12" s="110" customFormat="1" ht="24.95" customHeight="1" x14ac:dyDescent="0.2">
      <c r="A35" s="604" t="s">
        <v>190</v>
      </c>
      <c r="B35" s="605"/>
      <c r="C35" s="605"/>
      <c r="D35" s="606"/>
      <c r="E35" s="113">
        <v>67.909718404495749</v>
      </c>
      <c r="F35" s="115">
        <v>22235</v>
      </c>
      <c r="G35" s="114">
        <v>22299</v>
      </c>
      <c r="H35" s="114">
        <v>22685</v>
      </c>
      <c r="I35" s="114">
        <v>22178</v>
      </c>
      <c r="J35" s="140">
        <v>22191</v>
      </c>
      <c r="K35" s="114">
        <v>44</v>
      </c>
      <c r="L35" s="116">
        <v>0.19827858140687665</v>
      </c>
    </row>
    <row r="36" spans="1:12" s="110" customFormat="1" ht="15" customHeight="1" x14ac:dyDescent="0.2">
      <c r="A36" s="120"/>
      <c r="B36" s="119"/>
      <c r="C36" s="258" t="s">
        <v>106</v>
      </c>
      <c r="E36" s="113">
        <v>67.074432201484143</v>
      </c>
      <c r="F36" s="115">
        <v>14914</v>
      </c>
      <c r="G36" s="114">
        <v>14930</v>
      </c>
      <c r="H36" s="114">
        <v>15162</v>
      </c>
      <c r="I36" s="114">
        <v>14868</v>
      </c>
      <c r="J36" s="140">
        <v>14862</v>
      </c>
      <c r="K36" s="114">
        <v>52</v>
      </c>
      <c r="L36" s="116">
        <v>0.34988561431839593</v>
      </c>
    </row>
    <row r="37" spans="1:12" s="110" customFormat="1" ht="15" customHeight="1" x14ac:dyDescent="0.2">
      <c r="A37" s="120"/>
      <c r="B37" s="119"/>
      <c r="C37" s="258" t="s">
        <v>107</v>
      </c>
      <c r="E37" s="113">
        <v>32.92556779851585</v>
      </c>
      <c r="F37" s="115">
        <v>7321</v>
      </c>
      <c r="G37" s="114">
        <v>7369</v>
      </c>
      <c r="H37" s="114">
        <v>7523</v>
      </c>
      <c r="I37" s="114">
        <v>7310</v>
      </c>
      <c r="J37" s="140">
        <v>7329</v>
      </c>
      <c r="K37" s="114">
        <v>-8</v>
      </c>
      <c r="L37" s="116">
        <v>-0.10915541001500886</v>
      </c>
    </row>
    <row r="38" spans="1:12" s="110" customFormat="1" ht="15" customHeight="1" x14ac:dyDescent="0.2">
      <c r="A38" s="120"/>
      <c r="B38" s="119" t="s">
        <v>182</v>
      </c>
      <c r="C38" s="258"/>
      <c r="E38" s="113">
        <v>32.090281595504244</v>
      </c>
      <c r="F38" s="115">
        <v>10507</v>
      </c>
      <c r="G38" s="114">
        <v>10447</v>
      </c>
      <c r="H38" s="114">
        <v>10455</v>
      </c>
      <c r="I38" s="114">
        <v>10300</v>
      </c>
      <c r="J38" s="140">
        <v>10063</v>
      </c>
      <c r="K38" s="114">
        <v>444</v>
      </c>
      <c r="L38" s="116">
        <v>4.4122031203418466</v>
      </c>
    </row>
    <row r="39" spans="1:12" s="110" customFormat="1" ht="15" customHeight="1" x14ac:dyDescent="0.2">
      <c r="A39" s="120"/>
      <c r="B39" s="119"/>
      <c r="C39" s="258" t="s">
        <v>106</v>
      </c>
      <c r="E39" s="113">
        <v>16.569905777100981</v>
      </c>
      <c r="F39" s="115">
        <v>1741</v>
      </c>
      <c r="G39" s="114">
        <v>1680</v>
      </c>
      <c r="H39" s="114">
        <v>1705</v>
      </c>
      <c r="I39" s="114">
        <v>1682</v>
      </c>
      <c r="J39" s="140">
        <v>1617</v>
      </c>
      <c r="K39" s="114">
        <v>124</v>
      </c>
      <c r="L39" s="116">
        <v>7.6685219542362404</v>
      </c>
    </row>
    <row r="40" spans="1:12" s="110" customFormat="1" ht="15" customHeight="1" x14ac:dyDescent="0.2">
      <c r="A40" s="120"/>
      <c r="B40" s="119"/>
      <c r="C40" s="258" t="s">
        <v>107</v>
      </c>
      <c r="E40" s="113">
        <v>83.430094222899015</v>
      </c>
      <c r="F40" s="115">
        <v>8766</v>
      </c>
      <c r="G40" s="114">
        <v>8767</v>
      </c>
      <c r="H40" s="114">
        <v>8750</v>
      </c>
      <c r="I40" s="114">
        <v>8618</v>
      </c>
      <c r="J40" s="140">
        <v>8446</v>
      </c>
      <c r="K40" s="114">
        <v>320</v>
      </c>
      <c r="L40" s="116">
        <v>3.7887757518351881</v>
      </c>
    </row>
    <row r="41" spans="1:12" s="110" customFormat="1" ht="24.75" customHeight="1" x14ac:dyDescent="0.2">
      <c r="A41" s="604" t="s">
        <v>519</v>
      </c>
      <c r="B41" s="605"/>
      <c r="C41" s="605"/>
      <c r="D41" s="606"/>
      <c r="E41" s="113">
        <v>4.883635697269562</v>
      </c>
      <c r="F41" s="115">
        <v>1599</v>
      </c>
      <c r="G41" s="114">
        <v>1766</v>
      </c>
      <c r="H41" s="114">
        <v>1798</v>
      </c>
      <c r="I41" s="114">
        <v>1362</v>
      </c>
      <c r="J41" s="140">
        <v>1571</v>
      </c>
      <c r="K41" s="114">
        <v>28</v>
      </c>
      <c r="L41" s="116">
        <v>1.7823042647994907</v>
      </c>
    </row>
    <row r="42" spans="1:12" s="110" customFormat="1" ht="15" customHeight="1" x14ac:dyDescent="0.2">
      <c r="A42" s="120"/>
      <c r="B42" s="119"/>
      <c r="C42" s="258" t="s">
        <v>106</v>
      </c>
      <c r="E42" s="113">
        <v>63.03939962476548</v>
      </c>
      <c r="F42" s="115">
        <v>1008</v>
      </c>
      <c r="G42" s="114">
        <v>1133</v>
      </c>
      <c r="H42" s="114">
        <v>1157</v>
      </c>
      <c r="I42" s="114">
        <v>873</v>
      </c>
      <c r="J42" s="140">
        <v>990</v>
      </c>
      <c r="K42" s="114">
        <v>18</v>
      </c>
      <c r="L42" s="116">
        <v>1.8181818181818181</v>
      </c>
    </row>
    <row r="43" spans="1:12" s="110" customFormat="1" ht="15" customHeight="1" x14ac:dyDescent="0.2">
      <c r="A43" s="123"/>
      <c r="B43" s="124"/>
      <c r="C43" s="260" t="s">
        <v>107</v>
      </c>
      <c r="D43" s="261"/>
      <c r="E43" s="125">
        <v>36.96060037523452</v>
      </c>
      <c r="F43" s="143">
        <v>591</v>
      </c>
      <c r="G43" s="144">
        <v>633</v>
      </c>
      <c r="H43" s="144">
        <v>641</v>
      </c>
      <c r="I43" s="144">
        <v>489</v>
      </c>
      <c r="J43" s="145">
        <v>581</v>
      </c>
      <c r="K43" s="144">
        <v>10</v>
      </c>
      <c r="L43" s="146">
        <v>1.7211703958691911</v>
      </c>
    </row>
    <row r="44" spans="1:12" s="110" customFormat="1" ht="45.75" customHeight="1" x14ac:dyDescent="0.2">
      <c r="A44" s="604" t="s">
        <v>191</v>
      </c>
      <c r="B44" s="605"/>
      <c r="C44" s="605"/>
      <c r="D44" s="606"/>
      <c r="E44" s="113">
        <v>1.1941848390446521</v>
      </c>
      <c r="F44" s="115">
        <v>391</v>
      </c>
      <c r="G44" s="114">
        <v>396</v>
      </c>
      <c r="H44" s="114">
        <v>404</v>
      </c>
      <c r="I44" s="114">
        <v>400</v>
      </c>
      <c r="J44" s="140">
        <v>398</v>
      </c>
      <c r="K44" s="114">
        <v>-7</v>
      </c>
      <c r="L44" s="116">
        <v>-1.7587939698492463</v>
      </c>
    </row>
    <row r="45" spans="1:12" s="110" customFormat="1" ht="15" customHeight="1" x14ac:dyDescent="0.2">
      <c r="A45" s="120"/>
      <c r="B45" s="119"/>
      <c r="C45" s="258" t="s">
        <v>106</v>
      </c>
      <c r="E45" s="113">
        <v>60.869565217391305</v>
      </c>
      <c r="F45" s="115">
        <v>238</v>
      </c>
      <c r="G45" s="114">
        <v>244</v>
      </c>
      <c r="H45" s="114">
        <v>247</v>
      </c>
      <c r="I45" s="114">
        <v>245</v>
      </c>
      <c r="J45" s="140">
        <v>247</v>
      </c>
      <c r="K45" s="114">
        <v>-9</v>
      </c>
      <c r="L45" s="116">
        <v>-3.6437246963562755</v>
      </c>
    </row>
    <row r="46" spans="1:12" s="110" customFormat="1" ht="15" customHeight="1" x14ac:dyDescent="0.2">
      <c r="A46" s="123"/>
      <c r="B46" s="124"/>
      <c r="C46" s="260" t="s">
        <v>107</v>
      </c>
      <c r="D46" s="261"/>
      <c r="E46" s="125">
        <v>39.130434782608695</v>
      </c>
      <c r="F46" s="143">
        <v>153</v>
      </c>
      <c r="G46" s="144">
        <v>152</v>
      </c>
      <c r="H46" s="144">
        <v>157</v>
      </c>
      <c r="I46" s="144">
        <v>155</v>
      </c>
      <c r="J46" s="145">
        <v>151</v>
      </c>
      <c r="K46" s="144">
        <v>2</v>
      </c>
      <c r="L46" s="146">
        <v>1.3245033112582782</v>
      </c>
    </row>
    <row r="47" spans="1:12" s="110" customFormat="1" ht="39" customHeight="1" x14ac:dyDescent="0.2">
      <c r="A47" s="604" t="s">
        <v>520</v>
      </c>
      <c r="B47" s="607"/>
      <c r="C47" s="607"/>
      <c r="D47" s="608"/>
      <c r="E47" s="113">
        <v>1.0964510414757804</v>
      </c>
      <c r="F47" s="115">
        <v>359</v>
      </c>
      <c r="G47" s="114">
        <v>384</v>
      </c>
      <c r="H47" s="114">
        <v>390</v>
      </c>
      <c r="I47" s="114">
        <v>365</v>
      </c>
      <c r="J47" s="140">
        <v>369</v>
      </c>
      <c r="K47" s="114">
        <v>-10</v>
      </c>
      <c r="L47" s="116">
        <v>-2.7100271002710028</v>
      </c>
    </row>
    <row r="48" spans="1:12" s="110" customFormat="1" ht="15" customHeight="1" x14ac:dyDescent="0.2">
      <c r="A48" s="120"/>
      <c r="B48" s="119"/>
      <c r="C48" s="258" t="s">
        <v>106</v>
      </c>
      <c r="E48" s="113">
        <v>35.376044568245128</v>
      </c>
      <c r="F48" s="115">
        <v>127</v>
      </c>
      <c r="G48" s="114">
        <v>132</v>
      </c>
      <c r="H48" s="114">
        <v>133</v>
      </c>
      <c r="I48" s="114">
        <v>141</v>
      </c>
      <c r="J48" s="140">
        <v>140</v>
      </c>
      <c r="K48" s="114">
        <v>-13</v>
      </c>
      <c r="L48" s="116">
        <v>-9.2857142857142865</v>
      </c>
    </row>
    <row r="49" spans="1:12" s="110" customFormat="1" ht="15" customHeight="1" x14ac:dyDescent="0.2">
      <c r="A49" s="123"/>
      <c r="B49" s="124"/>
      <c r="C49" s="260" t="s">
        <v>107</v>
      </c>
      <c r="D49" s="261"/>
      <c r="E49" s="125">
        <v>64.623955431754879</v>
      </c>
      <c r="F49" s="143">
        <v>232</v>
      </c>
      <c r="G49" s="144">
        <v>252</v>
      </c>
      <c r="H49" s="144">
        <v>257</v>
      </c>
      <c r="I49" s="144">
        <v>224</v>
      </c>
      <c r="J49" s="145">
        <v>229</v>
      </c>
      <c r="K49" s="144">
        <v>3</v>
      </c>
      <c r="L49" s="146">
        <v>1.3100436681222707</v>
      </c>
    </row>
    <row r="50" spans="1:12" s="110" customFormat="1" ht="24.95" customHeight="1" x14ac:dyDescent="0.2">
      <c r="A50" s="609" t="s">
        <v>192</v>
      </c>
      <c r="B50" s="610"/>
      <c r="C50" s="610"/>
      <c r="D50" s="611"/>
      <c r="E50" s="262">
        <v>14.718099077637286</v>
      </c>
      <c r="F50" s="263">
        <v>4819</v>
      </c>
      <c r="G50" s="264">
        <v>4982</v>
      </c>
      <c r="H50" s="264">
        <v>5137</v>
      </c>
      <c r="I50" s="264">
        <v>4777</v>
      </c>
      <c r="J50" s="265">
        <v>4727</v>
      </c>
      <c r="K50" s="263">
        <v>92</v>
      </c>
      <c r="L50" s="266">
        <v>1.9462661307383118</v>
      </c>
    </row>
    <row r="51" spans="1:12" s="110" customFormat="1" ht="15" customHeight="1" x14ac:dyDescent="0.2">
      <c r="A51" s="120"/>
      <c r="B51" s="119"/>
      <c r="C51" s="258" t="s">
        <v>106</v>
      </c>
      <c r="E51" s="113">
        <v>54.098360655737707</v>
      </c>
      <c r="F51" s="115">
        <v>2607</v>
      </c>
      <c r="G51" s="114">
        <v>2683</v>
      </c>
      <c r="H51" s="114">
        <v>2796</v>
      </c>
      <c r="I51" s="114">
        <v>2592</v>
      </c>
      <c r="J51" s="140">
        <v>2585</v>
      </c>
      <c r="K51" s="114">
        <v>22</v>
      </c>
      <c r="L51" s="116">
        <v>0.85106382978723405</v>
      </c>
    </row>
    <row r="52" spans="1:12" s="110" customFormat="1" ht="15" customHeight="1" x14ac:dyDescent="0.2">
      <c r="A52" s="120"/>
      <c r="B52" s="119"/>
      <c r="C52" s="258" t="s">
        <v>107</v>
      </c>
      <c r="E52" s="113">
        <v>45.901639344262293</v>
      </c>
      <c r="F52" s="115">
        <v>2212</v>
      </c>
      <c r="G52" s="114">
        <v>2299</v>
      </c>
      <c r="H52" s="114">
        <v>2341</v>
      </c>
      <c r="I52" s="114">
        <v>2185</v>
      </c>
      <c r="J52" s="140">
        <v>2142</v>
      </c>
      <c r="K52" s="114">
        <v>70</v>
      </c>
      <c r="L52" s="116">
        <v>3.2679738562091503</v>
      </c>
    </row>
    <row r="53" spans="1:12" s="110" customFormat="1" ht="15" customHeight="1" x14ac:dyDescent="0.2">
      <c r="A53" s="120"/>
      <c r="B53" s="119"/>
      <c r="C53" s="258" t="s">
        <v>187</v>
      </c>
      <c r="D53" s="110" t="s">
        <v>193</v>
      </c>
      <c r="E53" s="113">
        <v>23.179082797260843</v>
      </c>
      <c r="F53" s="115">
        <v>1117</v>
      </c>
      <c r="G53" s="114">
        <v>1302</v>
      </c>
      <c r="H53" s="114">
        <v>1334</v>
      </c>
      <c r="I53" s="114">
        <v>1008</v>
      </c>
      <c r="J53" s="140">
        <v>1103</v>
      </c>
      <c r="K53" s="114">
        <v>14</v>
      </c>
      <c r="L53" s="116">
        <v>1.2692656391659112</v>
      </c>
    </row>
    <row r="54" spans="1:12" s="110" customFormat="1" ht="15" customHeight="1" x14ac:dyDescent="0.2">
      <c r="A54" s="120"/>
      <c r="B54" s="119"/>
      <c r="D54" s="267" t="s">
        <v>194</v>
      </c>
      <c r="E54" s="113">
        <v>66.78603401969562</v>
      </c>
      <c r="F54" s="115">
        <v>746</v>
      </c>
      <c r="G54" s="114">
        <v>853</v>
      </c>
      <c r="H54" s="114">
        <v>879</v>
      </c>
      <c r="I54" s="114">
        <v>680</v>
      </c>
      <c r="J54" s="140">
        <v>733</v>
      </c>
      <c r="K54" s="114">
        <v>13</v>
      </c>
      <c r="L54" s="116">
        <v>1.7735334242837653</v>
      </c>
    </row>
    <row r="55" spans="1:12" s="110" customFormat="1" ht="15" customHeight="1" x14ac:dyDescent="0.2">
      <c r="A55" s="120"/>
      <c r="B55" s="119"/>
      <c r="D55" s="267" t="s">
        <v>195</v>
      </c>
      <c r="E55" s="113">
        <v>33.213965980304387</v>
      </c>
      <c r="F55" s="115">
        <v>371</v>
      </c>
      <c r="G55" s="114">
        <v>449</v>
      </c>
      <c r="H55" s="114">
        <v>455</v>
      </c>
      <c r="I55" s="114">
        <v>328</v>
      </c>
      <c r="J55" s="140">
        <v>370</v>
      </c>
      <c r="K55" s="114">
        <v>1</v>
      </c>
      <c r="L55" s="116">
        <v>0.27027027027027029</v>
      </c>
    </row>
    <row r="56" spans="1:12" s="110" customFormat="1" ht="15" customHeight="1" x14ac:dyDescent="0.2">
      <c r="A56" s="120"/>
      <c r="B56" s="119" t="s">
        <v>196</v>
      </c>
      <c r="C56" s="258"/>
      <c r="E56" s="113">
        <v>69.106957424714437</v>
      </c>
      <c r="F56" s="115">
        <v>22627</v>
      </c>
      <c r="G56" s="114">
        <v>22517</v>
      </c>
      <c r="H56" s="114">
        <v>22709</v>
      </c>
      <c r="I56" s="114">
        <v>22595</v>
      </c>
      <c r="J56" s="140">
        <v>22473</v>
      </c>
      <c r="K56" s="114">
        <v>154</v>
      </c>
      <c r="L56" s="116">
        <v>0.68526676456191871</v>
      </c>
    </row>
    <row r="57" spans="1:12" s="110" customFormat="1" ht="15" customHeight="1" x14ac:dyDescent="0.2">
      <c r="A57" s="120"/>
      <c r="B57" s="119"/>
      <c r="C57" s="258" t="s">
        <v>106</v>
      </c>
      <c r="E57" s="113">
        <v>49.555840367702302</v>
      </c>
      <c r="F57" s="115">
        <v>11213</v>
      </c>
      <c r="G57" s="114">
        <v>11138</v>
      </c>
      <c r="H57" s="114">
        <v>11240</v>
      </c>
      <c r="I57" s="114">
        <v>11215</v>
      </c>
      <c r="J57" s="140">
        <v>11177</v>
      </c>
      <c r="K57" s="114">
        <v>36</v>
      </c>
      <c r="L57" s="116">
        <v>0.32209000626286122</v>
      </c>
    </row>
    <row r="58" spans="1:12" s="110" customFormat="1" ht="15" customHeight="1" x14ac:dyDescent="0.2">
      <c r="A58" s="120"/>
      <c r="B58" s="119"/>
      <c r="C58" s="258" t="s">
        <v>107</v>
      </c>
      <c r="E58" s="113">
        <v>50.444159632297698</v>
      </c>
      <c r="F58" s="115">
        <v>11414</v>
      </c>
      <c r="G58" s="114">
        <v>11379</v>
      </c>
      <c r="H58" s="114">
        <v>11469</v>
      </c>
      <c r="I58" s="114">
        <v>11380</v>
      </c>
      <c r="J58" s="140">
        <v>11296</v>
      </c>
      <c r="K58" s="114">
        <v>118</v>
      </c>
      <c r="L58" s="116">
        <v>1.0446175637393769</v>
      </c>
    </row>
    <row r="59" spans="1:12" s="110" customFormat="1" ht="15" customHeight="1" x14ac:dyDescent="0.2">
      <c r="A59" s="120"/>
      <c r="B59" s="119"/>
      <c r="C59" s="258" t="s">
        <v>105</v>
      </c>
      <c r="D59" s="110" t="s">
        <v>197</v>
      </c>
      <c r="E59" s="113">
        <v>90.789764440712418</v>
      </c>
      <c r="F59" s="115">
        <v>20543</v>
      </c>
      <c r="G59" s="114">
        <v>20441</v>
      </c>
      <c r="H59" s="114">
        <v>20663</v>
      </c>
      <c r="I59" s="114">
        <v>20550</v>
      </c>
      <c r="J59" s="140">
        <v>20423</v>
      </c>
      <c r="K59" s="114">
        <v>120</v>
      </c>
      <c r="L59" s="116">
        <v>0.58757283454928266</v>
      </c>
    </row>
    <row r="60" spans="1:12" s="110" customFormat="1" ht="15" customHeight="1" x14ac:dyDescent="0.2">
      <c r="A60" s="120"/>
      <c r="B60" s="119"/>
      <c r="C60" s="258"/>
      <c r="D60" s="267" t="s">
        <v>198</v>
      </c>
      <c r="E60" s="113">
        <v>47.539307793408945</v>
      </c>
      <c r="F60" s="115">
        <v>9766</v>
      </c>
      <c r="G60" s="114">
        <v>9692</v>
      </c>
      <c r="H60" s="114">
        <v>9816</v>
      </c>
      <c r="I60" s="114">
        <v>9791</v>
      </c>
      <c r="J60" s="140">
        <v>9745</v>
      </c>
      <c r="K60" s="114">
        <v>21</v>
      </c>
      <c r="L60" s="116">
        <v>0.21549512570548998</v>
      </c>
    </row>
    <row r="61" spans="1:12" s="110" customFormat="1" ht="15" customHeight="1" x14ac:dyDescent="0.2">
      <c r="A61" s="120"/>
      <c r="B61" s="119"/>
      <c r="C61" s="258"/>
      <c r="D61" s="267" t="s">
        <v>199</v>
      </c>
      <c r="E61" s="113">
        <v>52.460692206591055</v>
      </c>
      <c r="F61" s="115">
        <v>10777</v>
      </c>
      <c r="G61" s="114">
        <v>10749</v>
      </c>
      <c r="H61" s="114">
        <v>10847</v>
      </c>
      <c r="I61" s="114">
        <v>10759</v>
      </c>
      <c r="J61" s="140">
        <v>10678</v>
      </c>
      <c r="K61" s="114">
        <v>99</v>
      </c>
      <c r="L61" s="116">
        <v>0.92713991384154337</v>
      </c>
    </row>
    <row r="62" spans="1:12" s="110" customFormat="1" ht="15" customHeight="1" x14ac:dyDescent="0.2">
      <c r="A62" s="120"/>
      <c r="B62" s="119"/>
      <c r="C62" s="258"/>
      <c r="D62" s="258" t="s">
        <v>200</v>
      </c>
      <c r="E62" s="113">
        <v>9.2102355592875771</v>
      </c>
      <c r="F62" s="115">
        <v>2084</v>
      </c>
      <c r="G62" s="114">
        <v>2076</v>
      </c>
      <c r="H62" s="114">
        <v>2046</v>
      </c>
      <c r="I62" s="114">
        <v>2045</v>
      </c>
      <c r="J62" s="140">
        <v>2050</v>
      </c>
      <c r="K62" s="114">
        <v>34</v>
      </c>
      <c r="L62" s="116">
        <v>1.6585365853658536</v>
      </c>
    </row>
    <row r="63" spans="1:12" s="110" customFormat="1" ht="15" customHeight="1" x14ac:dyDescent="0.2">
      <c r="A63" s="120"/>
      <c r="B63" s="119"/>
      <c r="C63" s="258"/>
      <c r="D63" s="267" t="s">
        <v>198</v>
      </c>
      <c r="E63" s="113">
        <v>69.433781190019189</v>
      </c>
      <c r="F63" s="115">
        <v>1447</v>
      </c>
      <c r="G63" s="114">
        <v>1446</v>
      </c>
      <c r="H63" s="114">
        <v>1424</v>
      </c>
      <c r="I63" s="114">
        <v>1424</v>
      </c>
      <c r="J63" s="140">
        <v>1432</v>
      </c>
      <c r="K63" s="114">
        <v>15</v>
      </c>
      <c r="L63" s="116">
        <v>1.0474860335195531</v>
      </c>
    </row>
    <row r="64" spans="1:12" s="110" customFormat="1" ht="15" customHeight="1" x14ac:dyDescent="0.2">
      <c r="A64" s="120"/>
      <c r="B64" s="119"/>
      <c r="C64" s="258"/>
      <c r="D64" s="267" t="s">
        <v>199</v>
      </c>
      <c r="E64" s="113">
        <v>30.566218809980807</v>
      </c>
      <c r="F64" s="115">
        <v>637</v>
      </c>
      <c r="G64" s="114">
        <v>630</v>
      </c>
      <c r="H64" s="114">
        <v>622</v>
      </c>
      <c r="I64" s="114">
        <v>621</v>
      </c>
      <c r="J64" s="140">
        <v>618</v>
      </c>
      <c r="K64" s="114">
        <v>19</v>
      </c>
      <c r="L64" s="116">
        <v>3.0744336569579289</v>
      </c>
    </row>
    <row r="65" spans="1:12" s="110" customFormat="1" ht="15" customHeight="1" x14ac:dyDescent="0.2">
      <c r="A65" s="120"/>
      <c r="B65" s="119" t="s">
        <v>201</v>
      </c>
      <c r="C65" s="258"/>
      <c r="E65" s="113">
        <v>9.3183067619571194</v>
      </c>
      <c r="F65" s="115">
        <v>3051</v>
      </c>
      <c r="G65" s="114">
        <v>3036</v>
      </c>
      <c r="H65" s="114">
        <v>2955</v>
      </c>
      <c r="I65" s="114">
        <v>2871</v>
      </c>
      <c r="J65" s="140">
        <v>2824</v>
      </c>
      <c r="K65" s="114">
        <v>227</v>
      </c>
      <c r="L65" s="116">
        <v>8.0382436260623233</v>
      </c>
    </row>
    <row r="66" spans="1:12" s="110" customFormat="1" ht="15" customHeight="1" x14ac:dyDescent="0.2">
      <c r="A66" s="120"/>
      <c r="B66" s="119"/>
      <c r="C66" s="258" t="s">
        <v>106</v>
      </c>
      <c r="E66" s="113">
        <v>50.049164208456247</v>
      </c>
      <c r="F66" s="115">
        <v>1527</v>
      </c>
      <c r="G66" s="114">
        <v>1531</v>
      </c>
      <c r="H66" s="114">
        <v>1503</v>
      </c>
      <c r="I66" s="114">
        <v>1474</v>
      </c>
      <c r="J66" s="140">
        <v>1467</v>
      </c>
      <c r="K66" s="114">
        <v>60</v>
      </c>
      <c r="L66" s="116">
        <v>4.0899795501022496</v>
      </c>
    </row>
    <row r="67" spans="1:12" s="110" customFormat="1" ht="15" customHeight="1" x14ac:dyDescent="0.2">
      <c r="A67" s="120"/>
      <c r="B67" s="119"/>
      <c r="C67" s="258" t="s">
        <v>107</v>
      </c>
      <c r="E67" s="113">
        <v>49.950835791543753</v>
      </c>
      <c r="F67" s="115">
        <v>1524</v>
      </c>
      <c r="G67" s="114">
        <v>1505</v>
      </c>
      <c r="H67" s="114">
        <v>1452</v>
      </c>
      <c r="I67" s="114">
        <v>1397</v>
      </c>
      <c r="J67" s="140">
        <v>1357</v>
      </c>
      <c r="K67" s="114">
        <v>167</v>
      </c>
      <c r="L67" s="116">
        <v>12.306558585114223</v>
      </c>
    </row>
    <row r="68" spans="1:12" s="110" customFormat="1" ht="15" customHeight="1" x14ac:dyDescent="0.2">
      <c r="A68" s="120"/>
      <c r="B68" s="119"/>
      <c r="C68" s="258" t="s">
        <v>105</v>
      </c>
      <c r="D68" s="110" t="s">
        <v>202</v>
      </c>
      <c r="E68" s="113">
        <v>19.174041297935105</v>
      </c>
      <c r="F68" s="115">
        <v>585</v>
      </c>
      <c r="G68" s="114">
        <v>574</v>
      </c>
      <c r="H68" s="114">
        <v>531</v>
      </c>
      <c r="I68" s="114">
        <v>498</v>
      </c>
      <c r="J68" s="140">
        <v>473</v>
      </c>
      <c r="K68" s="114">
        <v>112</v>
      </c>
      <c r="L68" s="116">
        <v>23.67864693446089</v>
      </c>
    </row>
    <row r="69" spans="1:12" s="110" customFormat="1" ht="15" customHeight="1" x14ac:dyDescent="0.2">
      <c r="A69" s="120"/>
      <c r="B69" s="119"/>
      <c r="C69" s="258"/>
      <c r="D69" s="267" t="s">
        <v>198</v>
      </c>
      <c r="E69" s="113">
        <v>45.128205128205131</v>
      </c>
      <c r="F69" s="115">
        <v>264</v>
      </c>
      <c r="G69" s="114">
        <v>259</v>
      </c>
      <c r="H69" s="114">
        <v>240</v>
      </c>
      <c r="I69" s="114">
        <v>224</v>
      </c>
      <c r="J69" s="140">
        <v>215</v>
      </c>
      <c r="K69" s="114">
        <v>49</v>
      </c>
      <c r="L69" s="116">
        <v>22.790697674418606</v>
      </c>
    </row>
    <row r="70" spans="1:12" s="110" customFormat="1" ht="15" customHeight="1" x14ac:dyDescent="0.2">
      <c r="A70" s="120"/>
      <c r="B70" s="119"/>
      <c r="C70" s="258"/>
      <c r="D70" s="267" t="s">
        <v>199</v>
      </c>
      <c r="E70" s="113">
        <v>54.871794871794869</v>
      </c>
      <c r="F70" s="115">
        <v>321</v>
      </c>
      <c r="G70" s="114">
        <v>315</v>
      </c>
      <c r="H70" s="114">
        <v>291</v>
      </c>
      <c r="I70" s="114">
        <v>274</v>
      </c>
      <c r="J70" s="140">
        <v>258</v>
      </c>
      <c r="K70" s="114">
        <v>63</v>
      </c>
      <c r="L70" s="116">
        <v>24.418604651162791</v>
      </c>
    </row>
    <row r="71" spans="1:12" s="110" customFormat="1" ht="15" customHeight="1" x14ac:dyDescent="0.2">
      <c r="A71" s="120"/>
      <c r="B71" s="119"/>
      <c r="C71" s="258"/>
      <c r="D71" s="110" t="s">
        <v>203</v>
      </c>
      <c r="E71" s="113">
        <v>72.369714847590956</v>
      </c>
      <c r="F71" s="115">
        <v>2208</v>
      </c>
      <c r="G71" s="114">
        <v>2197</v>
      </c>
      <c r="H71" s="114">
        <v>2163</v>
      </c>
      <c r="I71" s="114">
        <v>2123</v>
      </c>
      <c r="J71" s="140">
        <v>2095</v>
      </c>
      <c r="K71" s="114">
        <v>113</v>
      </c>
      <c r="L71" s="116">
        <v>5.3937947494033409</v>
      </c>
    </row>
    <row r="72" spans="1:12" s="110" customFormat="1" ht="15" customHeight="1" x14ac:dyDescent="0.2">
      <c r="A72" s="120"/>
      <c r="B72" s="119"/>
      <c r="C72" s="258"/>
      <c r="D72" s="267" t="s">
        <v>198</v>
      </c>
      <c r="E72" s="113">
        <v>50.22644927536232</v>
      </c>
      <c r="F72" s="115">
        <v>1109</v>
      </c>
      <c r="G72" s="114">
        <v>1109</v>
      </c>
      <c r="H72" s="114">
        <v>1106</v>
      </c>
      <c r="I72" s="114">
        <v>1101</v>
      </c>
      <c r="J72" s="140">
        <v>1097</v>
      </c>
      <c r="K72" s="114">
        <v>12</v>
      </c>
      <c r="L72" s="116">
        <v>1.0938924339106655</v>
      </c>
    </row>
    <row r="73" spans="1:12" s="110" customFormat="1" ht="15" customHeight="1" x14ac:dyDescent="0.2">
      <c r="A73" s="120"/>
      <c r="B73" s="119"/>
      <c r="C73" s="258"/>
      <c r="D73" s="267" t="s">
        <v>199</v>
      </c>
      <c r="E73" s="113">
        <v>49.77355072463768</v>
      </c>
      <c r="F73" s="115">
        <v>1099</v>
      </c>
      <c r="G73" s="114">
        <v>1088</v>
      </c>
      <c r="H73" s="114">
        <v>1057</v>
      </c>
      <c r="I73" s="114">
        <v>1022</v>
      </c>
      <c r="J73" s="140">
        <v>998</v>
      </c>
      <c r="K73" s="114">
        <v>101</v>
      </c>
      <c r="L73" s="116">
        <v>10.120240480961924</v>
      </c>
    </row>
    <row r="74" spans="1:12" s="110" customFormat="1" ht="15" customHeight="1" x14ac:dyDescent="0.2">
      <c r="A74" s="120"/>
      <c r="B74" s="119"/>
      <c r="C74" s="258"/>
      <c r="D74" s="110" t="s">
        <v>204</v>
      </c>
      <c r="E74" s="113">
        <v>8.4562438544739429</v>
      </c>
      <c r="F74" s="115">
        <v>258</v>
      </c>
      <c r="G74" s="114">
        <v>265</v>
      </c>
      <c r="H74" s="114">
        <v>261</v>
      </c>
      <c r="I74" s="114">
        <v>250</v>
      </c>
      <c r="J74" s="140">
        <v>256</v>
      </c>
      <c r="K74" s="114">
        <v>2</v>
      </c>
      <c r="L74" s="116">
        <v>0.78125</v>
      </c>
    </row>
    <row r="75" spans="1:12" s="110" customFormat="1" ht="15" customHeight="1" x14ac:dyDescent="0.2">
      <c r="A75" s="120"/>
      <c r="B75" s="119"/>
      <c r="C75" s="258"/>
      <c r="D75" s="267" t="s">
        <v>198</v>
      </c>
      <c r="E75" s="113">
        <v>59.689922480620154</v>
      </c>
      <c r="F75" s="115">
        <v>154</v>
      </c>
      <c r="G75" s="114">
        <v>163</v>
      </c>
      <c r="H75" s="114">
        <v>157</v>
      </c>
      <c r="I75" s="114">
        <v>149</v>
      </c>
      <c r="J75" s="140">
        <v>155</v>
      </c>
      <c r="K75" s="114">
        <v>-1</v>
      </c>
      <c r="L75" s="116">
        <v>-0.64516129032258063</v>
      </c>
    </row>
    <row r="76" spans="1:12" s="110" customFormat="1" ht="15" customHeight="1" x14ac:dyDescent="0.2">
      <c r="A76" s="120"/>
      <c r="B76" s="119"/>
      <c r="C76" s="258"/>
      <c r="D76" s="267" t="s">
        <v>199</v>
      </c>
      <c r="E76" s="113">
        <v>40.310077519379846</v>
      </c>
      <c r="F76" s="115">
        <v>104</v>
      </c>
      <c r="G76" s="114">
        <v>102</v>
      </c>
      <c r="H76" s="114">
        <v>104</v>
      </c>
      <c r="I76" s="114">
        <v>101</v>
      </c>
      <c r="J76" s="140">
        <v>101</v>
      </c>
      <c r="K76" s="114">
        <v>3</v>
      </c>
      <c r="L76" s="116">
        <v>2.9702970297029703</v>
      </c>
    </row>
    <row r="77" spans="1:12" s="110" customFormat="1" ht="15" customHeight="1" x14ac:dyDescent="0.2">
      <c r="A77" s="534"/>
      <c r="B77" s="119" t="s">
        <v>205</v>
      </c>
      <c r="C77" s="268"/>
      <c r="D77" s="182"/>
      <c r="E77" s="113">
        <v>6.8566367356911613</v>
      </c>
      <c r="F77" s="115">
        <v>2245</v>
      </c>
      <c r="G77" s="114">
        <v>2211</v>
      </c>
      <c r="H77" s="114">
        <v>2339</v>
      </c>
      <c r="I77" s="114">
        <v>2235</v>
      </c>
      <c r="J77" s="140">
        <v>2230</v>
      </c>
      <c r="K77" s="114">
        <v>15</v>
      </c>
      <c r="L77" s="116">
        <v>0.67264573991031396</v>
      </c>
    </row>
    <row r="78" spans="1:12" s="110" customFormat="1" ht="15" customHeight="1" x14ac:dyDescent="0.2">
      <c r="A78" s="120"/>
      <c r="B78" s="119"/>
      <c r="C78" s="268" t="s">
        <v>106</v>
      </c>
      <c r="D78" s="182"/>
      <c r="E78" s="113">
        <v>58.262806236080181</v>
      </c>
      <c r="F78" s="115">
        <v>1308</v>
      </c>
      <c r="G78" s="114">
        <v>1258</v>
      </c>
      <c r="H78" s="114">
        <v>1328</v>
      </c>
      <c r="I78" s="114">
        <v>1269</v>
      </c>
      <c r="J78" s="140">
        <v>1250</v>
      </c>
      <c r="K78" s="114">
        <v>58</v>
      </c>
      <c r="L78" s="116">
        <v>4.6399999999999997</v>
      </c>
    </row>
    <row r="79" spans="1:12" s="110" customFormat="1" ht="15" customHeight="1" x14ac:dyDescent="0.2">
      <c r="A79" s="123"/>
      <c r="B79" s="124"/>
      <c r="C79" s="260" t="s">
        <v>107</v>
      </c>
      <c r="D79" s="261"/>
      <c r="E79" s="125">
        <v>41.737193763919819</v>
      </c>
      <c r="F79" s="143">
        <v>937</v>
      </c>
      <c r="G79" s="144">
        <v>953</v>
      </c>
      <c r="H79" s="144">
        <v>1011</v>
      </c>
      <c r="I79" s="144">
        <v>966</v>
      </c>
      <c r="J79" s="145">
        <v>980</v>
      </c>
      <c r="K79" s="144">
        <v>-43</v>
      </c>
      <c r="L79" s="146">
        <v>-4.3877551020408161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32742</v>
      </c>
      <c r="E11" s="114">
        <v>32746</v>
      </c>
      <c r="F11" s="114">
        <v>33140</v>
      </c>
      <c r="G11" s="114">
        <v>32478</v>
      </c>
      <c r="H11" s="140">
        <v>32254</v>
      </c>
      <c r="I11" s="115">
        <v>488</v>
      </c>
      <c r="J11" s="116">
        <v>1.5129906368202393</v>
      </c>
    </row>
    <row r="12" spans="1:15" s="110" customFormat="1" ht="24.95" customHeight="1" x14ac:dyDescent="0.2">
      <c r="A12" s="193" t="s">
        <v>132</v>
      </c>
      <c r="B12" s="194" t="s">
        <v>133</v>
      </c>
      <c r="C12" s="113" t="s">
        <v>513</v>
      </c>
      <c r="D12" s="115" t="s">
        <v>513</v>
      </c>
      <c r="E12" s="114">
        <v>197</v>
      </c>
      <c r="F12" s="114">
        <v>211</v>
      </c>
      <c r="G12" s="114">
        <v>204</v>
      </c>
      <c r="H12" s="140">
        <v>211</v>
      </c>
      <c r="I12" s="115" t="s">
        <v>513</v>
      </c>
      <c r="J12" s="116" t="s">
        <v>513</v>
      </c>
    </row>
    <row r="13" spans="1:15" s="110" customFormat="1" ht="24.95" customHeight="1" x14ac:dyDescent="0.2">
      <c r="A13" s="193" t="s">
        <v>134</v>
      </c>
      <c r="B13" s="199" t="s">
        <v>214</v>
      </c>
      <c r="C13" s="113" t="s">
        <v>513</v>
      </c>
      <c r="D13" s="115" t="s">
        <v>513</v>
      </c>
      <c r="E13" s="114">
        <v>813</v>
      </c>
      <c r="F13" s="114">
        <v>817</v>
      </c>
      <c r="G13" s="114">
        <v>827</v>
      </c>
      <c r="H13" s="140">
        <v>834</v>
      </c>
      <c r="I13" s="115" t="s">
        <v>513</v>
      </c>
      <c r="J13" s="116" t="s">
        <v>513</v>
      </c>
    </row>
    <row r="14" spans="1:15" s="287" customFormat="1" ht="24" customHeight="1" x14ac:dyDescent="0.2">
      <c r="A14" s="193" t="s">
        <v>215</v>
      </c>
      <c r="B14" s="199" t="s">
        <v>137</v>
      </c>
      <c r="C14" s="113">
        <v>24.292957058212693</v>
      </c>
      <c r="D14" s="115">
        <v>7954</v>
      </c>
      <c r="E14" s="114">
        <v>8010</v>
      </c>
      <c r="F14" s="114">
        <v>8081</v>
      </c>
      <c r="G14" s="114">
        <v>7946</v>
      </c>
      <c r="H14" s="140">
        <v>7949</v>
      </c>
      <c r="I14" s="115">
        <v>5</v>
      </c>
      <c r="J14" s="116">
        <v>6.2900993835702607E-2</v>
      </c>
      <c r="K14" s="110"/>
      <c r="L14" s="110"/>
      <c r="M14" s="110"/>
      <c r="N14" s="110"/>
      <c r="O14" s="110"/>
    </row>
    <row r="15" spans="1:15" s="110" customFormat="1" ht="24.75" customHeight="1" x14ac:dyDescent="0.2">
      <c r="A15" s="193" t="s">
        <v>216</v>
      </c>
      <c r="B15" s="199" t="s">
        <v>217</v>
      </c>
      <c r="C15" s="113">
        <v>2.1990104452996153</v>
      </c>
      <c r="D15" s="115">
        <v>720</v>
      </c>
      <c r="E15" s="114">
        <v>720</v>
      </c>
      <c r="F15" s="114">
        <v>742</v>
      </c>
      <c r="G15" s="114">
        <v>720</v>
      </c>
      <c r="H15" s="140">
        <v>729</v>
      </c>
      <c r="I15" s="115">
        <v>-9</v>
      </c>
      <c r="J15" s="116">
        <v>-1.2345679012345678</v>
      </c>
    </row>
    <row r="16" spans="1:15" s="287" customFormat="1" ht="24.95" customHeight="1" x14ac:dyDescent="0.2">
      <c r="A16" s="193" t="s">
        <v>218</v>
      </c>
      <c r="B16" s="199" t="s">
        <v>141</v>
      </c>
      <c r="C16" s="113">
        <v>13.774357094862868</v>
      </c>
      <c r="D16" s="115">
        <v>4510</v>
      </c>
      <c r="E16" s="114">
        <v>4553</v>
      </c>
      <c r="F16" s="114">
        <v>4588</v>
      </c>
      <c r="G16" s="114">
        <v>4504</v>
      </c>
      <c r="H16" s="140">
        <v>4505</v>
      </c>
      <c r="I16" s="115">
        <v>5</v>
      </c>
      <c r="J16" s="116">
        <v>0.11098779134295228</v>
      </c>
      <c r="K16" s="110"/>
      <c r="L16" s="110"/>
      <c r="M16" s="110"/>
      <c r="N16" s="110"/>
      <c r="O16" s="110"/>
    </row>
    <row r="17" spans="1:15" s="110" customFormat="1" ht="24.95" customHeight="1" x14ac:dyDescent="0.2">
      <c r="A17" s="193" t="s">
        <v>219</v>
      </c>
      <c r="B17" s="199" t="s">
        <v>220</v>
      </c>
      <c r="C17" s="113">
        <v>8.3195895180502113</v>
      </c>
      <c r="D17" s="115">
        <v>2724</v>
      </c>
      <c r="E17" s="114">
        <v>2737</v>
      </c>
      <c r="F17" s="114">
        <v>2751</v>
      </c>
      <c r="G17" s="114">
        <v>2722</v>
      </c>
      <c r="H17" s="140">
        <v>2715</v>
      </c>
      <c r="I17" s="115">
        <v>9</v>
      </c>
      <c r="J17" s="116">
        <v>0.33149171270718231</v>
      </c>
    </row>
    <row r="18" spans="1:15" s="287" customFormat="1" ht="24.95" customHeight="1" x14ac:dyDescent="0.2">
      <c r="A18" s="201" t="s">
        <v>144</v>
      </c>
      <c r="B18" s="202" t="s">
        <v>145</v>
      </c>
      <c r="C18" s="113">
        <v>7.4369311587563374</v>
      </c>
      <c r="D18" s="115">
        <v>2435</v>
      </c>
      <c r="E18" s="114">
        <v>2304</v>
      </c>
      <c r="F18" s="114">
        <v>2346</v>
      </c>
      <c r="G18" s="114">
        <v>2284</v>
      </c>
      <c r="H18" s="140">
        <v>2257</v>
      </c>
      <c r="I18" s="115">
        <v>178</v>
      </c>
      <c r="J18" s="116">
        <v>7.8865750996898534</v>
      </c>
      <c r="K18" s="110"/>
      <c r="L18" s="110"/>
      <c r="M18" s="110"/>
      <c r="N18" s="110"/>
      <c r="O18" s="110"/>
    </row>
    <row r="19" spans="1:15" s="110" customFormat="1" ht="24.95" customHeight="1" x14ac:dyDescent="0.2">
      <c r="A19" s="193" t="s">
        <v>146</v>
      </c>
      <c r="B19" s="199" t="s">
        <v>147</v>
      </c>
      <c r="C19" s="113">
        <v>13.099383055402846</v>
      </c>
      <c r="D19" s="115">
        <v>4289</v>
      </c>
      <c r="E19" s="114">
        <v>4323</v>
      </c>
      <c r="F19" s="114">
        <v>4334</v>
      </c>
      <c r="G19" s="114">
        <v>4225</v>
      </c>
      <c r="H19" s="140">
        <v>4224</v>
      </c>
      <c r="I19" s="115">
        <v>65</v>
      </c>
      <c r="J19" s="116">
        <v>1.5388257575757576</v>
      </c>
    </row>
    <row r="20" spans="1:15" s="287" customFormat="1" ht="24.95" customHeight="1" x14ac:dyDescent="0.2">
      <c r="A20" s="193" t="s">
        <v>148</v>
      </c>
      <c r="B20" s="199" t="s">
        <v>149</v>
      </c>
      <c r="C20" s="113">
        <v>3.5428501618716024</v>
      </c>
      <c r="D20" s="115">
        <v>1160</v>
      </c>
      <c r="E20" s="114">
        <v>1174</v>
      </c>
      <c r="F20" s="114">
        <v>1186</v>
      </c>
      <c r="G20" s="114">
        <v>1120</v>
      </c>
      <c r="H20" s="140">
        <v>1138</v>
      </c>
      <c r="I20" s="115">
        <v>22</v>
      </c>
      <c r="J20" s="116">
        <v>1.9332161687170475</v>
      </c>
      <c r="K20" s="110"/>
      <c r="L20" s="110"/>
      <c r="M20" s="110"/>
      <c r="N20" s="110"/>
      <c r="O20" s="110"/>
    </row>
    <row r="21" spans="1:15" s="110" customFormat="1" ht="24.95" customHeight="1" x14ac:dyDescent="0.2">
      <c r="A21" s="201" t="s">
        <v>150</v>
      </c>
      <c r="B21" s="202" t="s">
        <v>151</v>
      </c>
      <c r="C21" s="113">
        <v>2.886201209455745</v>
      </c>
      <c r="D21" s="115">
        <v>945</v>
      </c>
      <c r="E21" s="114">
        <v>992</v>
      </c>
      <c r="F21" s="114">
        <v>1105</v>
      </c>
      <c r="G21" s="114">
        <v>1117</v>
      </c>
      <c r="H21" s="140">
        <v>958</v>
      </c>
      <c r="I21" s="115">
        <v>-13</v>
      </c>
      <c r="J21" s="116">
        <v>-1.3569937369519833</v>
      </c>
    </row>
    <row r="22" spans="1:15" s="110" customFormat="1" ht="24.95" customHeight="1" x14ac:dyDescent="0.2">
      <c r="A22" s="201" t="s">
        <v>152</v>
      </c>
      <c r="B22" s="199" t="s">
        <v>153</v>
      </c>
      <c r="C22" s="113" t="s">
        <v>513</v>
      </c>
      <c r="D22" s="115" t="s">
        <v>513</v>
      </c>
      <c r="E22" s="114">
        <v>313</v>
      </c>
      <c r="F22" s="114">
        <v>311</v>
      </c>
      <c r="G22" s="114">
        <v>304</v>
      </c>
      <c r="H22" s="140">
        <v>309</v>
      </c>
      <c r="I22" s="115" t="s">
        <v>513</v>
      </c>
      <c r="J22" s="116" t="s">
        <v>513</v>
      </c>
    </row>
    <row r="23" spans="1:15" s="110" customFormat="1" ht="24.95" customHeight="1" x14ac:dyDescent="0.2">
      <c r="A23" s="193" t="s">
        <v>154</v>
      </c>
      <c r="B23" s="199" t="s">
        <v>155</v>
      </c>
      <c r="C23" s="113">
        <v>1.9271883208111906</v>
      </c>
      <c r="D23" s="115">
        <v>631</v>
      </c>
      <c r="E23" s="114">
        <v>638</v>
      </c>
      <c r="F23" s="114">
        <v>639</v>
      </c>
      <c r="G23" s="114">
        <v>629</v>
      </c>
      <c r="H23" s="140">
        <v>630</v>
      </c>
      <c r="I23" s="115">
        <v>1</v>
      </c>
      <c r="J23" s="116">
        <v>0.15873015873015872</v>
      </c>
    </row>
    <row r="24" spans="1:15" s="110" customFormat="1" ht="24.95" customHeight="1" x14ac:dyDescent="0.2">
      <c r="A24" s="193" t="s">
        <v>156</v>
      </c>
      <c r="B24" s="199" t="s">
        <v>221</v>
      </c>
      <c r="C24" s="113">
        <v>4.3491539918147941</v>
      </c>
      <c r="D24" s="115">
        <v>1424</v>
      </c>
      <c r="E24" s="114">
        <v>1448</v>
      </c>
      <c r="F24" s="114">
        <v>1437</v>
      </c>
      <c r="G24" s="114">
        <v>1421</v>
      </c>
      <c r="H24" s="140">
        <v>1416</v>
      </c>
      <c r="I24" s="115">
        <v>8</v>
      </c>
      <c r="J24" s="116">
        <v>0.56497175141242939</v>
      </c>
    </row>
    <row r="25" spans="1:15" s="110" customFormat="1" ht="24.95" customHeight="1" x14ac:dyDescent="0.2">
      <c r="A25" s="193" t="s">
        <v>222</v>
      </c>
      <c r="B25" s="204" t="s">
        <v>159</v>
      </c>
      <c r="C25" s="113">
        <v>3.0541811740272431</v>
      </c>
      <c r="D25" s="115">
        <v>1000</v>
      </c>
      <c r="E25" s="114">
        <v>981</v>
      </c>
      <c r="F25" s="114">
        <v>1129</v>
      </c>
      <c r="G25" s="114">
        <v>1056</v>
      </c>
      <c r="H25" s="140">
        <v>1063</v>
      </c>
      <c r="I25" s="115">
        <v>-63</v>
      </c>
      <c r="J25" s="116">
        <v>-5.9266227657572905</v>
      </c>
    </row>
    <row r="26" spans="1:15" s="110" customFormat="1" ht="24.95" customHeight="1" x14ac:dyDescent="0.2">
      <c r="A26" s="201">
        <v>782.78300000000002</v>
      </c>
      <c r="B26" s="203" t="s">
        <v>160</v>
      </c>
      <c r="C26" s="113" t="s">
        <v>513</v>
      </c>
      <c r="D26" s="115" t="s">
        <v>513</v>
      </c>
      <c r="E26" s="114">
        <v>97</v>
      </c>
      <c r="F26" s="114">
        <v>141</v>
      </c>
      <c r="G26" s="114">
        <v>131</v>
      </c>
      <c r="H26" s="140">
        <v>119</v>
      </c>
      <c r="I26" s="115" t="s">
        <v>513</v>
      </c>
      <c r="J26" s="116" t="s">
        <v>513</v>
      </c>
    </row>
    <row r="27" spans="1:15" s="110" customFormat="1" ht="24.95" customHeight="1" x14ac:dyDescent="0.2">
      <c r="A27" s="193" t="s">
        <v>161</v>
      </c>
      <c r="B27" s="199" t="s">
        <v>223</v>
      </c>
      <c r="C27" s="113">
        <v>7.8431372549019605</v>
      </c>
      <c r="D27" s="115">
        <v>2568</v>
      </c>
      <c r="E27" s="114">
        <v>2550</v>
      </c>
      <c r="F27" s="114">
        <v>2521</v>
      </c>
      <c r="G27" s="114">
        <v>2447</v>
      </c>
      <c r="H27" s="140">
        <v>2428</v>
      </c>
      <c r="I27" s="115">
        <v>140</v>
      </c>
      <c r="J27" s="116">
        <v>5.7660626029654036</v>
      </c>
    </row>
    <row r="28" spans="1:15" s="110" customFormat="1" ht="24.95" customHeight="1" x14ac:dyDescent="0.2">
      <c r="A28" s="193" t="s">
        <v>163</v>
      </c>
      <c r="B28" s="199" t="s">
        <v>164</v>
      </c>
      <c r="C28" s="113">
        <v>4.9233400525319162</v>
      </c>
      <c r="D28" s="115">
        <v>1612</v>
      </c>
      <c r="E28" s="114">
        <v>1608</v>
      </c>
      <c r="F28" s="114">
        <v>1588</v>
      </c>
      <c r="G28" s="114">
        <v>1543</v>
      </c>
      <c r="H28" s="140">
        <v>1560</v>
      </c>
      <c r="I28" s="115">
        <v>52</v>
      </c>
      <c r="J28" s="116">
        <v>3.3333333333333335</v>
      </c>
    </row>
    <row r="29" spans="1:15" s="110" customFormat="1" ht="24.95" customHeight="1" x14ac:dyDescent="0.2">
      <c r="A29" s="193">
        <v>86</v>
      </c>
      <c r="B29" s="199" t="s">
        <v>165</v>
      </c>
      <c r="C29" s="113">
        <v>8.6219534542789074</v>
      </c>
      <c r="D29" s="115">
        <v>2823</v>
      </c>
      <c r="E29" s="114">
        <v>2821</v>
      </c>
      <c r="F29" s="114">
        <v>2833</v>
      </c>
      <c r="G29" s="114">
        <v>2830</v>
      </c>
      <c r="H29" s="140">
        <v>2835</v>
      </c>
      <c r="I29" s="115">
        <v>-12</v>
      </c>
      <c r="J29" s="116">
        <v>-0.42328042328042326</v>
      </c>
    </row>
    <row r="30" spans="1:15" s="110" customFormat="1" ht="24.95" customHeight="1" x14ac:dyDescent="0.2">
      <c r="A30" s="193">
        <v>87.88</v>
      </c>
      <c r="B30" s="204" t="s">
        <v>166</v>
      </c>
      <c r="C30" s="113">
        <v>9.4160405595259906</v>
      </c>
      <c r="D30" s="115">
        <v>3083</v>
      </c>
      <c r="E30" s="114">
        <v>3066</v>
      </c>
      <c r="F30" s="114">
        <v>3039</v>
      </c>
      <c r="G30" s="114">
        <v>3037</v>
      </c>
      <c r="H30" s="140">
        <v>2967</v>
      </c>
      <c r="I30" s="115">
        <v>116</v>
      </c>
      <c r="J30" s="116">
        <v>3.9096730704415235</v>
      </c>
    </row>
    <row r="31" spans="1:15" s="110" customFormat="1" ht="24.95" customHeight="1" x14ac:dyDescent="0.2">
      <c r="A31" s="193" t="s">
        <v>167</v>
      </c>
      <c r="B31" s="199" t="s">
        <v>168</v>
      </c>
      <c r="C31" s="113">
        <v>4.2056074766355138</v>
      </c>
      <c r="D31" s="115">
        <v>1377</v>
      </c>
      <c r="E31" s="114">
        <v>1411</v>
      </c>
      <c r="F31" s="114">
        <v>1422</v>
      </c>
      <c r="G31" s="114">
        <v>1357</v>
      </c>
      <c r="H31" s="140">
        <v>1356</v>
      </c>
      <c r="I31" s="115">
        <v>21</v>
      </c>
      <c r="J31" s="116">
        <v>1.5486725663716814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v>197</v>
      </c>
      <c r="F34" s="114">
        <v>211</v>
      </c>
      <c r="G34" s="114">
        <v>204</v>
      </c>
      <c r="H34" s="140">
        <v>211</v>
      </c>
      <c r="I34" s="115" t="s">
        <v>513</v>
      </c>
      <c r="J34" s="116" t="s">
        <v>513</v>
      </c>
    </row>
    <row r="35" spans="1:10" s="110" customFormat="1" ht="24.95" customHeight="1" x14ac:dyDescent="0.2">
      <c r="A35" s="292" t="s">
        <v>171</v>
      </c>
      <c r="B35" s="293" t="s">
        <v>172</v>
      </c>
      <c r="C35" s="113" t="s">
        <v>513</v>
      </c>
      <c r="D35" s="115" t="s">
        <v>513</v>
      </c>
      <c r="E35" s="114">
        <v>11127</v>
      </c>
      <c r="F35" s="114">
        <v>11244</v>
      </c>
      <c r="G35" s="114">
        <v>11057</v>
      </c>
      <c r="H35" s="140">
        <v>11040</v>
      </c>
      <c r="I35" s="115" t="s">
        <v>513</v>
      </c>
      <c r="J35" s="116" t="s">
        <v>513</v>
      </c>
    </row>
    <row r="36" spans="1:10" s="110" customFormat="1" ht="24.95" customHeight="1" x14ac:dyDescent="0.2">
      <c r="A36" s="294" t="s">
        <v>173</v>
      </c>
      <c r="B36" s="295" t="s">
        <v>174</v>
      </c>
      <c r="C36" s="125">
        <v>65.130413536130959</v>
      </c>
      <c r="D36" s="143">
        <v>21325</v>
      </c>
      <c r="E36" s="144">
        <v>21422</v>
      </c>
      <c r="F36" s="144">
        <v>21685</v>
      </c>
      <c r="G36" s="144">
        <v>21217</v>
      </c>
      <c r="H36" s="145">
        <v>21003</v>
      </c>
      <c r="I36" s="143">
        <v>322</v>
      </c>
      <c r="J36" s="146">
        <v>1.5331143170023329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2020-09-25T09:13:20Z</dcterms:created>
  <dcterms:modified xsi:type="dcterms:W3CDTF">2020-09-28T08:09:02Z</dcterms:modified>
</cp:coreProperties>
</file>