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J75" i="24"/>
  <c r="J77" i="24" s="1"/>
  <c r="H75" i="24"/>
  <c r="K75" i="24" s="1"/>
  <c r="G75" i="24"/>
  <c r="F75" i="24"/>
  <c r="E75" i="24"/>
  <c r="L74" i="24"/>
  <c r="J74" i="24"/>
  <c r="H74" i="24"/>
  <c r="K74" i="24" s="1"/>
  <c r="G74" i="24"/>
  <c r="F74" i="24"/>
  <c r="E74" i="24"/>
  <c r="L73" i="24"/>
  <c r="J73" i="24"/>
  <c r="H73" i="24"/>
  <c r="K73" i="24" s="1"/>
  <c r="G73" i="24"/>
  <c r="F73" i="24"/>
  <c r="E73" i="24"/>
  <c r="L72" i="24"/>
  <c r="J72" i="24"/>
  <c r="H72" i="24"/>
  <c r="K72" i="24" s="1"/>
  <c r="G72" i="24"/>
  <c r="F72" i="24"/>
  <c r="E72" i="24"/>
  <c r="L71" i="24"/>
  <c r="J71" i="24"/>
  <c r="H71" i="24"/>
  <c r="K71" i="24" s="1"/>
  <c r="G71" i="24"/>
  <c r="F71" i="24"/>
  <c r="E71" i="24"/>
  <c r="L70" i="24"/>
  <c r="J70" i="24"/>
  <c r="H70" i="24"/>
  <c r="K70" i="24" s="1"/>
  <c r="G70" i="24"/>
  <c r="F70" i="24"/>
  <c r="E70" i="24"/>
  <c r="L69" i="24"/>
  <c r="J69" i="24"/>
  <c r="H69" i="24"/>
  <c r="K69" i="24" s="1"/>
  <c r="G69" i="24"/>
  <c r="F69" i="24"/>
  <c r="E69" i="24"/>
  <c r="L68" i="24"/>
  <c r="H68" i="24"/>
  <c r="G68" i="24"/>
  <c r="F68" i="24"/>
  <c r="E68" i="24"/>
  <c r="L67" i="24"/>
  <c r="H67" i="24"/>
  <c r="G67" i="24"/>
  <c r="F67" i="24"/>
  <c r="E67" i="24"/>
  <c r="L66" i="24"/>
  <c r="H66" i="24"/>
  <c r="G66" i="24"/>
  <c r="F66" i="24"/>
  <c r="E66" i="24"/>
  <c r="L65" i="24"/>
  <c r="H65" i="24"/>
  <c r="G65" i="24"/>
  <c r="F65" i="24"/>
  <c r="E65" i="24"/>
  <c r="L64" i="24"/>
  <c r="H64" i="24"/>
  <c r="G64" i="24"/>
  <c r="F64" i="24"/>
  <c r="E64" i="24"/>
  <c r="L63" i="24"/>
  <c r="H63" i="24"/>
  <c r="G63" i="24"/>
  <c r="F63" i="24"/>
  <c r="E63" i="24"/>
  <c r="L62" i="24"/>
  <c r="H62" i="24"/>
  <c r="G62" i="24"/>
  <c r="F62" i="24"/>
  <c r="E62" i="24"/>
  <c r="L61" i="24"/>
  <c r="H61" i="24"/>
  <c r="G61" i="24"/>
  <c r="F61" i="24"/>
  <c r="E61" i="24"/>
  <c r="L60" i="24"/>
  <c r="H60" i="24"/>
  <c r="G60" i="24"/>
  <c r="F60" i="24"/>
  <c r="E60" i="24"/>
  <c r="L59" i="24"/>
  <c r="H59" i="24"/>
  <c r="G59" i="24"/>
  <c r="F59" i="24"/>
  <c r="E59" i="24"/>
  <c r="L58" i="24"/>
  <c r="H58" i="24"/>
  <c r="G58" i="24"/>
  <c r="F58" i="24"/>
  <c r="E58" i="24"/>
  <c r="L57" i="24"/>
  <c r="H57" i="24"/>
  <c r="G57" i="24"/>
  <c r="F57" i="24"/>
  <c r="E57" i="24"/>
  <c r="L56" i="24"/>
  <c r="H56" i="24"/>
  <c r="G56" i="24"/>
  <c r="F56" i="24"/>
  <c r="E56" i="24"/>
  <c r="L55" i="24"/>
  <c r="H55" i="24"/>
  <c r="G55" i="24"/>
  <c r="F55" i="24"/>
  <c r="E55" i="24"/>
  <c r="L54" i="24"/>
  <c r="H54" i="24"/>
  <c r="G54" i="24"/>
  <c r="F54" i="24"/>
  <c r="E54" i="24"/>
  <c r="L53" i="24"/>
  <c r="H53" i="24"/>
  <c r="G53" i="24"/>
  <c r="F53" i="24"/>
  <c r="E53" i="24"/>
  <c r="L52" i="24"/>
  <c r="H52" i="24"/>
  <c r="G52" i="24"/>
  <c r="F52" i="24"/>
  <c r="E52" i="24"/>
  <c r="L51" i="24"/>
  <c r="H51" i="24"/>
  <c r="G51" i="24"/>
  <c r="F51" i="24"/>
  <c r="E51" i="24"/>
  <c r="M44" i="24"/>
  <c r="L44" i="24"/>
  <c r="I44" i="24"/>
  <c r="G44" i="24"/>
  <c r="E44" i="24"/>
  <c r="D44" i="24"/>
  <c r="C44" i="24"/>
  <c r="B44" i="24"/>
  <c r="K44" i="24" s="1"/>
  <c r="K43" i="24"/>
  <c r="H43" i="24"/>
  <c r="F43" i="24"/>
  <c r="D43" i="24"/>
  <c r="C43" i="24"/>
  <c r="B43" i="24"/>
  <c r="J43" i="24" s="1"/>
  <c r="M42" i="24"/>
  <c r="L42" i="24"/>
  <c r="I42" i="24"/>
  <c r="G42" i="24"/>
  <c r="E42" i="24"/>
  <c r="D42" i="24"/>
  <c r="C42" i="24"/>
  <c r="B42" i="24"/>
  <c r="K42" i="24" s="1"/>
  <c r="K41" i="24"/>
  <c r="I41" i="24"/>
  <c r="H41" i="24"/>
  <c r="F41" i="24"/>
  <c r="D41" i="24"/>
  <c r="C41" i="24"/>
  <c r="B41" i="24"/>
  <c r="J41" i="24" s="1"/>
  <c r="M40" i="24"/>
  <c r="L40" i="24"/>
  <c r="I40" i="24"/>
  <c r="G40" i="24"/>
  <c r="E40" i="24"/>
  <c r="D40" i="24"/>
  <c r="C40" i="24"/>
  <c r="B40" i="24"/>
  <c r="K40" i="24" s="1"/>
  <c r="M36" i="24"/>
  <c r="L36" i="24"/>
  <c r="K36" i="24"/>
  <c r="J36" i="24"/>
  <c r="I36" i="24"/>
  <c r="H36" i="24"/>
  <c r="G36" i="24"/>
  <c r="F36" i="24"/>
  <c r="E36" i="24"/>
  <c r="D36" i="24"/>
  <c r="C6" i="24"/>
  <c r="K57" i="15"/>
  <c r="L57" i="15" s="1"/>
  <c r="C45" i="24"/>
  <c r="C38" i="24"/>
  <c r="C37" i="24"/>
  <c r="C35" i="24"/>
  <c r="C34" i="24"/>
  <c r="C33" i="24"/>
  <c r="C32" i="24"/>
  <c r="C31" i="24"/>
  <c r="C30" i="24"/>
  <c r="C29" i="24"/>
  <c r="C28" i="24"/>
  <c r="C27" i="24"/>
  <c r="C26" i="24"/>
  <c r="C25" i="24"/>
  <c r="C24" i="24"/>
  <c r="C23" i="24"/>
  <c r="C22" i="24"/>
  <c r="C21" i="24"/>
  <c r="C20" i="24"/>
  <c r="C19" i="24"/>
  <c r="C18" i="24"/>
  <c r="C17" i="24"/>
  <c r="C16" i="24"/>
  <c r="C15" i="24"/>
  <c r="C14"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7" i="24" l="1"/>
  <c r="D7" i="24"/>
  <c r="J7" i="24"/>
  <c r="H7" i="24"/>
  <c r="K7" i="24"/>
  <c r="J16" i="24"/>
  <c r="H16" i="24"/>
  <c r="F16" i="24"/>
  <c r="D16" i="24"/>
  <c r="K16" i="24"/>
  <c r="F9" i="24"/>
  <c r="D9" i="24"/>
  <c r="J9" i="24"/>
  <c r="H9" i="24"/>
  <c r="K9" i="24"/>
  <c r="J8" i="24"/>
  <c r="H8" i="24"/>
  <c r="F8" i="24"/>
  <c r="D8" i="24"/>
  <c r="K8" i="24"/>
  <c r="J22" i="24"/>
  <c r="H22" i="24"/>
  <c r="F22" i="24"/>
  <c r="D22" i="24"/>
  <c r="K22" i="24"/>
  <c r="M19" i="24"/>
  <c r="E19" i="24"/>
  <c r="L19" i="24"/>
  <c r="I19" i="24"/>
  <c r="G19" i="24"/>
  <c r="I22" i="24"/>
  <c r="L22" i="24"/>
  <c r="E22" i="24"/>
  <c r="M22" i="24"/>
  <c r="G22" i="24"/>
  <c r="M35" i="24"/>
  <c r="E35" i="24"/>
  <c r="L35" i="24"/>
  <c r="I35" i="24"/>
  <c r="G35" i="24"/>
  <c r="G45" i="24"/>
  <c r="M45" i="24"/>
  <c r="E45" i="24"/>
  <c r="L45" i="24"/>
  <c r="I45" i="24"/>
  <c r="F35" i="24"/>
  <c r="D35" i="24"/>
  <c r="J35" i="24"/>
  <c r="H35" i="24"/>
  <c r="K35" i="24"/>
  <c r="B45" i="24"/>
  <c r="B39" i="24"/>
  <c r="I16" i="24"/>
  <c r="L16" i="24"/>
  <c r="M16" i="24"/>
  <c r="G16" i="24"/>
  <c r="E16" i="24"/>
  <c r="M29" i="24"/>
  <c r="E29" i="24"/>
  <c r="L29" i="24"/>
  <c r="G29" i="24"/>
  <c r="I29" i="24"/>
  <c r="I32" i="24"/>
  <c r="L32" i="24"/>
  <c r="M32" i="24"/>
  <c r="G32" i="24"/>
  <c r="E32" i="24"/>
  <c r="F17" i="24"/>
  <c r="D17" i="24"/>
  <c r="J17" i="24"/>
  <c r="H17" i="24"/>
  <c r="K17" i="24"/>
  <c r="J20" i="24"/>
  <c r="H20" i="24"/>
  <c r="F20" i="24"/>
  <c r="D20" i="24"/>
  <c r="K20" i="24"/>
  <c r="F23" i="24"/>
  <c r="D23" i="24"/>
  <c r="J23" i="24"/>
  <c r="H23" i="24"/>
  <c r="K23" i="24"/>
  <c r="J26" i="24"/>
  <c r="H26" i="24"/>
  <c r="F26" i="24"/>
  <c r="D26" i="24"/>
  <c r="K26" i="24"/>
  <c r="F29" i="24"/>
  <c r="D29" i="24"/>
  <c r="J29" i="24"/>
  <c r="H29" i="24"/>
  <c r="K29" i="24"/>
  <c r="J32" i="24"/>
  <c r="H32" i="24"/>
  <c r="F32" i="24"/>
  <c r="D32" i="24"/>
  <c r="K32" i="24"/>
  <c r="M23" i="24"/>
  <c r="E23" i="24"/>
  <c r="L23" i="24"/>
  <c r="I23" i="24"/>
  <c r="G23" i="24"/>
  <c r="I26" i="24"/>
  <c r="L26" i="24"/>
  <c r="M26" i="24"/>
  <c r="G26" i="24"/>
  <c r="E26" i="24"/>
  <c r="B14" i="24"/>
  <c r="B6" i="24"/>
  <c r="M7" i="24"/>
  <c r="E7" i="24"/>
  <c r="L7" i="24"/>
  <c r="I7" i="24"/>
  <c r="G7" i="24"/>
  <c r="M9" i="24"/>
  <c r="E9" i="24"/>
  <c r="L9" i="24"/>
  <c r="G9" i="24"/>
  <c r="I9" i="24"/>
  <c r="M17" i="24"/>
  <c r="E17" i="24"/>
  <c r="L17" i="24"/>
  <c r="I17" i="24"/>
  <c r="G17" i="24"/>
  <c r="I20" i="24"/>
  <c r="L20" i="24"/>
  <c r="G20" i="24"/>
  <c r="E20" i="24"/>
  <c r="M20" i="24"/>
  <c r="M33" i="24"/>
  <c r="E33" i="24"/>
  <c r="L33" i="24"/>
  <c r="I33" i="24"/>
  <c r="G33" i="24"/>
  <c r="G37" i="24"/>
  <c r="M37" i="24"/>
  <c r="E37" i="24"/>
  <c r="L37" i="24"/>
  <c r="I37" i="24"/>
  <c r="F27" i="24"/>
  <c r="D27" i="24"/>
  <c r="J27" i="24"/>
  <c r="H27" i="24"/>
  <c r="K27" i="24"/>
  <c r="F33" i="24"/>
  <c r="D33" i="24"/>
  <c r="J33" i="24"/>
  <c r="H33" i="24"/>
  <c r="K33" i="24"/>
  <c r="H37" i="24"/>
  <c r="F37" i="24"/>
  <c r="D37" i="24"/>
  <c r="J37" i="24"/>
  <c r="K37" i="24"/>
  <c r="I8" i="24"/>
  <c r="L8" i="24"/>
  <c r="M8" i="24"/>
  <c r="G8" i="24"/>
  <c r="E8" i="24"/>
  <c r="I14" i="24"/>
  <c r="L14" i="24"/>
  <c r="M14" i="24"/>
  <c r="G14" i="24"/>
  <c r="E14" i="24"/>
  <c r="M27" i="24"/>
  <c r="E27" i="24"/>
  <c r="L27" i="24"/>
  <c r="I27" i="24"/>
  <c r="G27" i="24"/>
  <c r="I30" i="24"/>
  <c r="L30" i="24"/>
  <c r="M30" i="24"/>
  <c r="G30" i="24"/>
  <c r="E30" i="24"/>
  <c r="F15" i="24"/>
  <c r="D15" i="24"/>
  <c r="J15" i="24"/>
  <c r="H15" i="24"/>
  <c r="K15" i="24"/>
  <c r="J18" i="24"/>
  <c r="H18" i="24"/>
  <c r="F18" i="24"/>
  <c r="D18" i="24"/>
  <c r="K18" i="24"/>
  <c r="F21" i="24"/>
  <c r="D21" i="24"/>
  <c r="J21" i="24"/>
  <c r="H21" i="24"/>
  <c r="K21" i="24"/>
  <c r="J24" i="24"/>
  <c r="H24" i="24"/>
  <c r="F24" i="24"/>
  <c r="D24" i="24"/>
  <c r="K24" i="24"/>
  <c r="J30" i="24"/>
  <c r="H30" i="24"/>
  <c r="F30" i="24"/>
  <c r="D30" i="24"/>
  <c r="K30" i="24"/>
  <c r="M21" i="24"/>
  <c r="E21" i="24"/>
  <c r="L21" i="24"/>
  <c r="I21" i="24"/>
  <c r="G21" i="24"/>
  <c r="I24" i="24"/>
  <c r="L24" i="24"/>
  <c r="M24" i="24"/>
  <c r="G24" i="24"/>
  <c r="E24" i="24"/>
  <c r="L38" i="24"/>
  <c r="I38" i="24"/>
  <c r="M38" i="24"/>
  <c r="G38" i="24"/>
  <c r="E38" i="24"/>
  <c r="D38" i="24"/>
  <c r="K38" i="24"/>
  <c r="J38" i="24"/>
  <c r="H38" i="24"/>
  <c r="F38" i="24"/>
  <c r="M15" i="24"/>
  <c r="E15" i="24"/>
  <c r="L15" i="24"/>
  <c r="I15" i="24"/>
  <c r="G15" i="24"/>
  <c r="I18" i="24"/>
  <c r="L18" i="24"/>
  <c r="G18" i="24"/>
  <c r="E18" i="24"/>
  <c r="M18" i="24"/>
  <c r="M31" i="24"/>
  <c r="E31" i="24"/>
  <c r="L31" i="24"/>
  <c r="I31" i="24"/>
  <c r="G31" i="24"/>
  <c r="I34" i="24"/>
  <c r="L34" i="24"/>
  <c r="G34" i="24"/>
  <c r="E34" i="24"/>
  <c r="M34" i="24"/>
  <c r="F19" i="24"/>
  <c r="D19" i="24"/>
  <c r="J19" i="24"/>
  <c r="H19" i="24"/>
  <c r="K19" i="24"/>
  <c r="F25" i="24"/>
  <c r="D25" i="24"/>
  <c r="J25" i="24"/>
  <c r="H25" i="24"/>
  <c r="K25" i="24"/>
  <c r="J28" i="24"/>
  <c r="H28" i="24"/>
  <c r="F28" i="24"/>
  <c r="D28" i="24"/>
  <c r="K28" i="24"/>
  <c r="F31" i="24"/>
  <c r="D31" i="24"/>
  <c r="J31" i="24"/>
  <c r="H31" i="24"/>
  <c r="K31" i="24"/>
  <c r="J34" i="24"/>
  <c r="H34" i="24"/>
  <c r="F34" i="24"/>
  <c r="D34" i="24"/>
  <c r="K34" i="24"/>
  <c r="M25" i="24"/>
  <c r="E25" i="24"/>
  <c r="L25" i="24"/>
  <c r="I25" i="24"/>
  <c r="G25" i="24"/>
  <c r="I28" i="24"/>
  <c r="L28" i="24"/>
  <c r="M28" i="24"/>
  <c r="G28" i="24"/>
  <c r="E28" i="24"/>
  <c r="I6" i="24"/>
  <c r="L6" i="24"/>
  <c r="G43" i="24"/>
  <c r="M43" i="24"/>
  <c r="E43" i="24"/>
  <c r="L43" i="24"/>
  <c r="K53" i="24"/>
  <c r="I53" i="24"/>
  <c r="K57" i="24"/>
  <c r="I57" i="24"/>
  <c r="K61" i="24"/>
  <c r="I61" i="24"/>
  <c r="K65" i="24"/>
  <c r="I65" i="24"/>
  <c r="E6" i="24"/>
  <c r="G41" i="24"/>
  <c r="M41" i="24"/>
  <c r="E41" i="24"/>
  <c r="L41" i="24"/>
  <c r="J53" i="24"/>
  <c r="J57" i="24"/>
  <c r="J61" i="24"/>
  <c r="J65" i="24"/>
  <c r="G6" i="24"/>
  <c r="K52" i="24"/>
  <c r="I52" i="24"/>
  <c r="K56" i="24"/>
  <c r="I56" i="24"/>
  <c r="K60" i="24"/>
  <c r="I60" i="24"/>
  <c r="K64" i="24"/>
  <c r="I64" i="24"/>
  <c r="K68" i="24"/>
  <c r="I68" i="24"/>
  <c r="J52" i="24"/>
  <c r="J56" i="24"/>
  <c r="J60" i="24"/>
  <c r="J64" i="24"/>
  <c r="J68" i="24"/>
  <c r="M6" i="24"/>
  <c r="I43" i="24"/>
  <c r="K51" i="24"/>
  <c r="I51" i="24"/>
  <c r="K55" i="24"/>
  <c r="I55" i="24"/>
  <c r="K59" i="24"/>
  <c r="I59" i="24"/>
  <c r="K63" i="24"/>
  <c r="I63" i="24"/>
  <c r="K67" i="24"/>
  <c r="I67" i="24"/>
  <c r="K77" i="24"/>
  <c r="C39" i="24"/>
  <c r="J51" i="24"/>
  <c r="J55" i="24"/>
  <c r="J59" i="24"/>
  <c r="J63" i="24"/>
  <c r="J67" i="24"/>
  <c r="J79" i="24"/>
  <c r="J78" i="24"/>
  <c r="K54" i="24"/>
  <c r="I54" i="24"/>
  <c r="K58" i="24"/>
  <c r="I58" i="24"/>
  <c r="K62" i="24"/>
  <c r="I62" i="24"/>
  <c r="K66" i="24"/>
  <c r="I66" i="24"/>
  <c r="J54" i="24"/>
  <c r="J58" i="24"/>
  <c r="J62" i="24"/>
  <c r="J66" i="24"/>
  <c r="F40" i="24"/>
  <c r="F42" i="24"/>
  <c r="F44" i="24"/>
  <c r="I69" i="24"/>
  <c r="I70" i="24"/>
  <c r="I71" i="24"/>
  <c r="I72" i="24"/>
  <c r="I73" i="24"/>
  <c r="I74" i="24"/>
  <c r="I75" i="24"/>
  <c r="I77" i="24" s="1"/>
  <c r="H40" i="24"/>
  <c r="H42" i="24"/>
  <c r="H44" i="24"/>
  <c r="J40" i="24"/>
  <c r="J42" i="24"/>
  <c r="J44" i="24"/>
  <c r="G39" i="24" l="1"/>
  <c r="M39" i="24"/>
  <c r="E39" i="24"/>
  <c r="L39" i="24"/>
  <c r="I39" i="24"/>
  <c r="K79" i="24"/>
  <c r="K78" i="24"/>
  <c r="J6" i="24"/>
  <c r="H6" i="24"/>
  <c r="F6" i="24"/>
  <c r="D6" i="24"/>
  <c r="K6" i="24"/>
  <c r="J14" i="24"/>
  <c r="H14" i="24"/>
  <c r="F14" i="24"/>
  <c r="D14" i="24"/>
  <c r="K14" i="24"/>
  <c r="H39" i="24"/>
  <c r="F39" i="24"/>
  <c r="D39" i="24"/>
  <c r="J39" i="24"/>
  <c r="K39" i="24"/>
  <c r="H45" i="24"/>
  <c r="F45" i="24"/>
  <c r="D45" i="24"/>
  <c r="J45" i="24"/>
  <c r="K45" i="24"/>
  <c r="I78" i="24"/>
  <c r="I79" i="24"/>
  <c r="I83" i="24" l="1"/>
  <c r="I82" i="24"/>
  <c r="I81" i="24"/>
</calcChain>
</file>

<file path=xl/sharedStrings.xml><?xml version="1.0" encoding="utf-8"?>
<sst xmlns="http://schemas.openxmlformats.org/spreadsheetml/2006/main" count="1683" uniqueCount="521">
  <si>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</si>
  <si>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</si>
  <si>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</si>
  <si>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</si>
  <si>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</si>
  <si>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</si>
  <si>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</si>
  <si>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</si>
  <si>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</si>
  <si>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</si>
  <si>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</si>
  <si>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</si>
  <si>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</si>
  <si>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Westerwaldkreis (07143)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</si>
  <si>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</si>
  <si>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</si>
  <si>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</si>
  <si>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</si>
  <si>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</si>
  <si>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</si>
  <si>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</si>
  <si>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</si>
  <si>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</si>
  <si>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</si>
  <si>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</si>
  <si>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</si>
  <si>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</si>
  <si>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</si>
  <si>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</si>
  <si>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</si>
  <si>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</si>
  <si>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</si>
  <si>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</si>
  <si>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</si>
  <si>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</si>
  <si>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</si>
  <si>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</si>
  <si>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</si>
  <si>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</si>
  <si>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</si>
  <si>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</si>
  <si>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</si>
  <si>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</si>
  <si>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</si>
  <si>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</si>
  <si>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</si>
  <si>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</si>
  <si>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</si>
  <si>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</si>
  <si>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</si>
  <si>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</si>
  <si>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</si>
  <si>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</si>
  <si>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</si>
  <si>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</si>
  <si>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</si>
  <si>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</si>
  <si>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</si>
  <si>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</si>
  <si>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</si>
  <si>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</si>
  <si>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</si>
  <si>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</si>
  <si>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</si>
  <si>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</si>
  <si>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</si>
  <si>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</si>
  <si>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</si>
  <si>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</si>
  <si>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</si>
  <si>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</si>
  <si>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</si>
  <si>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</si>
  <si>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</si>
  <si>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</si>
  <si>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</si>
  <si>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</si>
  <si>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</si>
  <si>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</si>
  <si>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</si>
  <si>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</si>
  <si>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</si>
  <si>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</si>
  <si>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</si>
  <si>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</si>
  <si>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</si>
  <si>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</si>
  <si>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</si>
  <si>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</si>
  <si>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</si>
  <si>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</si>
  <si>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</si>
  <si>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Westerwaldkreis (07143);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</si>
  <si>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</si>
  <si>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</si>
  <si>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</si>
  <si>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</si>
  <si>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</si>
  <si>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</si>
  <si>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</si>
  <si>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</si>
  <si>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</si>
  <si>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</si>
  <si>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</si>
  <si>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</si>
  <si>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</si>
  <si>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</si>
  <si>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</si>
  <si>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</si>
  <si>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</si>
  <si>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</si>
  <si>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</si>
  <si>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</si>
  <si>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</si>
  <si>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</si>
  <si>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</si>
  <si>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</si>
  <si>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</si>
  <si>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</si>
  <si>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</si>
  <si>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</si>
  <si>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</si>
  <si>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</si>
  <si>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</si>
  <si>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</si>
  <si>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</si>
  <si>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</si>
  <si>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</si>
  <si>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</si>
  <si>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</si>
  <si>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</si>
  <si>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</si>
  <si>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</si>
  <si>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</si>
  <si>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</si>
  <si>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</si>
  <si>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</si>
  <si>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</si>
  <si>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</si>
  <si>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</si>
  <si>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</si>
  <si>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</si>
  <si>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</si>
  <si>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</si>
  <si>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</si>
  <si>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</si>
  <si>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</si>
  <si>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</si>
  <si>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</si>
  <si>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</si>
  <si>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</si>
  <si>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</si>
  <si>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</si>
  <si>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</si>
  <si>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</si>
  <si>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</si>
  <si>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</si>
  <si>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</si>
  <si>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</si>
  <si>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</si>
  <si>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</si>
  <si>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</si>
  <si>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</si>
  <si>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</si>
  <si>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</si>
  <si>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</si>
  <si>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</si>
  <si>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</si>
  <si>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</si>
  <si>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</si>
  <si>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</si>
  <si>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</si>
  <si>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</si>
  <si>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</si>
  <si>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</si>
  <si>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</si>
  <si>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</si>
  <si>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</si>
  <si>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</si>
  <si>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</si>
  <si>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</si>
  <si>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</si>
  <si>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</si>
  <si>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Westerwaldkreis (07143)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</si>
  <si>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</si>
  <si>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</si>
  <si>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</si>
  <si>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</si>
  <si>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</si>
  <si>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</si>
  <si>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</si>
  <si>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</si>
  <si>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</si>
  <si>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</si>
  <si>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</si>
  <si>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</si>
  <si>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</si>
  <si>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</si>
  <si>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</si>
  <si>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</si>
  <si>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</si>
  <si>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</si>
  <si>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</si>
  <si>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</si>
  <si>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</si>
  <si>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</si>
  <si>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</si>
  <si>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</si>
  <si>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</si>
  <si>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</si>
  <si>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</si>
  <si>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</si>
  <si>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</si>
  <si>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</si>
  <si>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</si>
  <si>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</si>
  <si>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</si>
  <si>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</si>
  <si>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</si>
  <si>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</si>
  <si>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</si>
  <si>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</si>
  <si>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</si>
  <si>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</si>
  <si>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</si>
  <si>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</si>
  <si>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</si>
  <si>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</si>
  <si>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</si>
  <si>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</si>
  <si>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</si>
  <si>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</si>
  <si>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</si>
  <si>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</si>
  <si>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</si>
  <si>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</si>
  <si>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</si>
  <si>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</si>
  <si>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</si>
  <si>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</si>
  <si>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</si>
  <si>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</si>
  <si>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</si>
  <si>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</si>
  <si>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</si>
  <si>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</si>
  <si>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</si>
  <si>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</si>
  <si>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</si>
  <si>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</si>
  <si>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</si>
  <si>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</si>
  <si>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</si>
  <si>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</si>
  <si>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</si>
  <si>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</si>
  <si>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</si>
  <si>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</si>
  <si>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</si>
  <si>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</si>
  <si>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</si>
  <si>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</si>
  <si>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</si>
  <si>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</si>
  <si>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</si>
  <si>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</si>
  <si>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</si>
  <si>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</si>
  <si>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</si>
  <si>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</si>
  <si>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</si>
  <si>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</si>
  <si>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</si>
  <si>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</si>
  <si>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</si>
  <si>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</si>
  <si>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</si>
  <si>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</si>
  <si>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</si>
  <si>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</si>
  <si>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</si>
  <si>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</si>
  <si>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</si>
  <si>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</si>
  <si>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</si>
  <si>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</si>
  <si>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</si>
  <si>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</si>
  <si>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</si>
  <si>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</si>
  <si>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</si>
  <si>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</si>
  <si>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</si>
  <si>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</si>
  <si>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</si>
  <si>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</si>
  <si>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</si>
  <si>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</si>
  <si>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</si>
  <si>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</si>
  <si>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</si>
  <si>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</si>
  <si>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</si>
  <si>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</si>
  <si>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</si>
  <si>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</si>
  <si>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</si>
  <si>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</si>
  <si>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</si>
  <si>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</si>
  <si>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</si>
  <si>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</si>
  <si>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</si>
  <si>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</si>
  <si>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</si>
  <si>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</si>
  <si>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</si>
  <si>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</si>
  <si>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</si>
  <si>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</si>
  <si>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</si>
  <si>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</si>
  <si>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</si>
  <si>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</si>
  <si>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</si>
  <si>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</si>
  <si>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</si>
  <si>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</si>
  <si>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</si>
  <si>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</si>
  <si>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</si>
  <si>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</si>
  <si>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</si>
  <si>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</si>
  <si>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</si>
  <si>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</si>
  <si>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</si>
  <si>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</si>
  <si>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</si>
  <si>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</si>
  <si>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</si>
  <si>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</si>
  <si>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</si>
  <si>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</si>
  <si>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</si>
  <si>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</si>
  <si>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</si>
  <si>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</si>
  <si>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</si>
  <si>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</si>
  <si>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</si>
  <si>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</si>
  <si>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</si>
  <si>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</si>
  <si>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</si>
  <si>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</si>
  <si>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</si>
  <si>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</si>
  <si>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</si>
  <si>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</si>
  <si>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</si>
  <si>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</si>
  <si>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</si>
  <si>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</si>
  <si>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</si>
  <si>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</si>
  <si>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</si>
  <si>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</si>
  <si>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</si>
  <si>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</si>
  <si>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</si>
  <si>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</si>
  <si>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</si>
  <si>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Westerwaldkreis (07143);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</si>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</sst>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{0E30AB80-3A98-4E1E-978F-D83743AFB580}</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334B-494B-9F5F-3739FBD88DCD}"/>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{41BC87FE-B8FA-4173-917B-CDE361C0FAB7}</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334B-494B-9F5F-3739FBD88DC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{E304E0B8-442E-4C5F-B659-7E64B0BF073F}</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334B-494B-9F5F-3739FBD88DC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{4EA5A374-AAB0-4664-A23D-24B8E65F40E8}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34B-494B-9F5F-3739FBD88DC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0.89646863076967209</c:v>
                </c:pt>
                <c:pt idx="1">
                  <c:v>0.73912918896366064</c:v>
                </c:pt>
                <c:pt idx="2">
                  <c:v>1.1186464311118853</c:v>
                </c:pt>
                <c:pt idx="3">
                  <c:v>1.0875687030768</c:v>
                </c:pt>
              </c:numCache>
            </c:numRef>
          </c:val>
          <c:extLst>
            <c:ext xmlns:c16="http://schemas.microsoft.com/office/drawing/2014/chart" uri="{C3380CC4-5D6E-409C-BE32-E72D297353CC}">
              <c16:uniqueId val="{00000004-334B-494B-9F5F-3739FBD88DC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{E894E6AD-569E-48C0-A621-5CAD6DDD5B4C}</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34B-494B-9F5F-3739FBD88DC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{9781742C-4F85-47E2-A46E-777A3E16732C}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34B-494B-9F5F-3739FBD88DC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{BD643017-EB92-456D-9E69-FD8B8113082A}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34B-494B-9F5F-3739FBD88DC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{56D08CFA-6FCE-488D-B032-472BDC83FBEB}</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34B-494B-9F5F-3739FBD88DC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34B-494B-9F5F-3739FBD88DC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34B-494B-9F5F-3739FBD88DC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{934506E6-C29C-43F4-916B-85A67715317D}</c15:txfldGUID>
                      <c15:f>Daten_Diagramme!$E$6</c15:f>
                      <c15:dlblFieldTableCache>
                        <c:ptCount val="1"/>
                        <c:pt idx="0">
                          <c:v>-1.2</c:v>
                        </c:pt>
                      </c15:dlblFieldTableCache>
                    </c15:dlblFTEntry>
                  </c15:dlblFieldTable>
                  <c15:showDataLabelsRange val="0"/>
                </c:ext>
                <c:ext xmlns:c16="http://schemas.microsoft.com/office/drawing/2014/chart" uri="{C3380CC4-5D6E-409C-BE32-E72D297353CC}">
                  <c16:uniqueId val="{00000000-9F1E-41C2-AA0A-01C5F85B0C5C}"/>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{65F7714C-B921-428E-94B6-3070FA3320C4}</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9F1E-41C2-AA0A-01C5F85B0C5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{A458B83F-9AFF-4C79-8B57-26CCCB6E710F}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9F1E-41C2-AA0A-01C5F85B0C5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{3C449653-43AE-4274-9A00-24331FCCC7B2}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F1E-41C2-AA0A-01C5F85B0C5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-1.1698817672682016</c:v>
                </c:pt>
                <c:pt idx="1">
                  <c:v>-3.2711552602853353</c:v>
                </c:pt>
                <c:pt idx="2">
                  <c:v>-2.7637010795899166</c:v>
                </c:pt>
                <c:pt idx="3">
                  <c:v>-2.8655893304673015</c:v>
                </c:pt>
              </c:numCache>
            </c:numRef>
          </c:val>
          <c:extLst>
            <c:ext xmlns:c16="http://schemas.microsoft.com/office/drawing/2014/chart" uri="{C3380CC4-5D6E-409C-BE32-E72D297353CC}">
              <c16:uniqueId val="{00000004-9F1E-41C2-AA0A-01C5F85B0C5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{2E26FD0D-BFC6-42EC-9EBF-197DDF4283B7}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F1E-41C2-AA0A-01C5F85B0C5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{64333550-CC91-4BDE-B9EB-C121BDF7656C}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F1E-41C2-AA0A-01C5F85B0C5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{745E5B68-374A-4C43-8BBC-AA09BF193D64}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F1E-41C2-AA0A-01C5F85B0C5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{3EDB7882-9768-462F-9E29-71460576F95E}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F1E-41C2-AA0A-01C5F85B0C5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F1E-41C2-AA0A-01C5F85B0C5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F1E-41C2-AA0A-01C5F85B0C5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{C0A1E76B-0226-42B5-B4D8-8D71DA878E1C}</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EC64-457D-99AF-FEA7D900A9A8}"/>
                </c:ext>
              </c:extLst>
            </c:dLbl>
            <c:dLbl>
              <c:idx val="1"/>
              <c:tx>
                <c:strRef>
                  <c:f>Daten_Diagramme!$D$15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{CECF59FA-CB63-47D9-B27C-03D18BEFC8A6}</c15:txfldGUID>
                      <c15:f>Daten_Diagramme!$D$15</c15:f>
                      <c15:dlblFieldTableCache>
                        <c:ptCount val="1"/>
                        <c:pt idx="0">
                          <c:v>-1.4</c:v>
                        </c:pt>
                      </c15:dlblFieldTableCache>
                    </c15:dlblFTEntry>
                  </c15:dlblFieldTable>
                  <c15:showDataLabelsRange val="0"/>
                </c:ext>
                <c:ext xmlns:c16="http://schemas.microsoft.com/office/drawing/2014/chart" uri="{C3380CC4-5D6E-409C-BE32-E72D297353CC}">
                  <c16:uniqueId val="{00000001-EC64-457D-99AF-FEA7D900A9A8}"/>
                </c:ext>
              </c:extLst>
            </c:dLbl>
            <c:dLbl>
              <c:idx val="2"/>
              <c:tx>
                <c:strRef>
                  <c:f>Daten_Diagramme!$D$16</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{298AC487-F5F9-4951-9C42-C8C8B3B8D8AB}</c15:txfldGUID>
                      <c15:f>Daten_Diagramme!$D$16</c15:f>
                      <c15:dlblFieldTableCache>
                        <c:ptCount val="1"/>
                        <c:pt idx="0">
                          <c:v>-4.6</c:v>
                        </c:pt>
                      </c15:dlblFieldTableCache>
                    </c15:dlblFTEntry>
                  </c15:dlblFieldTable>
                  <c15:showDataLabelsRange val="0"/>
                </c:ext>
                <c:ext xmlns:c16="http://schemas.microsoft.com/office/drawing/2014/chart" uri="{C3380CC4-5D6E-409C-BE32-E72D297353CC}">
                  <c16:uniqueId val="{00000002-EC64-457D-99AF-FEA7D900A9A8}"/>
                </c:ext>
              </c:extLst>
            </c:dLbl>
            <c:dLbl>
              <c:idx val="3"/>
              <c:tx>
                <c:strRef>
                  <c:f>Daten_Diagramme!$D$17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{B9079184-B58C-41B3-9D39-D70A57A65B70}</c15:txfldGUID>
                      <c15:f>Daten_Diagramme!$D$17</c15:f>
                      <c15:dlblFieldTableCache>
                        <c:ptCount val="1"/>
                        <c:pt idx="0">
                          <c:v>-0.6</c:v>
                        </c:pt>
                      </c15:dlblFieldTableCache>
                    </c15:dlblFTEntry>
                  </c15:dlblFieldTable>
                  <c15:showDataLabelsRange val="0"/>
                </c:ext>
                <c:ext xmlns:c16="http://schemas.microsoft.com/office/drawing/2014/chart" uri="{C3380CC4-5D6E-409C-BE32-E72D297353CC}">
                  <c16:uniqueId val="{00000003-EC64-457D-99AF-FEA7D900A9A8}"/>
                </c:ext>
              </c:extLst>
            </c:dLbl>
            <c:dLbl>
              <c:idx val="4"/>
              <c:tx>
                <c:strRef>
                  <c:f>Daten_Diagramme!$D$18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{73736047-EB5D-473D-826B-9831B4CCFB6D}</c15:txfldGUID>
                      <c15:f>Daten_Diagramme!$D$18</c15:f>
                      <c15:dlblFieldTableCache>
                        <c:ptCount val="1"/>
                        <c:pt idx="0">
                          <c:v>1.4</c:v>
                        </c:pt>
                      </c15:dlblFieldTableCache>
                    </c15:dlblFTEntry>
                  </c15:dlblFieldTable>
                  <c15:showDataLabelsRange val="0"/>
                </c:ext>
                <c:ext xmlns:c16="http://schemas.microsoft.com/office/drawing/2014/chart" uri="{C3380CC4-5D6E-409C-BE32-E72D297353CC}">
                  <c16:uniqueId val="{00000004-EC64-457D-99AF-FEA7D900A9A8}"/>
                </c:ext>
              </c:extLst>
            </c:dLbl>
            <c:dLbl>
              <c:idx val="5"/>
              <c:tx>
                <c:strRef>
                  <c:f>Daten_Diagramme!$D$19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{57FC7BC8-CBF7-413B-908C-1AEB9A3F4A20}</c15:txfldGUID>
                      <c15:f>Daten_Diagramme!$D$19</c15:f>
                      <c15:dlblFieldTableCache>
                        <c:ptCount val="1"/>
                        <c:pt idx="0">
                          <c:v>-1.1</c:v>
                        </c:pt>
                      </c15:dlblFieldTableCache>
                    </c15:dlblFTEntry>
                  </c15:dlblFieldTable>
                  <c15:showDataLabelsRange val="0"/>
                </c:ext>
                <c:ext xmlns:c16="http://schemas.microsoft.com/office/drawing/2014/chart" uri="{C3380CC4-5D6E-409C-BE32-E72D297353CC}">
                  <c16:uniqueId val="{00000005-EC64-457D-99AF-FEA7D900A9A8}"/>
                </c:ext>
              </c:extLst>
            </c:dLbl>
            <c:dLbl>
              <c:idx val="6"/>
              <c:tx>
                <c:strRef>
                  <c:f>Daten_Diagramme!$D$20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{6FBE7B19-E0E4-4D92-8174-A23192BAF7EB}</c15:txfldGUID>
                      <c15:f>Daten_Diagramme!$D$20</c15:f>
                      <c15:dlblFieldTableCache>
                        <c:ptCount val="1"/>
                        <c:pt idx="0">
                          <c:v>-0.4</c:v>
                        </c:pt>
                      </c15:dlblFieldTableCache>
                    </c15:dlblFTEntry>
                  </c15:dlblFieldTable>
                  <c15:showDataLabelsRange val="0"/>
                </c:ext>
                <c:ext xmlns:c16="http://schemas.microsoft.com/office/drawing/2014/chart" uri="{C3380CC4-5D6E-409C-BE32-E72D297353CC}">
                  <c16:uniqueId val="{00000006-EC64-457D-99AF-FEA7D900A9A8}"/>
                </c:ext>
              </c:extLst>
            </c:dLbl>
            <c:dLbl>
              <c:idx val="7"/>
              <c:tx>
                <c:strRef>
                  <c:f>Daten_Diagramme!$D$21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{708D125A-730A-4A04-BB1B-4A6938F9E67B}</c15:txfldGUID>
                      <c15:f>Daten_Diagramme!$D$21</c15:f>
                      <c15:dlblFieldTableCache>
                        <c:ptCount val="1"/>
                        <c:pt idx="0">
                          <c:v>2.9</c:v>
                        </c:pt>
                      </c15:dlblFieldTableCache>
                    </c15:dlblFTEntry>
                  </c15:dlblFieldTable>
                  <c15:showDataLabelsRange val="0"/>
                </c:ext>
                <c:ext xmlns:c16="http://schemas.microsoft.com/office/drawing/2014/chart" uri="{C3380CC4-5D6E-409C-BE32-E72D297353CC}">
                  <c16:uniqueId val="{00000007-EC64-457D-99AF-FEA7D900A9A8}"/>
                </c:ext>
              </c:extLst>
            </c:dLbl>
            <c:dLbl>
              <c:idx val="8"/>
              <c:tx>
                <c:strRef>
                  <c:f>Daten_Diagramme!$D$22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{47381046-DE83-4EAB-A76A-ACE41DAE437C}</c15:txfldGUID>
                      <c15:f>Daten_Diagramme!$D$22</c15:f>
                      <c15:dlblFieldTableCache>
                        <c:ptCount val="1"/>
                        <c:pt idx="0">
                          <c:v>2.5</c:v>
                        </c:pt>
                      </c15:dlblFieldTableCache>
                    </c15:dlblFTEntry>
                  </c15:dlblFieldTable>
                  <c15:showDataLabelsRange val="0"/>
                </c:ext>
                <c:ext xmlns:c16="http://schemas.microsoft.com/office/drawing/2014/chart" uri="{C3380CC4-5D6E-409C-BE32-E72D297353CC}">
                  <c16:uniqueId val="{00000008-EC64-457D-99AF-FEA7D900A9A8}"/>
                </c:ext>
              </c:extLst>
            </c:dLbl>
            <c:dLbl>
              <c:idx val="9"/>
              <c:tx>
                <c:strRef>
                  <c:f>Daten_Diagramme!$D$23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{ACB34DDD-2CAF-4BFB-91AB-846494EB44CD}</c15:txfldGUID>
                      <c15:f>Daten_Diagramme!$D$23</c15:f>
                      <c15:dlblFieldTableCache>
                        <c:ptCount val="1"/>
                        <c:pt idx="0">
                          <c:v>0.2</c:v>
                        </c:pt>
                      </c15:dlblFieldTableCache>
                    </c15:dlblFTEntry>
                  </c15:dlblFieldTable>
                  <c15:showDataLabelsRange val="0"/>
                </c:ext>
                <c:ext xmlns:c16="http://schemas.microsoft.com/office/drawing/2014/chart" uri="{C3380CC4-5D6E-409C-BE32-E72D297353CC}">
                  <c16:uniqueId val="{00000009-EC64-457D-99AF-FEA7D900A9A8}"/>
                </c:ext>
              </c:extLst>
            </c:dLbl>
            <c:dLbl>
              <c:idx val="10"/>
              <c:tx>
                <c:strRef>
                  <c:f>Daten_Diagramme!$D$24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{749E653C-543F-4ABA-9399-75CB1CF0D0ED}</c15:txfldGUID>
                      <c15:f>Daten_Diagramme!$D$24</c15:f>
                      <c15:dlblFieldTableCache>
                        <c:ptCount val="1"/>
                        <c:pt idx="0">
                          <c:v>1.2</c:v>
                        </c:pt>
                      </c15:dlblFieldTableCache>
                    </c15:dlblFTEntry>
                  </c15:dlblFieldTable>
                  <c15:showDataLabelsRange val="0"/>
                </c:ext>
                <c:ext xmlns:c16="http://schemas.microsoft.com/office/drawing/2014/chart" uri="{C3380CC4-5D6E-409C-BE32-E72D297353CC}">
                  <c16:uniqueId val="{0000000A-EC64-457D-99AF-FEA7D900A9A8}"/>
                </c:ext>
              </c:extLst>
            </c:dLbl>
            <c:dLbl>
              <c:idx val="11"/>
              <c:tx>
                <c:strRef>
                  <c:f>Daten_Diagramme!$D$25</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{9F67B30E-F9EA-42CE-9D35-EF11848AB214}</c15:txfldGUID>
                      <c15:f>Daten_Diagramme!$D$25</c15:f>
                      <c15:dlblFieldTableCache>
                        <c:ptCount val="1"/>
                        <c:pt idx="0">
                          <c:v>4.9</c:v>
                        </c:pt>
                      </c15:dlblFieldTableCache>
                    </c15:dlblFTEntry>
                  </c15:dlblFieldTable>
                  <c15:showDataLabelsRange val="0"/>
                </c:ext>
                <c:ext xmlns:c16="http://schemas.microsoft.com/office/drawing/2014/chart" uri="{C3380CC4-5D6E-409C-BE32-E72D297353CC}">
                  <c16:uniqueId val="{0000000B-EC64-457D-99AF-FEA7D900A9A8}"/>
                </c:ext>
              </c:extLst>
            </c:dLbl>
            <c:dLbl>
              <c:idx val="12"/>
              <c:tx>
                <c:strRef>
                  <c:f>Daten_Diagramme!$D$26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{6C798E04-8EA4-4596-A7AF-3D77E89E987A}</c15:txfldGUID>
                      <c15:f>Daten_Diagramme!$D$26</c15:f>
                      <c15:dlblFieldTableCache>
                        <c:ptCount val="1"/>
                        <c:pt idx="0">
                          <c:v>1.9</c:v>
                        </c:pt>
                      </c15:dlblFieldTableCache>
                    </c15:dlblFTEntry>
                  </c15:dlblFieldTable>
                  <c15:showDataLabelsRange val="0"/>
                </c:ext>
                <c:ext xmlns:c16="http://schemas.microsoft.com/office/drawing/2014/chart" uri="{C3380CC4-5D6E-409C-BE32-E72D297353CC}">
                  <c16:uniqueId val="{0000000C-EC64-457D-99AF-FEA7D900A9A8}"/>
                </c:ext>
              </c:extLst>
            </c:dLbl>
            <c:dLbl>
              <c:idx val="13"/>
              <c:tx>
                <c:strRef>
                  <c:f>Daten_Diagramme!$D$27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{FE06B966-DB85-4B3E-92F3-3CF5227A48E6}</c15:txfldGUID>
                      <c15:f>Daten_Diagramme!$D$27</c15:f>
                      <c15:dlblFieldTableCache>
                        <c:ptCount val="1"/>
                        <c:pt idx="0">
                          <c:v>2.3</c:v>
                        </c:pt>
                      </c15:dlblFieldTableCache>
                    </c15:dlblFTEntry>
                  </c15:dlblFieldTable>
                  <c15:showDataLabelsRange val="0"/>
                </c:ext>
                <c:ext xmlns:c16="http://schemas.microsoft.com/office/drawing/2014/chart" uri="{C3380CC4-5D6E-409C-BE32-E72D297353CC}">
                  <c16:uniqueId val="{0000000D-EC64-457D-99AF-FEA7D900A9A8}"/>
                </c:ext>
              </c:extLst>
            </c:dLbl>
            <c:dLbl>
              <c:idx val="14"/>
              <c:tx>
                <c:strRef>
                  <c:f>Daten_Diagramme!$D$28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{7D98866C-F09E-4055-917A-C39EBC54ADF9}</c15:txfldGUID>
                      <c15:f>Daten_Diagramme!$D$28</c15:f>
                      <c15:dlblFieldTableCache>
                        <c:ptCount val="1"/>
                        <c:pt idx="0">
                          <c:v>0.8</c:v>
                        </c:pt>
                      </c15:dlblFieldTableCache>
                    </c15:dlblFTEntry>
                  </c15:dlblFieldTable>
                  <c15:showDataLabelsRange val="0"/>
                </c:ext>
                <c:ext xmlns:c16="http://schemas.microsoft.com/office/drawing/2014/chart" uri="{C3380CC4-5D6E-409C-BE32-E72D297353CC}">
                  <c16:uniqueId val="{0000000E-EC64-457D-99AF-FEA7D900A9A8}"/>
                </c:ext>
              </c:extLst>
            </c:dLbl>
            <c:dLbl>
              <c:idx val="15"/>
              <c:tx>
                <c:strRef>
                  <c:f>Daten_Diagramme!$D$29</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{22E5D101-F2F5-465A-95D4-AFB6E685997D}</c15:txfldGUID>
                      <c15:f>Daten_Diagramme!$D$29</c15:f>
                      <c15:dlblFieldTableCache>
                        <c:ptCount val="1"/>
                        <c:pt idx="0">
                          <c:v>-11.5</c:v>
                        </c:pt>
                      </c15:dlblFieldTableCache>
                    </c15:dlblFTEntry>
                  </c15:dlblFieldTable>
                  <c15:showDataLabelsRange val="0"/>
                </c:ext>
                <c:ext xmlns:c16="http://schemas.microsoft.com/office/drawing/2014/chart" uri="{C3380CC4-5D6E-409C-BE32-E72D297353CC}">
                  <c16:uniqueId val="{0000000F-EC64-457D-99AF-FEA7D900A9A8}"/>
                </c:ext>
              </c:extLst>
            </c:dLbl>
            <c:dLbl>
              <c:idx val="16"/>
              <c:tx>
                <c:strRef>
                  <c:f>Daten_Diagramme!$D$30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{B48780C5-27BF-46EA-B761-06CF3610E33F}</c15:txfldGUID>
                      <c15:f>Daten_Diagramme!$D$30</c15:f>
                      <c15:dlblFieldTableCache>
                        <c:ptCount val="1"/>
                        <c:pt idx="0">
                          <c:v>1.1</c:v>
                        </c:pt>
                      </c15:dlblFieldTableCache>
                    </c15:dlblFTEntry>
                  </c15:dlblFieldTable>
                  <c15:showDataLabelsRange val="0"/>
                </c:ext>
                <c:ext xmlns:c16="http://schemas.microsoft.com/office/drawing/2014/chart" uri="{C3380CC4-5D6E-409C-BE32-E72D297353CC}">
                  <c16:uniqueId val="{00000010-EC64-457D-99AF-FEA7D900A9A8}"/>
                </c:ext>
              </c:extLst>
            </c:dLbl>
            <c:dLbl>
              <c:idx val="17"/>
              <c:tx>
                <c:strRef>
                  <c:f>Daten_Diagramme!$D$31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{E252598B-DD5B-41F5-9CD5-A5F5B1D60856}</c15:txfldGUID>
                      <c15:f>Daten_Diagramme!$D$31</c15:f>
                      <c15:dlblFieldTableCache>
                        <c:ptCount val="1"/>
                        <c:pt idx="0">
                          <c:v>0.6</c:v>
                        </c:pt>
                      </c15:dlblFieldTableCache>
                    </c15:dlblFTEntry>
                  </c15:dlblFieldTable>
                  <c15:showDataLabelsRange val="0"/>
                </c:ext>
                <c:ext xmlns:c16="http://schemas.microsoft.com/office/drawing/2014/chart" uri="{C3380CC4-5D6E-409C-BE32-E72D297353CC}">
                  <c16:uniqueId val="{00000011-EC64-457D-99AF-FEA7D900A9A8}"/>
                </c:ext>
              </c:extLst>
            </c:dLbl>
            <c:dLbl>
              <c:idx val="18"/>
              <c:tx>
                <c:strRef>
                  <c:f>Daten_Diagramme!$D$32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{9B8723F6-DF3E-4ADE-A199-51E34909D4BC}</c15:txfldGUID>
                      <c15:f>Daten_Diagramme!$D$32</c15:f>
                      <c15:dlblFieldTableCache>
                        <c:ptCount val="1"/>
                        <c:pt idx="0">
                          <c:v>1.9</c:v>
                        </c:pt>
                      </c15:dlblFieldTableCache>
                    </c15:dlblFTEntry>
                  </c15:dlblFieldTable>
                  <c15:showDataLabelsRange val="0"/>
                </c:ext>
                <c:ext xmlns:c16="http://schemas.microsoft.com/office/drawing/2014/chart" uri="{C3380CC4-5D6E-409C-BE32-E72D297353CC}">
                  <c16:uniqueId val="{00000012-EC64-457D-99AF-FEA7D900A9A8}"/>
                </c:ext>
              </c:extLst>
            </c:dLbl>
            <c:dLbl>
              <c:idx val="19"/>
              <c:tx>
                <c:strRef>
                  <c:f>Daten_Diagramme!$D$33</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{424F6DA9-863F-4DE5-A688-3921CBA17A09}</c15:txfldGUID>
                      <c15:f>Daten_Diagramme!$D$33</c15:f>
                      <c15:dlblFieldTableCache>
                        <c:ptCount val="1"/>
                        <c:pt idx="0">
                          <c:v>4.8</c:v>
                        </c:pt>
                      </c15:dlblFieldTableCache>
                    </c15:dlblFTEntry>
                  </c15:dlblFieldTable>
                  <c15:showDataLabelsRange val="0"/>
                </c:ext>
                <c:ext xmlns:c16="http://schemas.microsoft.com/office/drawing/2014/chart" uri="{C3380CC4-5D6E-409C-BE32-E72D297353CC}">
                  <c16:uniqueId val="{00000013-EC64-457D-99AF-FEA7D900A9A8}"/>
                </c:ext>
              </c:extLst>
            </c:dLbl>
            <c:dLbl>
              <c:idx val="20"/>
              <c:tx>
                <c:strRef>
                  <c:f>Daten_Diagramme!$D$34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{34D14737-AA23-492F-A270-359845470BBE}</c15:txfldGUID>
                      <c15:f>Daten_Diagramme!$D$34</c15:f>
                      <c15:dlblFieldTableCache>
                        <c:ptCount val="1"/>
                        <c:pt idx="0">
                          <c:v>-0.6</c:v>
                        </c:pt>
                      </c15:dlblFieldTableCache>
                    </c15:dlblFTEntry>
                  </c15:dlblFieldTable>
                  <c15:showDataLabelsRange val="0"/>
                </c:ext>
                <c:ext xmlns:c16="http://schemas.microsoft.com/office/drawing/2014/chart" uri="{C3380CC4-5D6E-409C-BE32-E72D297353CC}">
                  <c16:uniqueId val="{00000014-EC64-457D-99AF-FEA7D900A9A8}"/>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{6CF66DB4-6A20-42CC-86C4-BEBBF279D627}</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EC64-457D-99AF-FEA7D900A9A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{DE39F25D-3934-457D-8099-16697F0DDC09}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C64-457D-99AF-FEA7D900A9A8}"/>
                </c:ext>
              </c:extLst>
            </c:dLbl>
            <c:dLbl>
              <c:idx val="23"/>
              <c:tx>
                <c:strRef>
                  <c:f>Daten_Diagramme!$D$37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{420BA36F-1284-41BA-8E10-BD365EA14226}</c15:txfldGUID>
                      <c15:f>Daten_Diagramme!$D$37</c15:f>
                      <c15:dlblFieldTableCache>
                        <c:ptCount val="1"/>
                        <c:pt idx="0">
                          <c:v>-1.4</c:v>
                        </c:pt>
                      </c15:dlblFieldTableCache>
                    </c15:dlblFTEntry>
                  </c15:dlblFieldTable>
                  <c15:showDataLabelsRange val="0"/>
                </c:ext>
                <c:ext xmlns:c16="http://schemas.microsoft.com/office/drawing/2014/chart" uri="{C3380CC4-5D6E-409C-BE32-E72D297353CC}">
                  <c16:uniqueId val="{00000017-EC64-457D-99AF-FEA7D900A9A8}"/>
                </c:ext>
              </c:extLst>
            </c:dLbl>
            <c:dLbl>
              <c:idx val="24"/>
              <c:layout>
                <c:manualLayout>
                  <c:x val="4.7769028871392123E-3"/>
                  <c:y val="-4.6876052205785108E-5"/>
                </c:manualLayout>
              </c:layout>
              <c:tx>
                <c:strRef>
                  <c:f>Daten_Diagramme!$D$38</c:f>
                  <c:strCache>
                    <c:ptCount val="1"/>
                    <c:pt idx="0">
                      <c:v>0.0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{4BD1D2BF-6EE1-45FC-8D43-DA2EAD2355D4}</c15:txfldGUID>
                      <c15:f>Daten_Diagramme!$D$38</c15:f>
                      <c15:dlblFieldTableCache>
                        <c:ptCount val="1"/>
                        <c:pt idx="0">
                          <c:v>0.0</c:v>
                        </c:pt>
                      </c15:dlblFieldTableCache>
                    </c15:dlblFTEntry>
                  </c15:dlblFieldTable>
                  <c15:showDataLabelsRange val="0"/>
                </c:ext>
                <c:ext xmlns:c16="http://schemas.microsoft.com/office/drawing/2014/chart" uri="{C3380CC4-5D6E-409C-BE32-E72D297353CC}">
                  <c16:uniqueId val="{00000018-EC64-457D-99AF-FEA7D900A9A8}"/>
                </c:ext>
              </c:extLst>
            </c:dLbl>
            <c:dLbl>
              <c:idx val="25"/>
              <c:tx>
                <c:strRef>
                  <c:f>Daten_Diagramme!$D$39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{24D3757C-DFA1-4296-98B0-4ACFF3BF872B}</c15:txfldGUID>
                      <c15:f>Daten_Diagramme!$D$39</c15:f>
                      <c15:dlblFieldTableCache>
                        <c:ptCount val="1"/>
                        <c:pt idx="0">
                          <c:v>1.6</c:v>
                        </c:pt>
                      </c15:dlblFieldTableCache>
                    </c15:dlblFTEntry>
                  </c15:dlblFieldTable>
                  <c15:showDataLabelsRange val="0"/>
                </c:ext>
                <c:ext xmlns:c16="http://schemas.microsoft.com/office/drawing/2014/chart" uri="{C3380CC4-5D6E-409C-BE32-E72D297353CC}">
                  <c16:uniqueId val="{00000019-EC64-457D-99AF-FEA7D900A9A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{8E4BAACE-3178-41C5-99C5-E70FD61B123B}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C64-457D-99AF-FEA7D900A9A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{1229800A-C8D8-4BB8-8775-67B095DCB7DD}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C64-457D-99AF-FEA7D900A9A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{DB600985-B427-4660-9FC1-F4C1E871A735}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C64-457D-99AF-FEA7D900A9A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{DAC8C950-CA97-4AF3-A720-A5A0D6F6967F}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C64-457D-99AF-FEA7D900A9A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{D0F86E4E-2B8F-4B65-A136-218D8E3BB307}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C64-457D-99AF-FEA7D900A9A8}"/>
                </c:ext>
              </c:extLst>
            </c:dLbl>
            <c:dLbl>
              <c:idx val="31"/>
              <c:tx>
                <c:strRef>
                  <c:f>Daten_Diagramme!$D$45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{6FEDF5EC-8235-477B-B52A-C811264C4DCD}</c15:txfldGUID>
                      <c15:f>Daten_Diagramme!$D$45</c15:f>
                      <c15:dlblFieldTableCache>
                        <c:ptCount val="1"/>
                        <c:pt idx="0">
                          <c:v>1.6</c:v>
                        </c:pt>
                      </c15:dlblFieldTableCache>
                    </c15:dlblFTEntry>
                  </c15:dlblFieldTable>
                  <c15:showDataLabelsRange val="0"/>
                </c:ext>
                <c:ext xmlns:c16="http://schemas.microsoft.com/office/drawing/2014/chart" uri="{C3380CC4-5D6E-409C-BE32-E72D297353CC}">
                  <c16:uniqueId val="{0000001F-EC64-457D-99AF-FEA7D900A9A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0.89646863076967209</c:v>
                </c:pt>
                <c:pt idx="1">
                  <c:v>-1.3550135501355014</c:v>
                </c:pt>
                <c:pt idx="2">
                  <c:v>-4.628224582701062</c:v>
                </c:pt>
                <c:pt idx="3">
                  <c:v>-0.63613231552162852</c:v>
                </c:pt>
                <c:pt idx="4">
                  <c:v>1.3858093126385809</c:v>
                </c:pt>
                <c:pt idx="5">
                  <c:v>-1.085551822176273</c:v>
                </c:pt>
                <c:pt idx="6">
                  <c:v>-0.43528357444629368</c:v>
                </c:pt>
                <c:pt idx="7">
                  <c:v>2.8687905782877849</c:v>
                </c:pt>
                <c:pt idx="8">
                  <c:v>2.5173134000219854</c:v>
                </c:pt>
                <c:pt idx="9">
                  <c:v>0.22528865108420162</c:v>
                </c:pt>
                <c:pt idx="10">
                  <c:v>1.2383900928792571</c:v>
                </c:pt>
                <c:pt idx="11">
                  <c:v>4.8845470692717585</c:v>
                </c:pt>
                <c:pt idx="12">
                  <c:v>1.8961253091508656</c:v>
                </c:pt>
                <c:pt idx="13">
                  <c:v>2.330565229038307</c:v>
                </c:pt>
                <c:pt idx="14">
                  <c:v>0.75376884422110557</c:v>
                </c:pt>
                <c:pt idx="15">
                  <c:v>-11.455399061032864</c:v>
                </c:pt>
                <c:pt idx="16">
                  <c:v>1.0638297872340425</c:v>
                </c:pt>
                <c:pt idx="17">
                  <c:v>0.603090840557859</c:v>
                </c:pt>
                <c:pt idx="18">
                  <c:v>1.8751674256630055</c:v>
                </c:pt>
                <c:pt idx="19">
                  <c:v>4.7619047619047619</c:v>
                </c:pt>
                <c:pt idx="20">
                  <c:v>-0.56148231330713083</c:v>
                </c:pt>
                <c:pt idx="21">
                  <c:v>0</c:v>
                </c:pt>
                <c:pt idx="23">
                  <c:v>-1.3550135501355014</c:v>
                </c:pt>
                <c:pt idx="24">
                  <c:v>-2.0574015019030965E-2</c:v>
                </c:pt>
                <c:pt idx="25">
                  <c:v>1.5826407206489823</c:v>
                </c:pt>
              </c:numCache>
            </c:numRef>
          </c:val>
          <c:extLst>
            <c:ext xmlns:c16="http://schemas.microsoft.com/office/drawing/2014/chart" uri="{C3380CC4-5D6E-409C-BE32-E72D297353CC}">
              <c16:uniqueId val="{00000020-EC64-457D-99AF-FEA7D900A9A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{32397520-E6C2-406E-AF12-AA564D3F24DC}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C64-457D-99AF-FEA7D900A9A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{53B19EF6-3E30-4450-AFBB-C78151AFA166}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C64-457D-99AF-FEA7D900A9A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{DDCFD008-4B65-4A80-AA66-9661E4C7E5E2}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C64-457D-99AF-FEA7D900A9A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{92FA52D0-200E-4F32-99E3-FE46C9B4868C}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C64-457D-99AF-FEA7D900A9A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{F5A9066F-731B-4671-AB7E-47F4D8D73E2D}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C64-457D-99AF-FEA7D900A9A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{6DAD2A3B-183F-4C53-9D2B-24BC033E85FA}</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C64-457D-99AF-FEA7D900A9A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{28D499CC-2C09-4D4C-A65B-FAFF406A4847}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C64-457D-99AF-FEA7D900A9A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{CF4F2A5D-7857-4873-8C1E-0A1650067CE0}</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C64-457D-99AF-FEA7D900A9A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{4234AB29-CB45-469A-A616-682E934A2807}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C64-457D-99AF-FEA7D900A9A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{00CEC0C8-6D02-435C-BA1B-F9FAFF959003}</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C64-457D-99AF-FEA7D900A9A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{F654BD8A-29C9-4DE7-93D7-9D0458B2D322}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C64-457D-99AF-FEA7D900A9A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{7377D792-2CAD-4346-AB99-5E3480CA1F75}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C64-457D-99AF-FEA7D900A9A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{17EA1407-0202-46BC-807E-0B35121629AA}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C64-457D-99AF-FEA7D900A9A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{772BD781-6FCB-4101-8A23-58A7040F59F5}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C64-457D-99AF-FEA7D900A9A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{4CF97C43-0108-4A8D-8AEB-DA4B602C97B2}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C64-457D-99AF-FEA7D900A9A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{B7C57CBA-B493-477D-9C34-7F7997BB72A3}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C64-457D-99AF-FEA7D900A9A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{8D4F62AD-01A3-4856-9EE7-47574B407F52}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C64-457D-99AF-FEA7D900A9A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{4AF0362F-94C3-48D8-AE3F-3DDDA950A0D4}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C64-457D-99AF-FEA7D900A9A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{A88F5AC4-3475-4CC1-8F31-C1EDFF60D979}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C64-457D-99AF-FEA7D900A9A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{8A8A6917-D21E-4D70-8B6C-8DF60C95734C}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C64-457D-99AF-FEA7D900A9A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{92F1F9F4-920A-4EBF-B015-778F28EF1E04}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C64-457D-99AF-FEA7D900A9A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{359CEC35-B54A-4319-B784-687A372663FC}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C64-457D-99AF-FEA7D900A9A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{AFA0391F-7648-4422-92FA-86B51A663DB8}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C64-457D-99AF-FEA7D900A9A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{26E493C3-180E-413C-84C5-7BC281D89601}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C64-457D-99AF-FEA7D900A9A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{785F150E-F4F8-4F53-802C-B8F84ADD1FA7}</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C64-457D-99AF-FEA7D900A9A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{9F9DFB7D-5D9E-472B-99A7-94DC021709EA}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C64-457D-99AF-FEA7D900A9A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{AC80AAD2-20F1-47A5-931D-8C3FA7EC44EE}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C64-457D-99AF-FEA7D900A9A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{39EF1D34-091B-4D75-A75F-619EBA23B5F3}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C64-457D-99AF-FEA7D900A9A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{259CF18E-55D5-49B7-95E9-52C512CB5154}</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C64-457D-99AF-FEA7D900A9A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{25D32B58-BBB1-4369-BC54-1800E17D43E6}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C64-457D-99AF-FEA7D900A9A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{C64B99C2-DEF1-4182-A014-9558F374CDF1}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C64-457D-99AF-FEA7D900A9A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{DCAD08A4-5CF8-4638-90AE-11B0FEF94A21}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C64-457D-99AF-FEA7D900A9A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C64-457D-99AF-FEA7D900A9A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C64-457D-99AF-FEA7D900A9A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{851B4A93-B370-4850-8BDE-B5CE46C9ED7A}</c15:txfldGUID>
                      <c15:f>Daten_Diagramme!$E$14</c15:f>
                      <c15:dlblFieldTableCache>
                        <c:ptCount val="1"/>
                        <c:pt idx="0">
                          <c:v>-1.2</c:v>
                        </c:pt>
                      </c15:dlblFieldTableCache>
                    </c15:dlblFTEntry>
                  </c15:dlblFieldTable>
                  <c15:showDataLabelsRange val="0"/>
                </c:ext>
                <c:ext xmlns:c16="http://schemas.microsoft.com/office/drawing/2014/chart" uri="{C3380CC4-5D6E-409C-BE32-E72D297353CC}">
                  <c16:uniqueId val="{00000000-B94E-473E-BA81-2F3BA49B0983}"/>
                </c:ext>
              </c:extLst>
            </c:dLbl>
            <c:dLbl>
              <c:idx val="1"/>
              <c:tx>
                <c:strRef>
                  <c:f>Daten_Diagramme!$E$15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{DBB115FD-D073-45EA-8ED1-0595D1ED73E7}</c15:txfldGUID>
                      <c15:f>Daten_Diagramme!$E$15</c15:f>
                      <c15:dlblFieldTableCache>
                        <c:ptCount val="1"/>
                        <c:pt idx="0">
                          <c:v>-0.4</c:v>
                        </c:pt>
                      </c15:dlblFieldTableCache>
                    </c15:dlblFTEntry>
                  </c15:dlblFieldTable>
                  <c15:showDataLabelsRange val="0"/>
                </c:ext>
                <c:ext xmlns:c16="http://schemas.microsoft.com/office/drawing/2014/chart" uri="{C3380CC4-5D6E-409C-BE32-E72D297353CC}">
                  <c16:uniqueId val="{00000001-B94E-473E-BA81-2F3BA49B0983}"/>
                </c:ext>
              </c:extLst>
            </c:dLbl>
            <c:dLbl>
              <c:idx val="2"/>
              <c:tx>
                <c:strRef>
                  <c:f>Daten_Diagramme!$E$16</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{173874FD-0BD4-42FF-88E2-6ECFFBA376DB}</c15:txfldGUID>
                      <c15:f>Daten_Diagramme!$E$16</c15:f>
                      <c15:dlblFieldTableCache>
                        <c:ptCount val="1"/>
                        <c:pt idx="0">
                          <c:v>-6.9</c:v>
                        </c:pt>
                      </c15:dlblFieldTableCache>
                    </c15:dlblFTEntry>
                  </c15:dlblFieldTable>
                  <c15:showDataLabelsRange val="0"/>
                </c:ext>
                <c:ext xmlns:c16="http://schemas.microsoft.com/office/drawing/2014/chart" uri="{C3380CC4-5D6E-409C-BE32-E72D297353CC}">
                  <c16:uniqueId val="{00000002-B94E-473E-BA81-2F3BA49B0983}"/>
                </c:ext>
              </c:extLst>
            </c:dLbl>
            <c:dLbl>
              <c:idx val="3"/>
              <c:tx>
                <c:strRef>
                  <c:f>Daten_Diagramme!$E$17</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{AEFDF1B3-A7D2-442E-8199-C4BC54069414}</c15:txfldGUID>
                      <c15:f>Daten_Diagramme!$E$17</c15:f>
                      <c15:dlblFieldTableCache>
                        <c:ptCount val="1"/>
                        <c:pt idx="0">
                          <c:v>-6.7</c:v>
                        </c:pt>
                      </c15:dlblFieldTableCache>
                    </c15:dlblFTEntry>
                  </c15:dlblFieldTable>
                  <c15:showDataLabelsRange val="0"/>
                </c:ext>
                <c:ext xmlns:c16="http://schemas.microsoft.com/office/drawing/2014/chart" uri="{C3380CC4-5D6E-409C-BE32-E72D297353CC}">
                  <c16:uniqueId val="{00000003-B94E-473E-BA81-2F3BA49B0983}"/>
                </c:ext>
              </c:extLst>
            </c:dLbl>
            <c:dLbl>
              <c:idx val="4"/>
              <c:tx>
                <c:strRef>
                  <c:f>Daten_Diagramme!$E$18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{6C726122-662B-4C10-9642-21BD13669D65}</c15:txfldGUID>
                      <c15:f>Daten_Diagramme!$E$18</c15:f>
                      <c15:dlblFieldTableCache>
                        <c:ptCount val="1"/>
                        <c:pt idx="0">
                          <c:v>0.0</c:v>
                        </c:pt>
                      </c15:dlblFieldTableCache>
                    </c15:dlblFTEntry>
                  </c15:dlblFieldTable>
                  <c15:showDataLabelsRange val="0"/>
                </c:ext>
                <c:ext xmlns:c16="http://schemas.microsoft.com/office/drawing/2014/chart" uri="{C3380CC4-5D6E-409C-BE32-E72D297353CC}">
                  <c16:uniqueId val="{00000004-B94E-473E-BA81-2F3BA49B0983}"/>
                </c:ext>
              </c:extLst>
            </c:dLbl>
            <c:dLbl>
              <c:idx val="5"/>
              <c:tx>
                <c:strRef>
                  <c:f>Daten_Diagramme!$E$19</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{B76393E5-854E-4D66-999D-CBF61D92CE9A}</c15:txfldGUID>
                      <c15:f>Daten_Diagramme!$E$19</c15:f>
                      <c15:dlblFieldTableCache>
                        <c:ptCount val="1"/>
                        <c:pt idx="0">
                          <c:v>-7.7</c:v>
                        </c:pt>
                      </c15:dlblFieldTableCache>
                    </c15:dlblFTEntry>
                  </c15:dlblFieldTable>
                  <c15:showDataLabelsRange val="0"/>
                </c:ext>
                <c:ext xmlns:c16="http://schemas.microsoft.com/office/drawing/2014/chart" uri="{C3380CC4-5D6E-409C-BE32-E72D297353CC}">
                  <c16:uniqueId val="{00000005-B94E-473E-BA81-2F3BA49B0983}"/>
                </c:ext>
              </c:extLst>
            </c:dLbl>
            <c:dLbl>
              <c:idx val="6"/>
              <c:tx>
                <c:strRef>
                  <c:f>Daten_Diagramme!$E$20</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{7DA199CD-D322-4873-8C3C-239B5341FF29}</c15:txfldGUID>
                      <c15:f>Daten_Diagramme!$E$20</c15:f>
                      <c15:dlblFieldTableCache>
                        <c:ptCount val="1"/>
                        <c:pt idx="0">
                          <c:v>-10.3</c:v>
                        </c:pt>
                      </c15:dlblFieldTableCache>
                    </c15:dlblFTEntry>
                  </c15:dlblFieldTable>
                  <c15:showDataLabelsRange val="0"/>
                </c:ext>
                <c:ext xmlns:c16="http://schemas.microsoft.com/office/drawing/2014/chart" uri="{C3380CC4-5D6E-409C-BE32-E72D297353CC}">
                  <c16:uniqueId val="{00000006-B94E-473E-BA81-2F3BA49B0983}"/>
                </c:ext>
              </c:extLst>
            </c:dLbl>
            <c:dLbl>
              <c:idx val="7"/>
              <c:tx>
                <c:strRef>
                  <c:f>Daten_Diagramme!$E$21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{0042E8B9-C595-4A28-AFBC-1D2E82265565}</c15:txfldGUID>
                      <c15:f>Daten_Diagramme!$E$21</c15:f>
                      <c15:dlblFieldTableCache>
                        <c:ptCount val="1"/>
                        <c:pt idx="0">
                          <c:v>1.3</c:v>
                        </c:pt>
                      </c15:dlblFieldTableCache>
                    </c15:dlblFTEntry>
                  </c15:dlblFieldTable>
                  <c15:showDataLabelsRange val="0"/>
                </c:ext>
                <c:ext xmlns:c16="http://schemas.microsoft.com/office/drawing/2014/chart" uri="{C3380CC4-5D6E-409C-BE32-E72D297353CC}">
                  <c16:uniqueId val="{00000007-B94E-473E-BA81-2F3BA49B0983}"/>
                </c:ext>
              </c:extLst>
            </c:dLbl>
            <c:dLbl>
              <c:idx val="8"/>
              <c:tx>
                <c:strRef>
                  <c:f>Daten_Diagramme!$E$22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{3B183078-BF04-49E2-A069-26602C4A8C6B}</c15:txfldGUID>
                      <c15:f>Daten_Diagramme!$E$22</c15:f>
                      <c15:dlblFieldTableCache>
                        <c:ptCount val="1"/>
                        <c:pt idx="0">
                          <c:v>-2.7</c:v>
                        </c:pt>
                      </c15:dlblFieldTableCache>
                    </c15:dlblFTEntry>
                  </c15:dlblFieldTable>
                  <c15:showDataLabelsRange val="0"/>
                </c:ext>
                <c:ext xmlns:c16="http://schemas.microsoft.com/office/drawing/2014/chart" uri="{C3380CC4-5D6E-409C-BE32-E72D297353CC}">
                  <c16:uniqueId val="{00000008-B94E-473E-BA81-2F3BA49B0983}"/>
                </c:ext>
              </c:extLst>
            </c:dLbl>
            <c:dLbl>
              <c:idx val="9"/>
              <c:tx>
                <c:strRef>
                  <c:f>Daten_Diagramme!$E$23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{C79AB63C-E176-4E6C-A64D-A7F6C080F3BA}</c15:txfldGUID>
                      <c15:f>Daten_Diagramme!$E$23</c15:f>
                      <c15:dlblFieldTableCache>
                        <c:ptCount val="1"/>
                        <c:pt idx="0">
                          <c:v>-0.3</c:v>
                        </c:pt>
                      </c15:dlblFieldTableCache>
                    </c15:dlblFTEntry>
                  </c15:dlblFieldTable>
                  <c15:showDataLabelsRange val="0"/>
                </c:ext>
                <c:ext xmlns:c16="http://schemas.microsoft.com/office/drawing/2014/chart" uri="{C3380CC4-5D6E-409C-BE32-E72D297353CC}">
                  <c16:uniqueId val="{00000009-B94E-473E-BA81-2F3BA49B0983}"/>
                </c:ext>
              </c:extLst>
            </c:dLbl>
            <c:dLbl>
              <c:idx val="10"/>
              <c:tx>
                <c:strRef>
                  <c:f>Daten_Diagramme!$E$24</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{626CC8C7-BEB6-4EAF-9A7D-80C9799594D8}</c15:txfldGUID>
                      <c15:f>Daten_Diagramme!$E$24</c15:f>
                      <c15:dlblFieldTableCache>
                        <c:ptCount val="1"/>
                        <c:pt idx="0">
                          <c:v>-7.3</c:v>
                        </c:pt>
                      </c15:dlblFieldTableCache>
                    </c15:dlblFTEntry>
                  </c15:dlblFieldTable>
                  <c15:showDataLabelsRange val="0"/>
                </c:ext>
                <c:ext xmlns:c16="http://schemas.microsoft.com/office/drawing/2014/chart" uri="{C3380CC4-5D6E-409C-BE32-E72D297353CC}">
                  <c16:uniqueId val="{0000000A-B94E-473E-BA81-2F3BA49B0983}"/>
                </c:ext>
              </c:extLst>
            </c:dLbl>
            <c:dLbl>
              <c:idx val="11"/>
              <c:tx>
                <c:strRef>
                  <c:f>Daten_Diagramme!$E$25</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{B3FD30B5-E909-4DAC-B572-9B89DFB764CE}</c15:txfldGUID>
                      <c15:f>Daten_Diagramme!$E$25</c15:f>
                      <c15:dlblFieldTableCache>
                        <c:ptCount val="1"/>
                        <c:pt idx="0">
                          <c:v>5.1</c:v>
                        </c:pt>
                      </c15:dlblFieldTableCache>
                    </c15:dlblFTEntry>
                  </c15:dlblFieldTable>
                  <c15:showDataLabelsRange val="0"/>
                </c:ext>
                <c:ext xmlns:c16="http://schemas.microsoft.com/office/drawing/2014/chart" uri="{C3380CC4-5D6E-409C-BE32-E72D297353CC}">
                  <c16:uniqueId val="{0000000B-B94E-473E-BA81-2F3BA49B0983}"/>
                </c:ext>
              </c:extLst>
            </c:dLbl>
            <c:dLbl>
              <c:idx val="12"/>
              <c:tx>
                <c:strRef>
                  <c:f>Daten_Diagramme!$E$26</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{D29AA511-1442-4DE4-820F-A46532265D8E}</c15:txfldGUID>
                      <c15:f>Daten_Diagramme!$E$26</c15:f>
                      <c15:dlblFieldTableCache>
                        <c:ptCount val="1"/>
                        <c:pt idx="0">
                          <c:v>9.9</c:v>
                        </c:pt>
                      </c15:dlblFieldTableCache>
                    </c15:dlblFTEntry>
                  </c15:dlblFieldTable>
                  <c15:showDataLabelsRange val="0"/>
                </c:ext>
                <c:ext xmlns:c16="http://schemas.microsoft.com/office/drawing/2014/chart" uri="{C3380CC4-5D6E-409C-BE32-E72D297353CC}">
                  <c16:uniqueId val="{0000000C-B94E-473E-BA81-2F3BA49B0983}"/>
                </c:ext>
              </c:extLst>
            </c:dLbl>
            <c:dLbl>
              <c:idx val="13"/>
              <c:tx>
                <c:strRef>
                  <c:f>Daten_Diagramme!$E$27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{4D157732-9F64-4EDE-B1AB-7B6369D2CC37}</c15:txfldGUID>
                      <c15:f>Daten_Diagramme!$E$27</c15:f>
                      <c15:dlblFieldTableCache>
                        <c:ptCount val="1"/>
                        <c:pt idx="0">
                          <c:v>0.6</c:v>
                        </c:pt>
                      </c15:dlblFieldTableCache>
                    </c15:dlblFTEntry>
                  </c15:dlblFieldTable>
                  <c15:showDataLabelsRange val="0"/>
                </c:ext>
                <c:ext xmlns:c16="http://schemas.microsoft.com/office/drawing/2014/chart" uri="{C3380CC4-5D6E-409C-BE32-E72D297353CC}">
                  <c16:uniqueId val="{0000000D-B94E-473E-BA81-2F3BA49B0983}"/>
                </c:ext>
              </c:extLst>
            </c:dLbl>
            <c:dLbl>
              <c:idx val="14"/>
              <c:tx>
                <c:strRef>
                  <c:f>Daten_Diagramme!$E$28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{DFB7ACB5-865D-418D-8572-CA451182D14F}</c15:txfldGUID>
                      <c15:f>Daten_Diagramme!$E$28</c15:f>
                      <c15:dlblFieldTableCache>
                        <c:ptCount val="1"/>
                        <c:pt idx="0">
                          <c:v>-2.5</c:v>
                        </c:pt>
                      </c15:dlblFieldTableCache>
                    </c15:dlblFTEntry>
                  </c15:dlblFieldTable>
                  <c15:showDataLabelsRange val="0"/>
                </c:ext>
                <c:ext xmlns:c16="http://schemas.microsoft.com/office/drawing/2014/chart" uri="{C3380CC4-5D6E-409C-BE32-E72D297353CC}">
                  <c16:uniqueId val="{0000000E-B94E-473E-BA81-2F3BA49B0983}"/>
                </c:ext>
              </c:extLst>
            </c:dLbl>
            <c:dLbl>
              <c:idx val="15"/>
              <c:tx>
                <c:strRef>
                  <c:f>Daten_Diagramme!$E$29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{E4872B72-6227-498D-B7A2-471549B5FE50}</c15:txfldGUID>
                      <c15:f>Daten_Diagramme!$E$29</c15:f>
                      <c15:dlblFieldTableCache>
                        <c:ptCount val="1"/>
                        <c:pt idx="0">
                          <c:v>2.6</c:v>
                        </c:pt>
                      </c15:dlblFieldTableCache>
                    </c15:dlblFTEntry>
                  </c15:dlblFieldTable>
                  <c15:showDataLabelsRange val="0"/>
                </c:ext>
                <c:ext xmlns:c16="http://schemas.microsoft.com/office/drawing/2014/chart" uri="{C3380CC4-5D6E-409C-BE32-E72D297353CC}">
                  <c16:uniqueId val="{0000000F-B94E-473E-BA81-2F3BA49B0983}"/>
                </c:ext>
              </c:extLst>
            </c:dLbl>
            <c:dLbl>
              <c:idx val="16"/>
              <c:tx>
                <c:strRef>
                  <c:f>Daten_Diagramme!$E$30</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{7AD13392-2F66-4BC4-BEFB-B48F803A6F5A}</c15:txfldGUID>
                      <c15:f>Daten_Diagramme!$E$30</c15:f>
                      <c15:dlblFieldTableCache>
                        <c:ptCount val="1"/>
                        <c:pt idx="0">
                          <c:v>5.8</c:v>
                        </c:pt>
                      </c15:dlblFieldTableCache>
                    </c15:dlblFTEntry>
                  </c15:dlblFieldTable>
                  <c15:showDataLabelsRange val="0"/>
                </c:ext>
                <c:ext xmlns:c16="http://schemas.microsoft.com/office/drawing/2014/chart" uri="{C3380CC4-5D6E-409C-BE32-E72D297353CC}">
                  <c16:uniqueId val="{00000010-B94E-473E-BA81-2F3BA49B0983}"/>
                </c:ext>
              </c:extLst>
            </c:dLbl>
            <c:dLbl>
              <c:idx val="17"/>
              <c:tx>
                <c:strRef>
                  <c:f>Daten_Diagramme!$E$31</c:f>
                  <c:strCache>
                    <c:ptCount val="1"/>
                    <c:pt idx="0">
                      <c:v>13.5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{C8B67146-6705-4AE3-AC8D-063CB85C5004}</c15:txfldGUID>
                      <c15:f>Daten_Diagramme!$E$31</c15:f>
                      <c15:dlblFieldTableCache>
                        <c:ptCount val="1"/>
                        <c:pt idx="0">
                          <c:v>13.5</c:v>
                        </c:pt>
                      </c15:dlblFieldTableCache>
                    </c15:dlblFTEntry>
                  </c15:dlblFieldTable>
                  <c15:showDataLabelsRange val="0"/>
                </c:ext>
                <c:ext xmlns:c16="http://schemas.microsoft.com/office/drawing/2014/chart" uri="{C3380CC4-5D6E-409C-BE32-E72D297353CC}">
                  <c16:uniqueId val="{00000011-B94E-473E-BA81-2F3BA49B0983}"/>
                </c:ext>
              </c:extLst>
            </c:dLbl>
            <c:dLbl>
              <c:idx val="18"/>
              <c:tx>
                <c:strRef>
                  <c:f>Daten_Diagramme!$E$32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{43608D62-2273-4D1D-85CF-C08631ABA2F0}</c15:txfldGUID>
                      <c15:f>Daten_Diagramme!$E$32</c15:f>
                      <c15:dlblFieldTableCache>
                        <c:ptCount val="1"/>
                        <c:pt idx="0">
                          <c:v>-1.2</c:v>
                        </c:pt>
                      </c15:dlblFieldTableCache>
                    </c15:dlblFTEntry>
                  </c15:dlblFieldTable>
                  <c15:showDataLabelsRange val="0"/>
                </c:ext>
                <c:ext xmlns:c16="http://schemas.microsoft.com/office/drawing/2014/chart" uri="{C3380CC4-5D6E-409C-BE32-E72D297353CC}">
                  <c16:uniqueId val="{00000012-B94E-473E-BA81-2F3BA49B0983}"/>
                </c:ext>
              </c:extLst>
            </c:dLbl>
            <c:dLbl>
              <c:idx val="19"/>
              <c:tx>
                <c:strRef>
                  <c:f>Daten_Diagramme!$E$33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{5380659C-7004-482B-8853-1BDAC3E15014}</c15:txfldGUID>
                      <c15:f>Daten_Diagramme!$E$33</c15:f>
                      <c15:dlblFieldTableCache>
                        <c:ptCount val="1"/>
                        <c:pt idx="0">
                          <c:v>1.3</c:v>
                        </c:pt>
                      </c15:dlblFieldTableCache>
                    </c15:dlblFTEntry>
                  </c15:dlblFieldTable>
                  <c15:showDataLabelsRange val="0"/>
                </c:ext>
                <c:ext xmlns:c16="http://schemas.microsoft.com/office/drawing/2014/chart" uri="{C3380CC4-5D6E-409C-BE32-E72D297353CC}">
                  <c16:uniqueId val="{00000013-B94E-473E-BA81-2F3BA49B0983}"/>
                </c:ext>
              </c:extLst>
            </c:dLbl>
            <c:dLbl>
              <c:idx val="20"/>
              <c:tx>
                <c:strRef>
                  <c:f>Daten_Diagramme!$E$34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{4828986E-0BAD-4D60-A85B-DDF94A8242A5}</c15:txfldGUID>
                      <c15:f>Daten_Diagramme!$E$34</c15:f>
                      <c15:dlblFieldTableCache>
                        <c:ptCount val="1"/>
                        <c:pt idx="0">
                          <c:v>-0.7</c:v>
                        </c:pt>
                      </c15:dlblFieldTableCache>
                    </c15:dlblFTEntry>
                  </c15:dlblFieldTable>
                  <c15:showDataLabelsRange val="0"/>
                </c:ext>
                <c:ext xmlns:c16="http://schemas.microsoft.com/office/drawing/2014/chart" uri="{C3380CC4-5D6E-409C-BE32-E72D297353CC}">
                  <c16:uniqueId val="{00000014-B94E-473E-BA81-2F3BA49B0983}"/>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{F50C0F42-E16A-4E22-B736-C78066937B86}</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B94E-473E-BA81-2F3BA49B098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{3F97B6FF-DF25-4A16-85D6-68B0461B362C}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94E-473E-BA81-2F3BA49B0983}"/>
                </c:ext>
              </c:extLst>
            </c:dLbl>
            <c:dLbl>
              <c:idx val="23"/>
              <c:tx>
                <c:strRef>
                  <c:f>Daten_Diagramme!$E$37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{9EF0A4A6-9090-4359-99EB-EE81A7C97153}</c15:txfldGUID>
                      <c15:f>Daten_Diagramme!$E$37</c15:f>
                      <c15:dlblFieldTableCache>
                        <c:ptCount val="1"/>
                        <c:pt idx="0">
                          <c:v>-0.4</c:v>
                        </c:pt>
                      </c15:dlblFieldTableCache>
                    </c15:dlblFTEntry>
                  </c15:dlblFieldTable>
                  <c15:showDataLabelsRange val="0"/>
                </c:ext>
                <c:ext xmlns:c16="http://schemas.microsoft.com/office/drawing/2014/chart" uri="{C3380CC4-5D6E-409C-BE32-E72D297353CC}">
                  <c16:uniqueId val="{00000017-B94E-473E-BA81-2F3BA49B0983}"/>
                </c:ext>
              </c:extLst>
            </c:dLbl>
            <c:dLbl>
              <c:idx val="24"/>
              <c:tx>
                <c:strRef>
                  <c:f>Daten_Diagramme!$E$38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{A939DDB8-A445-4F90-8650-FA8B3908EB32}</c15:txfldGUID>
                      <c15:f>Daten_Diagramme!$E$38</c15:f>
                      <c15:dlblFieldTableCache>
                        <c:ptCount val="1"/>
                        <c:pt idx="0">
                          <c:v>-4.1</c:v>
                        </c:pt>
                      </c15:dlblFieldTableCache>
                    </c15:dlblFTEntry>
                  </c15:dlblFieldTable>
                  <c15:showDataLabelsRange val="0"/>
                </c:ext>
                <c:ext xmlns:c16="http://schemas.microsoft.com/office/drawing/2014/chart" uri="{C3380CC4-5D6E-409C-BE32-E72D297353CC}">
                  <c16:uniqueId val="{00000018-B94E-473E-BA81-2F3BA49B0983}"/>
                </c:ext>
              </c:extLst>
            </c:dLbl>
            <c:dLbl>
              <c:idx val="25"/>
              <c:tx>
                <c:strRef>
                  <c:f>Daten_Diagramme!$E$39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{B8D07E0F-B2C4-44CA-8C56-99A4B098D2AD}</c15:txfldGUID>
                      <c15:f>Daten_Diagramme!$E$39</c15:f>
                      <c15:dlblFieldTableCache>
                        <c:ptCount val="1"/>
                        <c:pt idx="0">
                          <c:v>-0.5</c:v>
                        </c:pt>
                      </c15:dlblFieldTableCache>
                    </c15:dlblFTEntry>
                  </c15:dlblFieldTable>
                  <c15:showDataLabelsRange val="0"/>
                </c:ext>
                <c:ext xmlns:c16="http://schemas.microsoft.com/office/drawing/2014/chart" uri="{C3380CC4-5D6E-409C-BE32-E72D297353CC}">
                  <c16:uniqueId val="{00000019-B94E-473E-BA81-2F3BA49B098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{513235D2-AF1F-48E7-A0B6-57AD7F9CEF67}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94E-473E-BA81-2F3BA49B098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{85890D57-44C0-471F-9DF8-1B13B20F0114}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94E-473E-BA81-2F3BA49B098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{67B4FEAB-D005-4C85-8DFE-D470B51B4EE7}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94E-473E-BA81-2F3BA49B098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{D7BD2D9B-413A-4856-B294-E46D381526E8}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94E-473E-BA81-2F3BA49B098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{C7FD8614-3B9B-486C-960D-18F39BD011FA}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94E-473E-BA81-2F3BA49B0983}"/>
                </c:ext>
              </c:extLst>
            </c:dLbl>
            <c:dLbl>
              <c:idx val="31"/>
              <c:tx>
                <c:strRef>
                  <c:f>Daten_Diagramme!$E$45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{3894A0EE-7D7D-42D9-815C-CFADADD49E66}</c15:txfldGUID>
                      <c15:f>Daten_Diagramme!$E$45</c15:f>
                      <c15:dlblFieldTableCache>
                        <c:ptCount val="1"/>
                        <c:pt idx="0">
                          <c:v>-0.5</c:v>
                        </c:pt>
                      </c15:dlblFieldTableCache>
                    </c15:dlblFTEntry>
                  </c15:dlblFieldTable>
                  <c15:showDataLabelsRange val="0"/>
                </c:ext>
                <c:ext xmlns:c16="http://schemas.microsoft.com/office/drawing/2014/chart" uri="{C3380CC4-5D6E-409C-BE32-E72D297353CC}">
                  <c16:uniqueId val="{0000001F-B94E-473E-BA81-2F3BA49B098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-1.1698817672682016</c:v>
                </c:pt>
                <c:pt idx="1">
                  <c:v>-0.4065040650406504</c:v>
                </c:pt>
                <c:pt idx="2">
                  <c:v>-6.9444444444444446</c:v>
                </c:pt>
                <c:pt idx="3">
                  <c:v>-6.6506684950291399</c:v>
                </c:pt>
                <c:pt idx="4">
                  <c:v>0</c:v>
                </c:pt>
                <c:pt idx="5">
                  <c:v>-7.6818490822569681</c:v>
                </c:pt>
                <c:pt idx="6">
                  <c:v>-10.279187817258883</c:v>
                </c:pt>
                <c:pt idx="7">
                  <c:v>1.313969571230982</c:v>
                </c:pt>
                <c:pt idx="8">
                  <c:v>-2.7064732142857144</c:v>
                </c:pt>
                <c:pt idx="9">
                  <c:v>-0.27100271002710025</c:v>
                </c:pt>
                <c:pt idx="10">
                  <c:v>-7.3369565217391308</c:v>
                </c:pt>
                <c:pt idx="11">
                  <c:v>5.0795279630579788</c:v>
                </c:pt>
                <c:pt idx="12">
                  <c:v>9.8591549295774641</c:v>
                </c:pt>
                <c:pt idx="13">
                  <c:v>0.57678442682047582</c:v>
                </c:pt>
                <c:pt idx="14">
                  <c:v>-2.5025025025025025</c:v>
                </c:pt>
                <c:pt idx="15">
                  <c:v>2.5974025974025974</c:v>
                </c:pt>
                <c:pt idx="16">
                  <c:v>5.8311575282854653</c:v>
                </c:pt>
                <c:pt idx="17">
                  <c:v>13.465346534653465</c:v>
                </c:pt>
                <c:pt idx="18">
                  <c:v>-1.24282982791587</c:v>
                </c:pt>
                <c:pt idx="19">
                  <c:v>1.2965964343598055</c:v>
                </c:pt>
                <c:pt idx="20">
                  <c:v>-0.71684587813620071</c:v>
                </c:pt>
                <c:pt idx="21">
                  <c:v>0</c:v>
                </c:pt>
                <c:pt idx="23">
                  <c:v>-0.4065040650406504</c:v>
                </c:pt>
                <c:pt idx="24">
                  <c:v>-4.1047259818060793</c:v>
                </c:pt>
                <c:pt idx="25">
                  <c:v>-0.49095607235142119</c:v>
                </c:pt>
              </c:numCache>
            </c:numRef>
          </c:val>
          <c:extLst>
            <c:ext xmlns:c16="http://schemas.microsoft.com/office/drawing/2014/chart" uri="{C3380CC4-5D6E-409C-BE32-E72D297353CC}">
              <c16:uniqueId val="{00000020-B94E-473E-BA81-2F3BA49B098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{9CCA86EE-19B8-473A-86E6-C0C79775CE55}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94E-473E-BA81-2F3BA49B098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{9D8CD67F-3F9D-4784-8BCC-DC8A6DAB307D}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94E-473E-BA81-2F3BA49B098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{747D9838-A2F2-48BD-BEFB-13990FBA8271}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94E-473E-BA81-2F3BA49B098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{56846BFC-A0C8-4ECA-A060-6F0FC6679653}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94E-473E-BA81-2F3BA49B098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{494BBB2B-DC5E-4139-897F-2ACFF87D1C25}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94E-473E-BA81-2F3BA49B098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{E79318E9-85FB-466A-949E-FB4EA5A219BA}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94E-473E-BA81-2F3BA49B098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{347D3A08-7BF9-4B79-B45A-C932A4E04595}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94E-473E-BA81-2F3BA49B098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{3E084E9E-3AB5-4B77-8B83-222443A7BB73}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94E-473E-BA81-2F3BA49B098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{A0DF8FC1-F4EB-49C2-B491-1BF4A0F556BF}</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94E-473E-BA81-2F3BA49B098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{1E1522D6-54DB-447F-93A5-EAC73CB0F0B5}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94E-473E-BA81-2F3BA49B098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{6420FE0E-AB36-4AE2-BAD9-AECCAFFE569B}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94E-473E-BA81-2F3BA49B098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{5747BFC8-76DC-4AE1-B2A4-3F31B52E31D4}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94E-473E-BA81-2F3BA49B098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{D3B340FE-4BA3-4128-8CE2-43C3C0762100}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94E-473E-BA81-2F3BA49B098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{1DC894E8-855F-4AF8-85E1-DD4298725F4B}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94E-473E-BA81-2F3BA49B098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{FDCD3EE3-8682-49F7-B04F-F306DAADAC46}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94E-473E-BA81-2F3BA49B098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{7F791E13-D622-489B-81EB-FC613447FD73}</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94E-473E-BA81-2F3BA49B098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{0CB6758B-4B08-4E9F-8A44-51A5842B3EA8}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94E-473E-BA81-2F3BA49B098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{32E2AB46-934E-426C-8FA5-18F25C92A22E}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94E-473E-BA81-2F3BA49B098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{586E4970-B4DB-4D75-A708-3A1F70D2BFC2}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94E-473E-BA81-2F3BA49B098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{2623AEDC-D50D-4328-A068-F944F3CCCD4E}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94E-473E-BA81-2F3BA49B098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{B6093908-CDA5-4062-A5F9-7046B14A47C1}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94E-473E-BA81-2F3BA49B098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{5D215F18-3182-4AE3-8E2C-4F214B3B6ABF}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94E-473E-BA81-2F3BA49B098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{2756C54E-58B5-402C-AAA3-BEA71BFE807C}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94E-473E-BA81-2F3BA49B098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{01245742-5BED-45B0-958C-0AE556C8D765}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94E-473E-BA81-2F3BA49B098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{039B79B5-5233-4008-8443-1B9DC69A5DE3}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94E-473E-BA81-2F3BA49B098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{496727C8-A8F2-4738-8FDC-D87DD4F72EDD}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94E-473E-BA81-2F3BA49B098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{C23BA02F-2FB4-4D10-900C-7E3BF1CD7102}</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94E-473E-BA81-2F3BA49B098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{BE3F903F-40E7-4934-AA5A-FBB866098CB9}</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94E-473E-BA81-2F3BA49B098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{4761A684-CD65-42E1-B3AE-07717AFF7473}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94E-473E-BA81-2F3BA49B098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{CFA866A6-5A7E-4315-8859-BD376FAA54D3}</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94E-473E-BA81-2F3BA49B098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{DC6187BE-0857-4434-86CD-8667AB1D7CE2}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94E-473E-BA81-2F3BA49B098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{4214B109-41FF-4801-BEE7-2CEDEC335C51}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94E-473E-BA81-2F3BA49B098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94E-473E-BA81-2F3BA49B098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94E-473E-BA81-2F3BA49B098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{815E59A9-75AE-4E55-A548-EA094F9861BE}</c15:txfldGUID>
                      <c15:f>Diagramm!$I$46</c15:f>
                      <c15:dlblFieldTableCache>
                        <c:ptCount val="1"/>
                      </c15:dlblFieldTableCache>
                    </c15:dlblFTEntry>
                  </c15:dlblFieldTable>
                  <c15:showDataLabelsRange val="0"/>
                </c:ext>
                <c:ext xmlns:c16="http://schemas.microsoft.com/office/drawing/2014/chart" uri="{C3380CC4-5D6E-409C-BE32-E72D297353CC}">
                  <c16:uniqueId val="{00000000-847D-4A76-AB8F-4AD82576CA8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{CDD02529-EFE3-491C-8327-58E3157212C1}</c15:txfldGUID>
                      <c15:f>Diagramm!$I$47</c15:f>
                      <c15:dlblFieldTableCache>
                        <c:ptCount val="1"/>
                      </c15:dlblFieldTableCache>
                    </c15:dlblFTEntry>
                  </c15:dlblFieldTable>
                  <c15:showDataLabelsRange val="0"/>
                </c:ext>
                <c:ext xmlns:c16="http://schemas.microsoft.com/office/drawing/2014/chart" uri="{C3380CC4-5D6E-409C-BE32-E72D297353CC}">
                  <c16:uniqueId val="{00000001-847D-4A76-AB8F-4AD82576CA8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{D8F473F1-FABC-4BE1-A3FE-B99604842C54}</c15:txfldGUID>
                      <c15:f>Diagramm!$I$48</c15:f>
                      <c15:dlblFieldTableCache>
                        <c:ptCount val="1"/>
                      </c15:dlblFieldTableCache>
                    </c15:dlblFTEntry>
                  </c15:dlblFieldTable>
                  <c15:showDataLabelsRange val="0"/>
                </c:ext>
                <c:ext xmlns:c16="http://schemas.microsoft.com/office/drawing/2014/chart" uri="{C3380CC4-5D6E-409C-BE32-E72D297353CC}">
                  <c16:uniqueId val="{00000002-847D-4A76-AB8F-4AD82576CA8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{08C021AB-DCB7-43CF-B12C-B909E0CC8119}</c15:txfldGUID>
                      <c15:f>Diagramm!$I$49</c15:f>
                      <c15:dlblFieldTableCache>
                        <c:ptCount val="1"/>
                      </c15:dlblFieldTableCache>
                    </c15:dlblFTEntry>
                  </c15:dlblFieldTable>
                  <c15:showDataLabelsRange val="0"/>
                </c:ext>
                <c:ext xmlns:c16="http://schemas.microsoft.com/office/drawing/2014/chart" uri="{C3380CC4-5D6E-409C-BE32-E72D297353CC}">
                  <c16:uniqueId val="{00000003-847D-4A76-AB8F-4AD82576CA8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{42CAA8DB-C5B0-4B52-8B47-9E94BB647223}</c15:txfldGUID>
                      <c15:f>Diagramm!$I$50</c15:f>
                      <c15:dlblFieldTableCache>
                        <c:ptCount val="1"/>
                      </c15:dlblFieldTableCache>
                    </c15:dlblFTEntry>
                  </c15:dlblFieldTable>
                  <c15:showDataLabelsRange val="0"/>
                </c:ext>
                <c:ext xmlns:c16="http://schemas.microsoft.com/office/drawing/2014/chart" uri="{C3380CC4-5D6E-409C-BE32-E72D297353CC}">
                  <c16:uniqueId val="{00000004-847D-4A76-AB8F-4AD82576CA8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{FDC92770-B99B-416A-AC3C-C3972DA561B9}</c15:txfldGUID>
                      <c15:f>Diagramm!$I$51</c15:f>
                      <c15:dlblFieldTableCache>
                        <c:ptCount val="1"/>
                      </c15:dlblFieldTableCache>
                    </c15:dlblFTEntry>
                  </c15:dlblFieldTable>
                  <c15:showDataLabelsRange val="0"/>
                </c:ext>
                <c:ext xmlns:c16="http://schemas.microsoft.com/office/drawing/2014/chart" uri="{C3380CC4-5D6E-409C-BE32-E72D297353CC}">
                  <c16:uniqueId val="{00000005-847D-4A76-AB8F-4AD82576CA8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{03593EDE-3135-4D9B-980A-105A07522EB9}</c15:txfldGUID>
                      <c15:f>Diagramm!$I$52</c15:f>
                      <c15:dlblFieldTableCache>
                        <c:ptCount val="1"/>
                      </c15:dlblFieldTableCache>
                    </c15:dlblFTEntry>
                  </c15:dlblFieldTable>
                  <c15:showDataLabelsRange val="0"/>
                </c:ext>
                <c:ext xmlns:c16="http://schemas.microsoft.com/office/drawing/2014/chart" uri="{C3380CC4-5D6E-409C-BE32-E72D297353CC}">
                  <c16:uniqueId val="{00000006-847D-4A76-AB8F-4AD82576CA8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{B9FF892F-DC61-48C7-A210-95C25FD90B86}</c15:txfldGUID>
                      <c15:f>Diagramm!$I$53</c15:f>
                      <c15:dlblFieldTableCache>
                        <c:ptCount val="1"/>
                      </c15:dlblFieldTableCache>
                    </c15:dlblFTEntry>
                  </c15:dlblFieldTable>
                  <c15:showDataLabelsRange val="0"/>
                </c:ext>
                <c:ext xmlns:c16="http://schemas.microsoft.com/office/drawing/2014/chart" uri="{C3380CC4-5D6E-409C-BE32-E72D297353CC}">
                  <c16:uniqueId val="{00000007-847D-4A76-AB8F-4AD82576CA8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{951F6719-B2A8-4117-A24D-7E73BE97B979}</c15:txfldGUID>
                      <c15:f>Diagramm!$I$54</c15:f>
                      <c15:dlblFieldTableCache>
                        <c:ptCount val="1"/>
                      </c15:dlblFieldTableCache>
                    </c15:dlblFTEntry>
                  </c15:dlblFieldTable>
                  <c15:showDataLabelsRange val="0"/>
                </c:ext>
                <c:ext xmlns:c16="http://schemas.microsoft.com/office/drawing/2014/chart" uri="{C3380CC4-5D6E-409C-BE32-E72D297353CC}">
                  <c16:uniqueId val="{00000008-847D-4A76-AB8F-4AD82576CA8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{23229AFF-567C-4F32-9F2F-0A52A4A3B483}</c15:txfldGUID>
                      <c15:f>Diagramm!$I$55</c15:f>
                      <c15:dlblFieldTableCache>
                        <c:ptCount val="1"/>
                      </c15:dlblFieldTableCache>
                    </c15:dlblFTEntry>
                  </c15:dlblFieldTable>
                  <c15:showDataLabelsRange val="0"/>
                </c:ext>
                <c:ext xmlns:c16="http://schemas.microsoft.com/office/drawing/2014/chart" uri="{C3380CC4-5D6E-409C-BE32-E72D297353CC}">
                  <c16:uniqueId val="{00000009-847D-4A76-AB8F-4AD82576CA8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{336EB87B-6264-4DE6-84C7-3D92129C5510}</c15:txfldGUID>
                      <c15:f>Diagramm!$I$56</c15:f>
                      <c15:dlblFieldTableCache>
                        <c:ptCount val="1"/>
                      </c15:dlblFieldTableCache>
                    </c15:dlblFTEntry>
                  </c15:dlblFieldTable>
                  <c15:showDataLabelsRange val="0"/>
                </c:ext>
                <c:ext xmlns:c16="http://schemas.microsoft.com/office/drawing/2014/chart" uri="{C3380CC4-5D6E-409C-BE32-E72D297353CC}">
                  <c16:uniqueId val="{0000000A-847D-4A76-AB8F-4AD82576CA8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{460EBBE4-0FE4-4952-ADCE-6B71F7CF86AF}</c15:txfldGUID>
                      <c15:f>Diagramm!$I$57</c15:f>
                      <c15:dlblFieldTableCache>
                        <c:ptCount val="1"/>
                      </c15:dlblFieldTableCache>
                    </c15:dlblFTEntry>
                  </c15:dlblFieldTable>
                  <c15:showDataLabelsRange val="0"/>
                </c:ext>
                <c:ext xmlns:c16="http://schemas.microsoft.com/office/drawing/2014/chart" uri="{C3380CC4-5D6E-409C-BE32-E72D297353CC}">
                  <c16:uniqueId val="{0000000B-847D-4A76-AB8F-4AD82576CA8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{9EB5A491-2A39-43EA-AA93-6D73FD34A5EC}</c15:txfldGUID>
                      <c15:f>Diagramm!$I$58</c15:f>
                      <c15:dlblFieldTableCache>
                        <c:ptCount val="1"/>
                      </c15:dlblFieldTableCache>
                    </c15:dlblFTEntry>
                  </c15:dlblFieldTable>
                  <c15:showDataLabelsRange val="0"/>
                </c:ext>
                <c:ext xmlns:c16="http://schemas.microsoft.com/office/drawing/2014/chart" uri="{C3380CC4-5D6E-409C-BE32-E72D297353CC}">
                  <c16:uniqueId val="{0000000C-847D-4A76-AB8F-4AD82576CA8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{6A1DAB5E-D9BB-4053-83CF-239E08EAF7C2}</c15:txfldGUID>
                      <c15:f>Diagramm!$I$59</c15:f>
                      <c15:dlblFieldTableCache>
                        <c:ptCount val="1"/>
                      </c15:dlblFieldTableCache>
                    </c15:dlblFTEntry>
                  </c15:dlblFieldTable>
                  <c15:showDataLabelsRange val="0"/>
                </c:ext>
                <c:ext xmlns:c16="http://schemas.microsoft.com/office/drawing/2014/chart" uri="{C3380CC4-5D6E-409C-BE32-E72D297353CC}">
                  <c16:uniqueId val="{0000000D-847D-4A76-AB8F-4AD82576CA8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{F70E253E-62CE-4C49-B61D-5BB803311686}</c15:txfldGUID>
                      <c15:f>Diagramm!$I$60</c15:f>
                      <c15:dlblFieldTableCache>
                        <c:ptCount val="1"/>
                      </c15:dlblFieldTableCache>
                    </c15:dlblFTEntry>
                  </c15:dlblFieldTable>
                  <c15:showDataLabelsRange val="0"/>
                </c:ext>
                <c:ext xmlns:c16="http://schemas.microsoft.com/office/drawing/2014/chart" uri="{C3380CC4-5D6E-409C-BE32-E72D297353CC}">
                  <c16:uniqueId val="{0000000E-847D-4A76-AB8F-4AD82576CA8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{F232CADB-9D61-4ADF-8E70-F8A861DF2299}</c15:txfldGUID>
                      <c15:f>Diagramm!$I$61</c15:f>
                      <c15:dlblFieldTableCache>
                        <c:ptCount val="1"/>
                      </c15:dlblFieldTableCache>
                    </c15:dlblFTEntry>
                  </c15:dlblFieldTable>
                  <c15:showDataLabelsRange val="0"/>
                </c:ext>
                <c:ext xmlns:c16="http://schemas.microsoft.com/office/drawing/2014/chart" uri="{C3380CC4-5D6E-409C-BE32-E72D297353CC}">
                  <c16:uniqueId val="{0000000F-847D-4A76-AB8F-4AD82576CA8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{55E39E42-9AFF-4592-9FF2-9A14E6230FAD}</c15:txfldGUID>
                      <c15:f>Diagramm!$I$62</c15:f>
                      <c15:dlblFieldTableCache>
                        <c:ptCount val="1"/>
                      </c15:dlblFieldTableCache>
                    </c15:dlblFTEntry>
                  </c15:dlblFieldTable>
                  <c15:showDataLabelsRange val="0"/>
                </c:ext>
                <c:ext xmlns:c16="http://schemas.microsoft.com/office/drawing/2014/chart" uri="{C3380CC4-5D6E-409C-BE32-E72D297353CC}">
                  <c16:uniqueId val="{00000010-847D-4A76-AB8F-4AD82576CA8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{C21FE9DB-5B12-4FB9-BBC3-9D9B498D1244}</c15:txfldGUID>
                      <c15:f>Diagramm!$I$63</c15:f>
                      <c15:dlblFieldTableCache>
                        <c:ptCount val="1"/>
                      </c15:dlblFieldTableCache>
                    </c15:dlblFTEntry>
                  </c15:dlblFieldTable>
                  <c15:showDataLabelsRange val="0"/>
                </c:ext>
                <c:ext xmlns:c16="http://schemas.microsoft.com/office/drawing/2014/chart" uri="{C3380CC4-5D6E-409C-BE32-E72D297353CC}">
                  <c16:uniqueId val="{00000011-847D-4A76-AB8F-4AD82576CA8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{4B0B750E-A99F-4BB0-8502-0A6093DA87FC}</c15:txfldGUID>
                      <c15:f>Diagramm!$I$64</c15:f>
                      <c15:dlblFieldTableCache>
                        <c:ptCount val="1"/>
                      </c15:dlblFieldTableCache>
                    </c15:dlblFTEntry>
                  </c15:dlblFieldTable>
                  <c15:showDataLabelsRange val="0"/>
                </c:ext>
                <c:ext xmlns:c16="http://schemas.microsoft.com/office/drawing/2014/chart" uri="{C3380CC4-5D6E-409C-BE32-E72D297353CC}">
                  <c16:uniqueId val="{00000012-847D-4A76-AB8F-4AD82576CA8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{6E95C001-4382-4499-B6C0-A85F49375703}</c15:txfldGUID>
                      <c15:f>Diagramm!$I$65</c15:f>
                      <c15:dlblFieldTableCache>
                        <c:ptCount val="1"/>
                      </c15:dlblFieldTableCache>
                    </c15:dlblFTEntry>
                  </c15:dlblFieldTable>
                  <c15:showDataLabelsRange val="0"/>
                </c:ext>
                <c:ext xmlns:c16="http://schemas.microsoft.com/office/drawing/2014/chart" uri="{C3380CC4-5D6E-409C-BE32-E72D297353CC}">
                  <c16:uniqueId val="{00000013-847D-4A76-AB8F-4AD82576CA8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{2107464F-8D66-4919-803A-68462DDE50D0}</c15:txfldGUID>
                      <c15:f>Diagramm!$I$66</c15:f>
                      <c15:dlblFieldTableCache>
                        <c:ptCount val="1"/>
                      </c15:dlblFieldTableCache>
                    </c15:dlblFTEntry>
                  </c15:dlblFieldTable>
                  <c15:showDataLabelsRange val="0"/>
                </c:ext>
                <c:ext xmlns:c16="http://schemas.microsoft.com/office/drawing/2014/chart" uri="{C3380CC4-5D6E-409C-BE32-E72D297353CC}">
                  <c16:uniqueId val="{00000014-847D-4A76-AB8F-4AD82576CA8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{D02CF427-65BD-48DA-970E-0C80C831D76E}</c15:txfldGUID>
                      <c15:f>Diagramm!$I$67</c15:f>
                      <c15:dlblFieldTableCache>
                        <c:ptCount val="1"/>
                      </c15:dlblFieldTableCache>
                    </c15:dlblFTEntry>
                  </c15:dlblFieldTable>
                  <c15:showDataLabelsRange val="0"/>
                </c:ext>
                <c:ext xmlns:c16="http://schemas.microsoft.com/office/drawing/2014/chart" uri="{C3380CC4-5D6E-409C-BE32-E72D297353CC}">
                  <c16:uniqueId val="{00000015-847D-4A76-AB8F-4AD82576CA8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47D-4A76-AB8F-4AD82576CA8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{4B788E42-A6B6-4146-A759-DD68C3FF84E3}</c15:txfldGUID>
                      <c15:f>Diagramm!$K$46</c15:f>
                      <c15:dlblFieldTableCache>
                        <c:ptCount val="1"/>
                      </c15:dlblFieldTableCache>
                    </c15:dlblFTEntry>
                  </c15:dlblFieldTable>
                  <c15:showDataLabelsRange val="0"/>
                </c:ext>
                <c:ext xmlns:c16="http://schemas.microsoft.com/office/drawing/2014/chart" uri="{C3380CC4-5D6E-409C-BE32-E72D297353CC}">
                  <c16:uniqueId val="{00000017-847D-4A76-AB8F-4AD82576CA8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{359A00E5-D482-4F8B-9120-7B023F0D0CC5}</c15:txfldGUID>
                      <c15:f>Diagramm!$K$47</c15:f>
                      <c15:dlblFieldTableCache>
                        <c:ptCount val="1"/>
                      </c15:dlblFieldTableCache>
                    </c15:dlblFTEntry>
                  </c15:dlblFieldTable>
                  <c15:showDataLabelsRange val="0"/>
                </c:ext>
                <c:ext xmlns:c16="http://schemas.microsoft.com/office/drawing/2014/chart" uri="{C3380CC4-5D6E-409C-BE32-E72D297353CC}">
                  <c16:uniqueId val="{00000018-847D-4A76-AB8F-4AD82576CA8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{8EE09C6D-40CF-4B13-ADE0-230049F71B4C}</c15:txfldGUID>
                      <c15:f>Diagramm!$K$48</c15:f>
                      <c15:dlblFieldTableCache>
                        <c:ptCount val="1"/>
                      </c15:dlblFieldTableCache>
                    </c15:dlblFTEntry>
                  </c15:dlblFieldTable>
                  <c15:showDataLabelsRange val="0"/>
                </c:ext>
                <c:ext xmlns:c16="http://schemas.microsoft.com/office/drawing/2014/chart" uri="{C3380CC4-5D6E-409C-BE32-E72D297353CC}">
                  <c16:uniqueId val="{00000019-847D-4A76-AB8F-4AD82576CA8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{8372EF92-E65B-4023-A5A5-AD4F968C1070}</c15:txfldGUID>
                      <c15:f>Diagramm!$K$49</c15:f>
                      <c15:dlblFieldTableCache>
                        <c:ptCount val="1"/>
                      </c15:dlblFieldTableCache>
                    </c15:dlblFTEntry>
                  </c15:dlblFieldTable>
                  <c15:showDataLabelsRange val="0"/>
                </c:ext>
                <c:ext xmlns:c16="http://schemas.microsoft.com/office/drawing/2014/chart" uri="{C3380CC4-5D6E-409C-BE32-E72D297353CC}">
                  <c16:uniqueId val="{0000001A-847D-4A76-AB8F-4AD82576CA8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{EE2D3377-8F4A-4605-9533-E41763349793}</c15:txfldGUID>
                      <c15:f>Diagramm!$K$50</c15:f>
                      <c15:dlblFieldTableCache>
                        <c:ptCount val="1"/>
                      </c15:dlblFieldTableCache>
                    </c15:dlblFTEntry>
                  </c15:dlblFieldTable>
                  <c15:showDataLabelsRange val="0"/>
                </c:ext>
                <c:ext xmlns:c16="http://schemas.microsoft.com/office/drawing/2014/chart" uri="{C3380CC4-5D6E-409C-BE32-E72D297353CC}">
                  <c16:uniqueId val="{0000001B-847D-4A76-AB8F-4AD82576CA8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{34163E0D-9FCA-4123-99EF-15D781B29D42}</c15:txfldGUID>
                      <c15:f>Diagramm!$K$51</c15:f>
                      <c15:dlblFieldTableCache>
                        <c:ptCount val="1"/>
                      </c15:dlblFieldTableCache>
                    </c15:dlblFTEntry>
                  </c15:dlblFieldTable>
                  <c15:showDataLabelsRange val="0"/>
                </c:ext>
                <c:ext xmlns:c16="http://schemas.microsoft.com/office/drawing/2014/chart" uri="{C3380CC4-5D6E-409C-BE32-E72D297353CC}">
                  <c16:uniqueId val="{0000001C-847D-4A76-AB8F-4AD82576CA8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{E18356BE-00BE-4F50-A512-DEE14D7CCE2E}</c15:txfldGUID>
                      <c15:f>Diagramm!$K$52</c15:f>
                      <c15:dlblFieldTableCache>
                        <c:ptCount val="1"/>
                      </c15:dlblFieldTableCache>
                    </c15:dlblFTEntry>
                  </c15:dlblFieldTable>
                  <c15:showDataLabelsRange val="0"/>
                </c:ext>
                <c:ext xmlns:c16="http://schemas.microsoft.com/office/drawing/2014/chart" uri="{C3380CC4-5D6E-409C-BE32-E72D297353CC}">
                  <c16:uniqueId val="{0000001D-847D-4A76-AB8F-4AD82576CA8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{501819E9-DB28-41E5-9C5D-ED975CF71C69}</c15:txfldGUID>
                      <c15:f>Diagramm!$K$53</c15:f>
                      <c15:dlblFieldTableCache>
                        <c:ptCount val="1"/>
                      </c15:dlblFieldTableCache>
                    </c15:dlblFTEntry>
                  </c15:dlblFieldTable>
                  <c15:showDataLabelsRange val="0"/>
                </c:ext>
                <c:ext xmlns:c16="http://schemas.microsoft.com/office/drawing/2014/chart" uri="{C3380CC4-5D6E-409C-BE32-E72D297353CC}">
                  <c16:uniqueId val="{0000001E-847D-4A76-AB8F-4AD82576CA8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{61974ECE-1B4A-4C66-9359-5CD1AB8D555C}</c15:txfldGUID>
                      <c15:f>Diagramm!$K$54</c15:f>
                      <c15:dlblFieldTableCache>
                        <c:ptCount val="1"/>
                      </c15:dlblFieldTableCache>
                    </c15:dlblFTEntry>
                  </c15:dlblFieldTable>
                  <c15:showDataLabelsRange val="0"/>
                </c:ext>
                <c:ext xmlns:c16="http://schemas.microsoft.com/office/drawing/2014/chart" uri="{C3380CC4-5D6E-409C-BE32-E72D297353CC}">
                  <c16:uniqueId val="{0000001F-847D-4A76-AB8F-4AD82576CA8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{B7A14E99-0249-4CB0-8D4D-BE391E5FAAA4}</c15:txfldGUID>
                      <c15:f>Diagramm!$K$55</c15:f>
                      <c15:dlblFieldTableCache>
                        <c:ptCount val="1"/>
                      </c15:dlblFieldTableCache>
                    </c15:dlblFTEntry>
                  </c15:dlblFieldTable>
                  <c15:showDataLabelsRange val="0"/>
                </c:ext>
                <c:ext xmlns:c16="http://schemas.microsoft.com/office/drawing/2014/chart" uri="{C3380CC4-5D6E-409C-BE32-E72D297353CC}">
                  <c16:uniqueId val="{00000020-847D-4A76-AB8F-4AD82576CA8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{330D7214-C59E-481D-A6CC-8BA582EED39E}</c15:txfldGUID>
                      <c15:f>Diagramm!$K$56</c15:f>
                      <c15:dlblFieldTableCache>
                        <c:ptCount val="1"/>
                      </c15:dlblFieldTableCache>
                    </c15:dlblFTEntry>
                  </c15:dlblFieldTable>
                  <c15:showDataLabelsRange val="0"/>
                </c:ext>
                <c:ext xmlns:c16="http://schemas.microsoft.com/office/drawing/2014/chart" uri="{C3380CC4-5D6E-409C-BE32-E72D297353CC}">
                  <c16:uniqueId val="{00000021-847D-4A76-AB8F-4AD82576CA8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{CA3A6B25-035A-45F4-8945-B07327584F39}</c15:txfldGUID>
                      <c15:f>Diagramm!$K$57</c15:f>
                      <c15:dlblFieldTableCache>
                        <c:ptCount val="1"/>
                      </c15:dlblFieldTableCache>
                    </c15:dlblFTEntry>
                  </c15:dlblFieldTable>
                  <c15:showDataLabelsRange val="0"/>
                </c:ext>
                <c:ext xmlns:c16="http://schemas.microsoft.com/office/drawing/2014/chart" uri="{C3380CC4-5D6E-409C-BE32-E72D297353CC}">
                  <c16:uniqueId val="{00000022-847D-4A76-AB8F-4AD82576CA8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{43C4CB96-7BB1-497A-9530-4B0676C93D58}</c15:txfldGUID>
                      <c15:f>Diagramm!$K$58</c15:f>
                      <c15:dlblFieldTableCache>
                        <c:ptCount val="1"/>
                      </c15:dlblFieldTableCache>
                    </c15:dlblFTEntry>
                  </c15:dlblFieldTable>
                  <c15:showDataLabelsRange val="0"/>
                </c:ext>
                <c:ext xmlns:c16="http://schemas.microsoft.com/office/drawing/2014/chart" uri="{C3380CC4-5D6E-409C-BE32-E72D297353CC}">
                  <c16:uniqueId val="{00000023-847D-4A76-AB8F-4AD82576CA8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{427BD443-287F-4992-8EE7-31C8B846590B}</c15:txfldGUID>
                      <c15:f>Diagramm!$K$59</c15:f>
                      <c15:dlblFieldTableCache>
                        <c:ptCount val="1"/>
                      </c15:dlblFieldTableCache>
                    </c15:dlblFTEntry>
                  </c15:dlblFieldTable>
                  <c15:showDataLabelsRange val="0"/>
                </c:ext>
                <c:ext xmlns:c16="http://schemas.microsoft.com/office/drawing/2014/chart" uri="{C3380CC4-5D6E-409C-BE32-E72D297353CC}">
                  <c16:uniqueId val="{00000024-847D-4A76-AB8F-4AD82576CA8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{D6D8858D-4ABF-4387-99DC-B2959D5D516F}</c15:txfldGUID>
                      <c15:f>Diagramm!$K$60</c15:f>
                      <c15:dlblFieldTableCache>
                        <c:ptCount val="1"/>
                      </c15:dlblFieldTableCache>
                    </c15:dlblFTEntry>
                  </c15:dlblFieldTable>
                  <c15:showDataLabelsRange val="0"/>
                </c:ext>
                <c:ext xmlns:c16="http://schemas.microsoft.com/office/drawing/2014/chart" uri="{C3380CC4-5D6E-409C-BE32-E72D297353CC}">
                  <c16:uniqueId val="{00000025-847D-4A76-AB8F-4AD82576CA8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{8AD4F3CD-ED9B-4B7A-96D5-67768528AE34}</c15:txfldGUID>
                      <c15:f>Diagramm!$K$61</c15:f>
                      <c15:dlblFieldTableCache>
                        <c:ptCount val="1"/>
                      </c15:dlblFieldTableCache>
                    </c15:dlblFTEntry>
                  </c15:dlblFieldTable>
                  <c15:showDataLabelsRange val="0"/>
                </c:ext>
                <c:ext xmlns:c16="http://schemas.microsoft.com/office/drawing/2014/chart" uri="{C3380CC4-5D6E-409C-BE32-E72D297353CC}">
                  <c16:uniqueId val="{00000026-847D-4A76-AB8F-4AD82576CA8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{4A1B3947-14CB-4808-B2C4-FFACF32C645F}</c15:txfldGUID>
                      <c15:f>Diagramm!$K$62</c15:f>
                      <c15:dlblFieldTableCache>
                        <c:ptCount val="1"/>
                      </c15:dlblFieldTableCache>
                    </c15:dlblFTEntry>
                  </c15:dlblFieldTable>
                  <c15:showDataLabelsRange val="0"/>
                </c:ext>
                <c:ext xmlns:c16="http://schemas.microsoft.com/office/drawing/2014/chart" uri="{C3380CC4-5D6E-409C-BE32-E72D297353CC}">
                  <c16:uniqueId val="{00000027-847D-4A76-AB8F-4AD82576CA8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{88191FFA-EEC8-4C79-B82F-3B0267107DE1}</c15:txfldGUID>
                      <c15:f>Diagramm!$K$63</c15:f>
                      <c15:dlblFieldTableCache>
                        <c:ptCount val="1"/>
                      </c15:dlblFieldTableCache>
                    </c15:dlblFTEntry>
                  </c15:dlblFieldTable>
                  <c15:showDataLabelsRange val="0"/>
                </c:ext>
                <c:ext xmlns:c16="http://schemas.microsoft.com/office/drawing/2014/chart" uri="{C3380CC4-5D6E-409C-BE32-E72D297353CC}">
                  <c16:uniqueId val="{00000028-847D-4A76-AB8F-4AD82576CA8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{9978C563-6417-49BE-B541-C730B7CA7504}</c15:txfldGUID>
                      <c15:f>Diagramm!$K$64</c15:f>
                      <c15:dlblFieldTableCache>
                        <c:ptCount val="1"/>
                      </c15:dlblFieldTableCache>
                    </c15:dlblFTEntry>
                  </c15:dlblFieldTable>
                  <c15:showDataLabelsRange val="0"/>
                </c:ext>
                <c:ext xmlns:c16="http://schemas.microsoft.com/office/drawing/2014/chart" uri="{C3380CC4-5D6E-409C-BE32-E72D297353CC}">
                  <c16:uniqueId val="{00000029-847D-4A76-AB8F-4AD82576CA8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{761A6764-29F0-4B26-8226-D3E02990E999}</c15:txfldGUID>
                      <c15:f>Diagramm!$K$65</c15:f>
                      <c15:dlblFieldTableCache>
                        <c:ptCount val="1"/>
                      </c15:dlblFieldTableCache>
                    </c15:dlblFTEntry>
                  </c15:dlblFieldTable>
                  <c15:showDataLabelsRange val="0"/>
                </c:ext>
                <c:ext xmlns:c16="http://schemas.microsoft.com/office/drawing/2014/chart" uri="{C3380CC4-5D6E-409C-BE32-E72D297353CC}">
                  <c16:uniqueId val="{0000002A-847D-4A76-AB8F-4AD82576CA8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{EDF8ABCA-4AF7-4633-981E-3189E21865B2}</c15:txfldGUID>
                      <c15:f>Diagramm!$K$66</c15:f>
                      <c15:dlblFieldTableCache>
                        <c:ptCount val="1"/>
                      </c15:dlblFieldTableCache>
                    </c15:dlblFTEntry>
                  </c15:dlblFieldTable>
                  <c15:showDataLabelsRange val="0"/>
                </c:ext>
                <c:ext xmlns:c16="http://schemas.microsoft.com/office/drawing/2014/chart" uri="{C3380CC4-5D6E-409C-BE32-E72D297353CC}">
                  <c16:uniqueId val="{0000002B-847D-4A76-AB8F-4AD82576CA8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{9D9A5024-BC7B-49E3-9844-CFC093C040C7}</c15:txfldGUID>
                      <c15:f>Diagramm!$K$67</c15:f>
                      <c15:dlblFieldTableCache>
                        <c:ptCount val="1"/>
                      </c15:dlblFieldTableCache>
                    </c15:dlblFTEntry>
                  </c15:dlblFieldTable>
                  <c15:showDataLabelsRange val="0"/>
                </c:ext>
                <c:ext xmlns:c16="http://schemas.microsoft.com/office/drawing/2014/chart" uri="{C3380CC4-5D6E-409C-BE32-E72D297353CC}">
                  <c16:uniqueId val="{0000002C-847D-4A76-AB8F-4AD82576CA8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47D-4A76-AB8F-4AD82576CA8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{AEC5CD2C-1926-4917-BC80-FA8EE66BFFA4}</c15:txfldGUID>
                      <c15:f>Diagramm!$J$46</c15:f>
                      <c15:dlblFieldTableCache>
                        <c:ptCount val="1"/>
                      </c15:dlblFieldTableCache>
                    </c15:dlblFTEntry>
                  </c15:dlblFieldTable>
                  <c15:showDataLabelsRange val="0"/>
                </c:ext>
                <c:ext xmlns:c16="http://schemas.microsoft.com/office/drawing/2014/chart" uri="{C3380CC4-5D6E-409C-BE32-E72D297353CC}">
                  <c16:uniqueId val="{0000002E-847D-4A76-AB8F-4AD82576CA8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{2A497739-CAF7-4B84-A8A1-DC3B1CC35067}</c15:txfldGUID>
                      <c15:f>Diagramm!$J$47</c15:f>
                      <c15:dlblFieldTableCache>
                        <c:ptCount val="1"/>
                      </c15:dlblFieldTableCache>
                    </c15:dlblFTEntry>
                  </c15:dlblFieldTable>
                  <c15:showDataLabelsRange val="0"/>
                </c:ext>
                <c:ext xmlns:c16="http://schemas.microsoft.com/office/drawing/2014/chart" uri="{C3380CC4-5D6E-409C-BE32-E72D297353CC}">
                  <c16:uniqueId val="{0000002F-847D-4A76-AB8F-4AD82576CA8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{2FB3AE0A-B4B7-4679-90BB-E213AD8CAB53}</c15:txfldGUID>
                      <c15:f>Diagramm!$J$48</c15:f>
                      <c15:dlblFieldTableCache>
                        <c:ptCount val="1"/>
                      </c15:dlblFieldTableCache>
                    </c15:dlblFTEntry>
                  </c15:dlblFieldTable>
                  <c15:showDataLabelsRange val="0"/>
                </c:ext>
                <c:ext xmlns:c16="http://schemas.microsoft.com/office/drawing/2014/chart" uri="{C3380CC4-5D6E-409C-BE32-E72D297353CC}">
                  <c16:uniqueId val="{00000030-847D-4A76-AB8F-4AD82576CA8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{6E9A5407-1E64-4920-A207-27921060A7F0}</c15:txfldGUID>
                      <c15:f>Diagramm!$J$49</c15:f>
                      <c15:dlblFieldTableCache>
                        <c:ptCount val="1"/>
                      </c15:dlblFieldTableCache>
                    </c15:dlblFTEntry>
                  </c15:dlblFieldTable>
                  <c15:showDataLabelsRange val="0"/>
                </c:ext>
                <c:ext xmlns:c16="http://schemas.microsoft.com/office/drawing/2014/chart" uri="{C3380CC4-5D6E-409C-BE32-E72D297353CC}">
                  <c16:uniqueId val="{00000031-847D-4A76-AB8F-4AD82576CA8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{96222325-7E4E-4BA0-A744-06376D0EBBD5}</c15:txfldGUID>
                      <c15:f>Diagramm!$J$50</c15:f>
                      <c15:dlblFieldTableCache>
                        <c:ptCount val="1"/>
                      </c15:dlblFieldTableCache>
                    </c15:dlblFTEntry>
                  </c15:dlblFieldTable>
                  <c15:showDataLabelsRange val="0"/>
                </c:ext>
                <c:ext xmlns:c16="http://schemas.microsoft.com/office/drawing/2014/chart" uri="{C3380CC4-5D6E-409C-BE32-E72D297353CC}">
                  <c16:uniqueId val="{00000032-847D-4A76-AB8F-4AD82576CA8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{9A81CDF9-21A6-4888-A505-F07026A6D5C7}</c15:txfldGUID>
                      <c15:f>Diagramm!$J$51</c15:f>
                      <c15:dlblFieldTableCache>
                        <c:ptCount val="1"/>
                      </c15:dlblFieldTableCache>
                    </c15:dlblFTEntry>
                  </c15:dlblFieldTable>
                  <c15:showDataLabelsRange val="0"/>
                </c:ext>
                <c:ext xmlns:c16="http://schemas.microsoft.com/office/drawing/2014/chart" uri="{C3380CC4-5D6E-409C-BE32-E72D297353CC}">
                  <c16:uniqueId val="{00000033-847D-4A76-AB8F-4AD82576CA8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{A3B45BE3-44F4-4D60-9C37-AE3E04535F99}</c15:txfldGUID>
                      <c15:f>Diagramm!$J$52</c15:f>
                      <c15:dlblFieldTableCache>
                        <c:ptCount val="1"/>
                      </c15:dlblFieldTableCache>
                    </c15:dlblFTEntry>
                  </c15:dlblFieldTable>
                  <c15:showDataLabelsRange val="0"/>
                </c:ext>
                <c:ext xmlns:c16="http://schemas.microsoft.com/office/drawing/2014/chart" uri="{C3380CC4-5D6E-409C-BE32-E72D297353CC}">
                  <c16:uniqueId val="{00000034-847D-4A76-AB8F-4AD82576CA8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{D852A4E3-AB7B-45D6-8636-8184EBC48CB3}</c15:txfldGUID>
                      <c15:f>Diagramm!$J$53</c15:f>
                      <c15:dlblFieldTableCache>
                        <c:ptCount val="1"/>
                      </c15:dlblFieldTableCache>
                    </c15:dlblFTEntry>
                  </c15:dlblFieldTable>
                  <c15:showDataLabelsRange val="0"/>
                </c:ext>
                <c:ext xmlns:c16="http://schemas.microsoft.com/office/drawing/2014/chart" uri="{C3380CC4-5D6E-409C-BE32-E72D297353CC}">
                  <c16:uniqueId val="{00000035-847D-4A76-AB8F-4AD82576CA8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{2EEEA5F1-46C9-4CC8-A640-1AB1881DDC86}</c15:txfldGUID>
                      <c15:f>Diagramm!$J$54</c15:f>
                      <c15:dlblFieldTableCache>
                        <c:ptCount val="1"/>
                      </c15:dlblFieldTableCache>
                    </c15:dlblFTEntry>
                  </c15:dlblFieldTable>
                  <c15:showDataLabelsRange val="0"/>
                </c:ext>
                <c:ext xmlns:c16="http://schemas.microsoft.com/office/drawing/2014/chart" uri="{C3380CC4-5D6E-409C-BE32-E72D297353CC}">
                  <c16:uniqueId val="{00000036-847D-4A76-AB8F-4AD82576CA8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{1A419009-37B2-44E4-BB9D-5A7A18D9F42E}</c15:txfldGUID>
                      <c15:f>Diagramm!$J$55</c15:f>
                      <c15:dlblFieldTableCache>
                        <c:ptCount val="1"/>
                      </c15:dlblFieldTableCache>
                    </c15:dlblFTEntry>
                  </c15:dlblFieldTable>
                  <c15:showDataLabelsRange val="0"/>
                </c:ext>
                <c:ext xmlns:c16="http://schemas.microsoft.com/office/drawing/2014/chart" uri="{C3380CC4-5D6E-409C-BE32-E72D297353CC}">
                  <c16:uniqueId val="{00000037-847D-4A76-AB8F-4AD82576CA8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{80337FC1-D866-4A64-87B1-B3753B7A0122}</c15:txfldGUID>
                      <c15:f>Diagramm!$J$56</c15:f>
                      <c15:dlblFieldTableCache>
                        <c:ptCount val="1"/>
                      </c15:dlblFieldTableCache>
                    </c15:dlblFTEntry>
                  </c15:dlblFieldTable>
                  <c15:showDataLabelsRange val="0"/>
                </c:ext>
                <c:ext xmlns:c16="http://schemas.microsoft.com/office/drawing/2014/chart" uri="{C3380CC4-5D6E-409C-BE32-E72D297353CC}">
                  <c16:uniqueId val="{00000038-847D-4A76-AB8F-4AD82576CA8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{FA9D69AC-E641-4E36-95A8-C1860D89BB99}</c15:txfldGUID>
                      <c15:f>Diagramm!$J$57</c15:f>
                      <c15:dlblFieldTableCache>
                        <c:ptCount val="1"/>
                      </c15:dlblFieldTableCache>
                    </c15:dlblFTEntry>
                  </c15:dlblFieldTable>
                  <c15:showDataLabelsRange val="0"/>
                </c:ext>
                <c:ext xmlns:c16="http://schemas.microsoft.com/office/drawing/2014/chart" uri="{C3380CC4-5D6E-409C-BE32-E72D297353CC}">
                  <c16:uniqueId val="{00000039-847D-4A76-AB8F-4AD82576CA8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{66DCC147-B217-4742-8D67-E2AA71B3EE9B}</c15:txfldGUID>
                      <c15:f>Diagramm!$J$58</c15:f>
                      <c15:dlblFieldTableCache>
                        <c:ptCount val="1"/>
                      </c15:dlblFieldTableCache>
                    </c15:dlblFTEntry>
                  </c15:dlblFieldTable>
                  <c15:showDataLabelsRange val="0"/>
                </c:ext>
                <c:ext xmlns:c16="http://schemas.microsoft.com/office/drawing/2014/chart" uri="{C3380CC4-5D6E-409C-BE32-E72D297353CC}">
                  <c16:uniqueId val="{0000003A-847D-4A76-AB8F-4AD82576CA8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{3DEADC0F-6F92-481C-9DAE-A614D50AE4FC}</c15:txfldGUID>
                      <c15:f>Diagramm!$J$59</c15:f>
                      <c15:dlblFieldTableCache>
                        <c:ptCount val="1"/>
                      </c15:dlblFieldTableCache>
                    </c15:dlblFTEntry>
                  </c15:dlblFieldTable>
                  <c15:showDataLabelsRange val="0"/>
                </c:ext>
                <c:ext xmlns:c16="http://schemas.microsoft.com/office/drawing/2014/chart" uri="{C3380CC4-5D6E-409C-BE32-E72D297353CC}">
                  <c16:uniqueId val="{0000003B-847D-4A76-AB8F-4AD82576CA8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{C6A06E18-6705-4877-AABE-CC4D00979BD9}</c15:txfldGUID>
                      <c15:f>Diagramm!$J$60</c15:f>
                      <c15:dlblFieldTableCache>
                        <c:ptCount val="1"/>
                      </c15:dlblFieldTableCache>
                    </c15:dlblFTEntry>
                  </c15:dlblFieldTable>
                  <c15:showDataLabelsRange val="0"/>
                </c:ext>
                <c:ext xmlns:c16="http://schemas.microsoft.com/office/drawing/2014/chart" uri="{C3380CC4-5D6E-409C-BE32-E72D297353CC}">
                  <c16:uniqueId val="{0000003C-847D-4A76-AB8F-4AD82576CA8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{307897B1-442F-411C-91E0-FFDAB9E576EB}</c15:txfldGUID>
                      <c15:f>Diagramm!$J$61</c15:f>
                      <c15:dlblFieldTableCache>
                        <c:ptCount val="1"/>
                      </c15:dlblFieldTableCache>
                    </c15:dlblFTEntry>
                  </c15:dlblFieldTable>
                  <c15:showDataLabelsRange val="0"/>
                </c:ext>
                <c:ext xmlns:c16="http://schemas.microsoft.com/office/drawing/2014/chart" uri="{C3380CC4-5D6E-409C-BE32-E72D297353CC}">
                  <c16:uniqueId val="{0000003D-847D-4A76-AB8F-4AD82576CA8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{0A5F120F-2D25-41A5-9A4A-A53D1C62CA2D}</c15:txfldGUID>
                      <c15:f>Diagramm!$J$62</c15:f>
                      <c15:dlblFieldTableCache>
                        <c:ptCount val="1"/>
                      </c15:dlblFieldTableCache>
                    </c15:dlblFTEntry>
                  </c15:dlblFieldTable>
                  <c15:showDataLabelsRange val="0"/>
                </c:ext>
                <c:ext xmlns:c16="http://schemas.microsoft.com/office/drawing/2014/chart" uri="{C3380CC4-5D6E-409C-BE32-E72D297353CC}">
                  <c16:uniqueId val="{0000003E-847D-4A76-AB8F-4AD82576CA8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{D33EB74B-82D0-4DC3-98A5-75F16D3F46A1}</c15:txfldGUID>
                      <c15:f>Diagramm!$J$63</c15:f>
                      <c15:dlblFieldTableCache>
                        <c:ptCount val="1"/>
                      </c15:dlblFieldTableCache>
                    </c15:dlblFTEntry>
                  </c15:dlblFieldTable>
                  <c15:showDataLabelsRange val="0"/>
                </c:ext>
                <c:ext xmlns:c16="http://schemas.microsoft.com/office/drawing/2014/chart" uri="{C3380CC4-5D6E-409C-BE32-E72D297353CC}">
                  <c16:uniqueId val="{0000003F-847D-4A76-AB8F-4AD82576CA8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{0C065B89-C592-4F38-8D38-FA6890A2ADC6}</c15:txfldGUID>
                      <c15:f>Diagramm!$J$64</c15:f>
                      <c15:dlblFieldTableCache>
                        <c:ptCount val="1"/>
                      </c15:dlblFieldTableCache>
                    </c15:dlblFTEntry>
                  </c15:dlblFieldTable>
                  <c15:showDataLabelsRange val="0"/>
                </c:ext>
                <c:ext xmlns:c16="http://schemas.microsoft.com/office/drawing/2014/chart" uri="{C3380CC4-5D6E-409C-BE32-E72D297353CC}">
                  <c16:uniqueId val="{00000040-847D-4A76-AB8F-4AD82576CA8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{D4EE3742-313D-4DE5-9CB5-311AC3578364}</c15:txfldGUID>
                      <c15:f>Diagramm!$J$65</c15:f>
                      <c15:dlblFieldTableCache>
                        <c:ptCount val="1"/>
                      </c15:dlblFieldTableCache>
                    </c15:dlblFTEntry>
                  </c15:dlblFieldTable>
                  <c15:showDataLabelsRange val="0"/>
                </c:ext>
                <c:ext xmlns:c16="http://schemas.microsoft.com/office/drawing/2014/chart" uri="{C3380CC4-5D6E-409C-BE32-E72D297353CC}">
                  <c16:uniqueId val="{00000041-847D-4A76-AB8F-4AD82576CA8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{1D99D3AF-993A-432C-A432-F2264ECBD3A9}</c15:txfldGUID>
                      <c15:f>Diagramm!$J$66</c15:f>
                      <c15:dlblFieldTableCache>
                        <c:ptCount val="1"/>
                      </c15:dlblFieldTableCache>
                    </c15:dlblFTEntry>
                  </c15:dlblFieldTable>
                  <c15:showDataLabelsRange val="0"/>
                </c:ext>
                <c:ext xmlns:c16="http://schemas.microsoft.com/office/drawing/2014/chart" uri="{C3380CC4-5D6E-409C-BE32-E72D297353CC}">
                  <c16:uniqueId val="{00000042-847D-4A76-AB8F-4AD82576CA8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{C0B2419E-44DA-4F47-80E4-3A2D3A4E0F20}</c15:txfldGUID>
                      <c15:f>Diagramm!$J$67</c15:f>
                      <c15:dlblFieldTableCache>
                        <c:ptCount val="1"/>
                      </c15:dlblFieldTableCache>
                    </c15:dlblFTEntry>
                  </c15:dlblFieldTable>
                  <c15:showDataLabelsRange val="0"/>
                </c:ext>
                <c:ext xmlns:c16="http://schemas.microsoft.com/office/drawing/2014/chart" uri="{C3380CC4-5D6E-409C-BE32-E72D297353CC}">
                  <c16:uniqueId val="{00000043-847D-4A76-AB8F-4AD82576CA8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47D-4A76-AB8F-4AD82576CA8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D10-4B4D-95F8-C980704AF89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D10-4B4D-95F8-C980704AF89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D10-4B4D-95F8-C980704AF89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D10-4B4D-95F8-C980704AF89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D10-4B4D-95F8-C980704AF89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D10-4B4D-95F8-C980704AF89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D10-4B4D-95F8-C980704AF89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D10-4B4D-95F8-C980704AF89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D10-4B4D-95F8-C980704AF89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D10-4B4D-95F8-C980704AF89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D10-4B4D-95F8-C980704AF89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D10-4B4D-95F8-C980704AF89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D10-4B4D-95F8-C980704AF89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D10-4B4D-95F8-C980704AF89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D10-4B4D-95F8-C980704AF89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D10-4B4D-95F8-C980704AF89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D10-4B4D-95F8-C980704AF89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D10-4B4D-95F8-C980704AF89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D10-4B4D-95F8-C980704AF89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D10-4B4D-95F8-C980704AF89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D10-4B4D-95F8-C980704AF89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D10-4B4D-95F8-C980704AF89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D10-4B4D-95F8-C980704AF89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D10-4B4D-95F8-C980704AF89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D10-4B4D-95F8-C980704AF89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D10-4B4D-95F8-C980704AF89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D10-4B4D-95F8-C980704AF89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D10-4B4D-95F8-C980704AF89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D10-4B4D-95F8-C980704AF89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D10-4B4D-95F8-C980704AF89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D10-4B4D-95F8-C980704AF89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D10-4B4D-95F8-C980704AF89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D10-4B4D-95F8-C980704AF89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D10-4B4D-95F8-C980704AF89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D10-4B4D-95F8-C980704AF89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D10-4B4D-95F8-C980704AF89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D10-4B4D-95F8-C980704AF89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D10-4B4D-95F8-C980704AF89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D10-4B4D-95F8-C980704AF89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D10-4B4D-95F8-C980704AF89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D10-4B4D-95F8-C980704AF89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D10-4B4D-95F8-C980704AF89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D10-4B4D-95F8-C980704AF89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D10-4B4D-95F8-C980704AF89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D10-4B4D-95F8-C980704AF89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D10-4B4D-95F8-C980704AF89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D10-4B4D-95F8-C980704AF89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D10-4B4D-95F8-C980704AF89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D10-4B4D-95F8-C980704AF89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D10-4B4D-95F8-C980704AF89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D10-4B4D-95F8-C980704AF89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D10-4B4D-95F8-C980704AF89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D10-4B4D-95F8-C980704AF89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D10-4B4D-95F8-C980704AF89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D10-4B4D-95F8-C980704AF89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D10-4B4D-95F8-C980704AF89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D10-4B4D-95F8-C980704AF89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D10-4B4D-95F8-C980704AF89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D10-4B4D-95F8-C980704AF89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D10-4B4D-95F8-C980704AF89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D10-4B4D-95F8-C980704AF89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D10-4B4D-95F8-C980704AF89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D10-4B4D-95F8-C980704AF89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D10-4B4D-95F8-C980704AF89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D10-4B4D-95F8-C980704AF89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D10-4B4D-95F8-C980704AF89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D10-4B4D-95F8-C980704AF89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D10-4B4D-95F8-C980704AF89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D10-4B4D-95F8-C980704AF89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100.85534430010732</c:v>
                </c:pt>
                <c:pt idx="2">
                  <c:v>102.42187374861847</c:v>
                </c:pt>
                <c:pt idx="3">
                  <c:v>101.27500760839968</c:v>
                </c:pt>
                <c:pt idx="4">
                  <c:v>102.63971424452596</c:v>
                </c:pt>
                <c:pt idx="5">
                  <c:v>103.6007752558825</c:v>
                </c:pt>
                <c:pt idx="6">
                  <c:v>105.50047252166392</c:v>
                </c:pt>
                <c:pt idx="7">
                  <c:v>104.42568595729686</c:v>
                </c:pt>
                <c:pt idx="8">
                  <c:v>105.11764988547357</c:v>
                </c:pt>
                <c:pt idx="9">
                  <c:v>105.64943697842418</c:v>
                </c:pt>
                <c:pt idx="10">
                  <c:v>107.94797456391856</c:v>
                </c:pt>
                <c:pt idx="11">
                  <c:v>107.05098428665248</c:v>
                </c:pt>
                <c:pt idx="12">
                  <c:v>107.64203680863673</c:v>
                </c:pt>
                <c:pt idx="13">
                  <c:v>107.82784193749899</c:v>
                </c:pt>
                <c:pt idx="14">
                  <c:v>110.01745927503966</c:v>
                </c:pt>
                <c:pt idx="15">
                  <c:v>109.32229181015842</c:v>
                </c:pt>
                <c:pt idx="16">
                  <c:v>109.70030914129198</c:v>
                </c:pt>
                <c:pt idx="17">
                  <c:v>109.90853902708591</c:v>
                </c:pt>
                <c:pt idx="18">
                  <c:v>112.27595265172752</c:v>
                </c:pt>
                <c:pt idx="19">
                  <c:v>111.1499095000881</c:v>
                </c:pt>
                <c:pt idx="20">
                  <c:v>111.67208598292515</c:v>
                </c:pt>
                <c:pt idx="21">
                  <c:v>111.81304159792411</c:v>
                </c:pt>
                <c:pt idx="22">
                  <c:v>113.98984478864666</c:v>
                </c:pt>
                <c:pt idx="23">
                  <c:v>112.84618218513238</c:v>
                </c:pt>
                <c:pt idx="24">
                  <c:v>112.67319120308821</c:v>
                </c:pt>
              </c:numCache>
            </c:numRef>
          </c:val>
          <c:smooth val="0"/>
          <c:extLst>
            <c:ext xmlns:c16="http://schemas.microsoft.com/office/drawing/2014/chart" uri="{C3380CC4-5D6E-409C-BE32-E72D297353CC}">
              <c16:uniqueId val="{00000000-E2A1-45AC-8D34-23DD2981777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101.9823198499866</c:v>
                </c:pt>
                <c:pt idx="2">
                  <c:v>107.15242432360033</c:v>
                </c:pt>
                <c:pt idx="3">
                  <c:v>105.35762121618002</c:v>
                </c:pt>
                <c:pt idx="4">
                  <c:v>101.56710420573265</c:v>
                </c:pt>
                <c:pt idx="5">
                  <c:v>104.52718992767211</c:v>
                </c:pt>
                <c:pt idx="6">
                  <c:v>108.42485936244309</c:v>
                </c:pt>
                <c:pt idx="7">
                  <c:v>107.71497455129921</c:v>
                </c:pt>
                <c:pt idx="8">
                  <c:v>105.94695954995981</c:v>
                </c:pt>
                <c:pt idx="9">
                  <c:v>109.00080364318244</c:v>
                </c:pt>
                <c:pt idx="10">
                  <c:v>112.9252611840343</c:v>
                </c:pt>
                <c:pt idx="11">
                  <c:v>111.88052504687917</c:v>
                </c:pt>
                <c:pt idx="12">
                  <c:v>111.69300830431288</c:v>
                </c:pt>
                <c:pt idx="13">
                  <c:v>115.34958478435576</c:v>
                </c:pt>
                <c:pt idx="14">
                  <c:v>120.38574872756496</c:v>
                </c:pt>
                <c:pt idx="15">
                  <c:v>119.90356281810877</c:v>
                </c:pt>
                <c:pt idx="16">
                  <c:v>116.8631127779266</c:v>
                </c:pt>
                <c:pt idx="17">
                  <c:v>119.28743637824806</c:v>
                </c:pt>
                <c:pt idx="18">
                  <c:v>123.18510581301902</c:v>
                </c:pt>
                <c:pt idx="19">
                  <c:v>122.46182694883471</c:v>
                </c:pt>
                <c:pt idx="20">
                  <c:v>122.85025448700777</c:v>
                </c:pt>
                <c:pt idx="21">
                  <c:v>125.22100187516743</c:v>
                </c:pt>
                <c:pt idx="22">
                  <c:v>128.422180551835</c:v>
                </c:pt>
                <c:pt idx="23">
                  <c:v>127.60514331636755</c:v>
                </c:pt>
                <c:pt idx="24">
                  <c:v>126.48004286096972</c:v>
                </c:pt>
              </c:numCache>
            </c:numRef>
          </c:val>
          <c:smooth val="0"/>
          <c:extLst>
            <c:ext xmlns:c16="http://schemas.microsoft.com/office/drawing/2014/chart" uri="{C3380CC4-5D6E-409C-BE32-E72D297353CC}">
              <c16:uniqueId val="{00000001-E2A1-45AC-8D34-23DD2981777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103.18379160636759</c:v>
                </c:pt>
                <c:pt idx="2">
                  <c:v>103.27817278046938</c:v>
                </c:pt>
                <c:pt idx="3">
                  <c:v>102.76851444031965</c:v>
                </c:pt>
                <c:pt idx="4">
                  <c:v>100.10067325237526</c:v>
                </c:pt>
                <c:pt idx="5">
                  <c:v>100.25797520921161</c:v>
                </c:pt>
                <c:pt idx="6">
                  <c:v>100.25797520921161</c:v>
                </c:pt>
                <c:pt idx="7">
                  <c:v>100.31460391367268</c:v>
                </c:pt>
                <c:pt idx="8">
                  <c:v>99.031019945888133</c:v>
                </c:pt>
                <c:pt idx="9">
                  <c:v>98.659787327754358</c:v>
                </c:pt>
                <c:pt idx="10">
                  <c:v>98.244510161706415</c:v>
                </c:pt>
                <c:pt idx="11">
                  <c:v>98.898886302145598</c:v>
                </c:pt>
                <c:pt idx="12">
                  <c:v>98.169005222424971</c:v>
                </c:pt>
                <c:pt idx="13">
                  <c:v>98.754168501856171</c:v>
                </c:pt>
                <c:pt idx="14">
                  <c:v>97.829232995658472</c:v>
                </c:pt>
                <c:pt idx="15">
                  <c:v>97.313282577235256</c:v>
                </c:pt>
                <c:pt idx="16">
                  <c:v>94.632857232743973</c:v>
                </c:pt>
                <c:pt idx="17">
                  <c:v>95.324985842823878</c:v>
                </c:pt>
                <c:pt idx="18">
                  <c:v>93.116466368841628</c:v>
                </c:pt>
                <c:pt idx="19">
                  <c:v>93.902976153023346</c:v>
                </c:pt>
                <c:pt idx="20">
                  <c:v>93.959604857484422</c:v>
                </c:pt>
                <c:pt idx="21">
                  <c:v>94.311961240797842</c:v>
                </c:pt>
                <c:pt idx="22">
                  <c:v>92.424337758761723</c:v>
                </c:pt>
                <c:pt idx="23">
                  <c:v>92.682312967973317</c:v>
                </c:pt>
                <c:pt idx="24">
                  <c:v>90.480085572264528</c:v>
                </c:pt>
              </c:numCache>
            </c:numRef>
          </c:val>
          <c:smooth val="0"/>
          <c:extLst>
            <c:ext xmlns:c16="http://schemas.microsoft.com/office/drawing/2014/chart" uri="{C3380CC4-5D6E-409C-BE32-E72D297353CC}">
              <c16:uniqueId val="{00000002-E2A1-45AC-8D34-23DD2981777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2A1-45AC-8D34-23DD2981777B}"/>
                </c:ext>
              </c:extLst>
            </c:dLbl>
            <c:dLbl>
              <c:idx val="1"/>
              <c:delete val="1"/>
              <c:extLst>
                <c:ext xmlns:c15="http://schemas.microsoft.com/office/drawing/2012/chart" uri="{CE6537A1-D6FC-4f65-9D91-7224C49458BB}"/>
                <c:ext xmlns:c16="http://schemas.microsoft.com/office/drawing/2014/chart" uri="{C3380CC4-5D6E-409C-BE32-E72D297353CC}">
                  <c16:uniqueId val="{00000004-E2A1-45AC-8D34-23DD2981777B}"/>
                </c:ext>
              </c:extLst>
            </c:dLbl>
            <c:dLbl>
              <c:idx val="2"/>
              <c:delete val="1"/>
              <c:extLst>
                <c:ext xmlns:c15="http://schemas.microsoft.com/office/drawing/2012/chart" uri="{CE6537A1-D6FC-4f65-9D91-7224C49458BB}"/>
                <c:ext xmlns:c16="http://schemas.microsoft.com/office/drawing/2014/chart" uri="{C3380CC4-5D6E-409C-BE32-E72D297353CC}">
                  <c16:uniqueId val="{00000005-E2A1-45AC-8D34-23DD2981777B}"/>
                </c:ext>
              </c:extLst>
            </c:dLbl>
            <c:dLbl>
              <c:idx val="3"/>
              <c:delete val="1"/>
              <c:extLst>
                <c:ext xmlns:c15="http://schemas.microsoft.com/office/drawing/2012/chart" uri="{CE6537A1-D6FC-4f65-9D91-7224C49458BB}"/>
                <c:ext xmlns:c16="http://schemas.microsoft.com/office/drawing/2014/chart" uri="{C3380CC4-5D6E-409C-BE32-E72D297353CC}">
                  <c16:uniqueId val="{00000006-E2A1-45AC-8D34-23DD2981777B}"/>
                </c:ext>
              </c:extLst>
            </c:dLbl>
            <c:dLbl>
              <c:idx val="4"/>
              <c:delete val="1"/>
              <c:extLst>
                <c:ext xmlns:c15="http://schemas.microsoft.com/office/drawing/2012/chart" uri="{CE6537A1-D6FC-4f65-9D91-7224C49458BB}"/>
                <c:ext xmlns:c16="http://schemas.microsoft.com/office/drawing/2014/chart" uri="{C3380CC4-5D6E-409C-BE32-E72D297353CC}">
                  <c16:uniqueId val="{00000007-E2A1-45AC-8D34-23DD2981777B}"/>
                </c:ext>
              </c:extLst>
            </c:dLbl>
            <c:dLbl>
              <c:idx val="5"/>
              <c:delete val="1"/>
              <c:extLst>
                <c:ext xmlns:c15="http://schemas.microsoft.com/office/drawing/2012/chart" uri="{CE6537A1-D6FC-4f65-9D91-7224C49458BB}"/>
                <c:ext xmlns:c16="http://schemas.microsoft.com/office/drawing/2014/chart" uri="{C3380CC4-5D6E-409C-BE32-E72D297353CC}">
                  <c16:uniqueId val="{00000008-E2A1-45AC-8D34-23DD2981777B}"/>
                </c:ext>
              </c:extLst>
            </c:dLbl>
            <c:dLbl>
              <c:idx val="6"/>
              <c:delete val="1"/>
              <c:extLst>
                <c:ext xmlns:c15="http://schemas.microsoft.com/office/drawing/2012/chart" uri="{CE6537A1-D6FC-4f65-9D91-7224C49458BB}"/>
                <c:ext xmlns:c16="http://schemas.microsoft.com/office/drawing/2014/chart" uri="{C3380CC4-5D6E-409C-BE32-E72D297353CC}">
                  <c16:uniqueId val="{00000009-E2A1-45AC-8D34-23DD2981777B}"/>
                </c:ext>
              </c:extLst>
            </c:dLbl>
            <c:dLbl>
              <c:idx val="7"/>
              <c:delete val="1"/>
              <c:extLst>
                <c:ext xmlns:c15="http://schemas.microsoft.com/office/drawing/2012/chart" uri="{CE6537A1-D6FC-4f65-9D91-7224C49458BB}"/>
                <c:ext xmlns:c16="http://schemas.microsoft.com/office/drawing/2014/chart" uri="{C3380CC4-5D6E-409C-BE32-E72D297353CC}">
                  <c16:uniqueId val="{0000000A-E2A1-45AC-8D34-23DD2981777B}"/>
                </c:ext>
              </c:extLst>
            </c:dLbl>
            <c:dLbl>
              <c:idx val="8"/>
              <c:delete val="1"/>
              <c:extLst>
                <c:ext xmlns:c15="http://schemas.microsoft.com/office/drawing/2012/chart" uri="{CE6537A1-D6FC-4f65-9D91-7224C49458BB}"/>
                <c:ext xmlns:c16="http://schemas.microsoft.com/office/drawing/2014/chart" uri="{C3380CC4-5D6E-409C-BE32-E72D297353CC}">
                  <c16:uniqueId val="{0000000B-E2A1-45AC-8D34-23DD2981777B}"/>
                </c:ext>
              </c:extLst>
            </c:dLbl>
            <c:dLbl>
              <c:idx val="9"/>
              <c:delete val="1"/>
              <c:extLst>
                <c:ext xmlns:c15="http://schemas.microsoft.com/office/drawing/2012/chart" uri="{CE6537A1-D6FC-4f65-9D91-7224C49458BB}"/>
                <c:ext xmlns:c16="http://schemas.microsoft.com/office/drawing/2014/chart" uri="{C3380CC4-5D6E-409C-BE32-E72D297353CC}">
                  <c16:uniqueId val="{0000000C-E2A1-45AC-8D34-23DD2981777B}"/>
                </c:ext>
              </c:extLst>
            </c:dLbl>
            <c:dLbl>
              <c:idx val="10"/>
              <c:delete val="1"/>
              <c:extLst>
                <c:ext xmlns:c15="http://schemas.microsoft.com/office/drawing/2012/chart" uri="{CE6537A1-D6FC-4f65-9D91-7224C49458BB}"/>
                <c:ext xmlns:c16="http://schemas.microsoft.com/office/drawing/2014/chart" uri="{C3380CC4-5D6E-409C-BE32-E72D297353CC}">
                  <c16:uniqueId val="{0000000D-E2A1-45AC-8D34-23DD2981777B}"/>
                </c:ext>
              </c:extLst>
            </c:dLbl>
            <c:dLbl>
              <c:idx val="11"/>
              <c:delete val="1"/>
              <c:extLst>
                <c:ext xmlns:c15="http://schemas.microsoft.com/office/drawing/2012/chart" uri="{CE6537A1-D6FC-4f65-9D91-7224C49458BB}"/>
                <c:ext xmlns:c16="http://schemas.microsoft.com/office/drawing/2014/chart" uri="{C3380CC4-5D6E-409C-BE32-E72D297353CC}">
                  <c16:uniqueId val="{0000000E-E2A1-45AC-8D34-23DD2981777B}"/>
                </c:ext>
              </c:extLst>
            </c:dLbl>
            <c:dLbl>
              <c:idx val="12"/>
              <c:delete val="1"/>
              <c:extLst>
                <c:ext xmlns:c15="http://schemas.microsoft.com/office/drawing/2012/chart" uri="{CE6537A1-D6FC-4f65-9D91-7224C49458BB}"/>
                <c:ext xmlns:c16="http://schemas.microsoft.com/office/drawing/2014/chart" uri="{C3380CC4-5D6E-409C-BE32-E72D297353CC}">
                  <c16:uniqueId val="{0000000F-E2A1-45AC-8D34-23DD2981777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2A1-45AC-8D34-23DD2981777B}"/>
                </c:ext>
              </c:extLst>
            </c:dLbl>
            <c:dLbl>
              <c:idx val="14"/>
              <c:delete val="1"/>
              <c:extLst>
                <c:ext xmlns:c15="http://schemas.microsoft.com/office/drawing/2012/chart" uri="{CE6537A1-D6FC-4f65-9D91-7224C49458BB}"/>
                <c:ext xmlns:c16="http://schemas.microsoft.com/office/drawing/2014/chart" uri="{C3380CC4-5D6E-409C-BE32-E72D297353CC}">
                  <c16:uniqueId val="{00000011-E2A1-45AC-8D34-23DD2981777B}"/>
                </c:ext>
              </c:extLst>
            </c:dLbl>
            <c:dLbl>
              <c:idx val="15"/>
              <c:delete val="1"/>
              <c:extLst>
                <c:ext xmlns:c15="http://schemas.microsoft.com/office/drawing/2012/chart" uri="{CE6537A1-D6FC-4f65-9D91-7224C49458BB}"/>
                <c:ext xmlns:c16="http://schemas.microsoft.com/office/drawing/2014/chart" uri="{C3380CC4-5D6E-409C-BE32-E72D297353CC}">
                  <c16:uniqueId val="{00000012-E2A1-45AC-8D34-23DD2981777B}"/>
                </c:ext>
              </c:extLst>
            </c:dLbl>
            <c:dLbl>
              <c:idx val="16"/>
              <c:delete val="1"/>
              <c:extLst>
                <c:ext xmlns:c15="http://schemas.microsoft.com/office/drawing/2012/chart" uri="{CE6537A1-D6FC-4f65-9D91-7224C49458BB}"/>
                <c:ext xmlns:c16="http://schemas.microsoft.com/office/drawing/2014/chart" uri="{C3380CC4-5D6E-409C-BE32-E72D297353CC}">
                  <c16:uniqueId val="{00000013-E2A1-45AC-8D34-23DD2981777B}"/>
                </c:ext>
              </c:extLst>
            </c:dLbl>
            <c:dLbl>
              <c:idx val="17"/>
              <c:delete val="1"/>
              <c:extLst>
                <c:ext xmlns:c15="http://schemas.microsoft.com/office/drawing/2012/chart" uri="{CE6537A1-D6FC-4f65-9D91-7224C49458BB}"/>
                <c:ext xmlns:c16="http://schemas.microsoft.com/office/drawing/2014/chart" uri="{C3380CC4-5D6E-409C-BE32-E72D297353CC}">
                  <c16:uniqueId val="{00000014-E2A1-45AC-8D34-23DD2981777B}"/>
                </c:ext>
              </c:extLst>
            </c:dLbl>
            <c:dLbl>
              <c:idx val="18"/>
              <c:delete val="1"/>
              <c:extLst>
                <c:ext xmlns:c15="http://schemas.microsoft.com/office/drawing/2012/chart" uri="{CE6537A1-D6FC-4f65-9D91-7224C49458BB}"/>
                <c:ext xmlns:c16="http://schemas.microsoft.com/office/drawing/2014/chart" uri="{C3380CC4-5D6E-409C-BE32-E72D297353CC}">
                  <c16:uniqueId val="{00000015-E2A1-45AC-8D34-23DD2981777B}"/>
                </c:ext>
              </c:extLst>
            </c:dLbl>
            <c:dLbl>
              <c:idx val="19"/>
              <c:delete val="1"/>
              <c:extLst>
                <c:ext xmlns:c15="http://schemas.microsoft.com/office/drawing/2012/chart" uri="{CE6537A1-D6FC-4f65-9D91-7224C49458BB}"/>
                <c:ext xmlns:c16="http://schemas.microsoft.com/office/drawing/2014/chart" uri="{C3380CC4-5D6E-409C-BE32-E72D297353CC}">
                  <c16:uniqueId val="{00000016-E2A1-45AC-8D34-23DD2981777B}"/>
                </c:ext>
              </c:extLst>
            </c:dLbl>
            <c:dLbl>
              <c:idx val="20"/>
              <c:delete val="1"/>
              <c:extLst>
                <c:ext xmlns:c15="http://schemas.microsoft.com/office/drawing/2012/chart" uri="{CE6537A1-D6FC-4f65-9D91-7224C49458BB}"/>
                <c:ext xmlns:c16="http://schemas.microsoft.com/office/drawing/2014/chart" uri="{C3380CC4-5D6E-409C-BE32-E72D297353CC}">
                  <c16:uniqueId val="{00000017-E2A1-45AC-8D34-23DD2981777B}"/>
                </c:ext>
              </c:extLst>
            </c:dLbl>
            <c:dLbl>
              <c:idx val="21"/>
              <c:delete val="1"/>
              <c:extLst>
                <c:ext xmlns:c15="http://schemas.microsoft.com/office/drawing/2012/chart" uri="{CE6537A1-D6FC-4f65-9D91-7224C49458BB}"/>
                <c:ext xmlns:c16="http://schemas.microsoft.com/office/drawing/2014/chart" uri="{C3380CC4-5D6E-409C-BE32-E72D297353CC}">
                  <c16:uniqueId val="{00000018-E2A1-45AC-8D34-23DD2981777B}"/>
                </c:ext>
              </c:extLst>
            </c:dLbl>
            <c:dLbl>
              <c:idx val="22"/>
              <c:delete val="1"/>
              <c:extLst>
                <c:ext xmlns:c15="http://schemas.microsoft.com/office/drawing/2012/chart" uri="{CE6537A1-D6FC-4f65-9D91-7224C49458BB}"/>
                <c:ext xmlns:c16="http://schemas.microsoft.com/office/drawing/2014/chart" uri="{C3380CC4-5D6E-409C-BE32-E72D297353CC}">
                  <c16:uniqueId val="{00000019-E2A1-45AC-8D34-23DD2981777B}"/>
                </c:ext>
              </c:extLst>
            </c:dLbl>
            <c:dLbl>
              <c:idx val="23"/>
              <c:delete val="1"/>
              <c:extLst>
                <c:ext xmlns:c15="http://schemas.microsoft.com/office/drawing/2012/chart" uri="{CE6537A1-D6FC-4f65-9D91-7224C49458BB}"/>
                <c:ext xmlns:c16="http://schemas.microsoft.com/office/drawing/2014/chart" uri="{C3380CC4-5D6E-409C-BE32-E72D297353CC}">
                  <c16:uniqueId val="{0000001A-E2A1-45AC-8D34-23DD2981777B}"/>
                </c:ext>
              </c:extLst>
            </c:dLbl>
            <c:dLbl>
              <c:idx val="24"/>
              <c:delete val="1"/>
              <c:extLst>
                <c:ext xmlns:c15="http://schemas.microsoft.com/office/drawing/2012/chart" uri="{CE6537A1-D6FC-4f65-9D91-7224C49458BB}"/>
                <c:ext xmlns:c16="http://schemas.microsoft.com/office/drawing/2014/chart" uri="{C3380CC4-5D6E-409C-BE32-E72D297353CC}">
                  <c16:uniqueId val="{0000001B-E2A1-45AC-8D34-23DD2981777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2A1-45AC-8D34-23DD2981777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Westerwaldkreis (07143)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70343</v>
      </c>
      <c r="F11" s="238">
        <v>70451</v>
      </c>
      <c r="G11" s="238">
        <v>71165</v>
      </c>
      <c r="H11" s="238">
        <v>69806</v>
      </c>
      <c r="I11" s="265">
        <v>69718</v>
      </c>
      <c r="J11" s="263">
        <v>625</v>
      </c>
      <c r="K11" s="266">
        <v>0.89646863076967209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19.655118490823536</v>
      </c>
      <c r="E13" s="115">
        <v>13826</v>
      </c>
      <c r="F13" s="114">
        <v>13745</v>
      </c>
      <c r="G13" s="114">
        <v>14062</v>
      </c>
      <c r="H13" s="114">
        <v>14066</v>
      </c>
      <c r="I13" s="140">
        <v>13762</v>
      </c>
      <c r="J13" s="115">
        <v>64</v>
      </c>
      <c r="K13" s="116">
        <v>0.46504868478418837</v>
      </c>
    </row>
    <row r="14" spans="1:255" ht="14.1" customHeight="1" x14ac:dyDescent="0.2">
      <c r="A14" s="306" t="s">
        <v>230</v>
      </c>
      <c r="B14" s="307"/>
      <c r="C14" s="308"/>
      <c r="D14" s="113">
        <v>62.701334887622082</v>
      </c>
      <c r="E14" s="115">
        <v>44106</v>
      </c>
      <c r="F14" s="114">
        <v>44266</v>
      </c>
      <c r="G14" s="114">
        <v>44712</v>
      </c>
      <c r="H14" s="114">
        <v>43499</v>
      </c>
      <c r="I14" s="140">
        <v>43703</v>
      </c>
      <c r="J14" s="115">
        <v>403</v>
      </c>
      <c r="K14" s="116">
        <v>0.92213349197995564</v>
      </c>
    </row>
    <row r="15" spans="1:255" ht="14.1" customHeight="1" x14ac:dyDescent="0.2">
      <c r="A15" s="306" t="s">
        <v>231</v>
      </c>
      <c r="B15" s="307"/>
      <c r="C15" s="308"/>
      <c r="D15" s="113">
        <v>9.5944159333551315</v>
      </c>
      <c r="E15" s="115">
        <v>6749</v>
      </c>
      <c r="F15" s="114">
        <v>6788</v>
      </c>
      <c r="G15" s="114">
        <v>6788</v>
      </c>
      <c r="H15" s="114">
        <v>6665</v>
      </c>
      <c r="I15" s="140">
        <v>6669</v>
      </c>
      <c r="J15" s="115">
        <v>80</v>
      </c>
      <c r="K15" s="116">
        <v>1.1995801469485681</v>
      </c>
    </row>
    <row r="16" spans="1:255" ht="14.1" customHeight="1" x14ac:dyDescent="0.2">
      <c r="A16" s="306" t="s">
        <v>232</v>
      </c>
      <c r="B16" s="307"/>
      <c r="C16" s="308"/>
      <c r="D16" s="113">
        <v>8.0491306881992521</v>
      </c>
      <c r="E16" s="115">
        <v>5662</v>
      </c>
      <c r="F16" s="114">
        <v>5651</v>
      </c>
      <c r="G16" s="114">
        <v>5602</v>
      </c>
      <c r="H16" s="114">
        <v>5573</v>
      </c>
      <c r="I16" s="140">
        <v>5580</v>
      </c>
      <c r="J16" s="115">
        <v>82</v>
      </c>
      <c r="K16" s="116">
        <v>1.4695340501792116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0.6041823635614062</v>
      </c>
      <c r="E18" s="115">
        <v>425</v>
      </c>
      <c r="F18" s="114">
        <v>452</v>
      </c>
      <c r="G18" s="114">
        <v>455</v>
      </c>
      <c r="H18" s="114">
        <v>428</v>
      </c>
      <c r="I18" s="140">
        <v>397</v>
      </c>
      <c r="J18" s="115">
        <v>28</v>
      </c>
      <c r="K18" s="116">
        <v>7.0528967254408057</v>
      </c>
    </row>
    <row r="19" spans="1:255" ht="14.1" customHeight="1" x14ac:dyDescent="0.2">
      <c r="A19" s="306" t="s">
        <v>235</v>
      </c>
      <c r="B19" s="307" t="s">
        <v>236</v>
      </c>
      <c r="C19" s="308"/>
      <c r="D19" s="113">
        <v>0.23740812874059963</v>
      </c>
      <c r="E19" s="115">
        <v>167</v>
      </c>
      <c r="F19" s="114">
        <v>199</v>
      </c>
      <c r="G19" s="114">
        <v>203</v>
      </c>
      <c r="H19" s="114">
        <v>177</v>
      </c>
      <c r="I19" s="140">
        <v>149</v>
      </c>
      <c r="J19" s="115">
        <v>18</v>
      </c>
      <c r="K19" s="116">
        <v>12.080536912751677</v>
      </c>
    </row>
    <row r="20" spans="1:255" ht="14.1" customHeight="1" x14ac:dyDescent="0.2">
      <c r="A20" s="306">
        <v>12</v>
      </c>
      <c r="B20" s="307" t="s">
        <v>237</v>
      </c>
      <c r="C20" s="308"/>
      <c r="D20" s="113">
        <v>0.68521388055670074</v>
      </c>
      <c r="E20" s="115">
        <v>482</v>
      </c>
      <c r="F20" s="114">
        <v>386</v>
      </c>
      <c r="G20" s="114">
        <v>439</v>
      </c>
      <c r="H20" s="114">
        <v>480</v>
      </c>
      <c r="I20" s="140">
        <v>489</v>
      </c>
      <c r="J20" s="115">
        <v>-7</v>
      </c>
      <c r="K20" s="116">
        <v>-1.4314928425357873</v>
      </c>
    </row>
    <row r="21" spans="1:255" ht="14.1" customHeight="1" x14ac:dyDescent="0.2">
      <c r="A21" s="306">
        <v>21</v>
      </c>
      <c r="B21" s="307" t="s">
        <v>238</v>
      </c>
      <c r="C21" s="308"/>
      <c r="D21" s="113">
        <v>2.5375659269579063</v>
      </c>
      <c r="E21" s="115">
        <v>1785</v>
      </c>
      <c r="F21" s="114">
        <v>1776</v>
      </c>
      <c r="G21" s="114">
        <v>1792</v>
      </c>
      <c r="H21" s="114">
        <v>1818</v>
      </c>
      <c r="I21" s="140">
        <v>1812</v>
      </c>
      <c r="J21" s="115">
        <v>-27</v>
      </c>
      <c r="K21" s="116">
        <v>-1.490066225165563</v>
      </c>
    </row>
    <row r="22" spans="1:255" ht="14.1" customHeight="1" x14ac:dyDescent="0.2">
      <c r="A22" s="306">
        <v>22</v>
      </c>
      <c r="B22" s="307" t="s">
        <v>239</v>
      </c>
      <c r="C22" s="308"/>
      <c r="D22" s="113">
        <v>4.0245653440996261</v>
      </c>
      <c r="E22" s="115">
        <v>2831</v>
      </c>
      <c r="F22" s="114">
        <v>2871</v>
      </c>
      <c r="G22" s="114">
        <v>2963</v>
      </c>
      <c r="H22" s="114">
        <v>2944</v>
      </c>
      <c r="I22" s="140">
        <v>2965</v>
      </c>
      <c r="J22" s="115">
        <v>-134</v>
      </c>
      <c r="K22" s="116">
        <v>-4.5193929173693084</v>
      </c>
    </row>
    <row r="23" spans="1:255" ht="14.1" customHeight="1" x14ac:dyDescent="0.2">
      <c r="A23" s="306">
        <v>23</v>
      </c>
      <c r="B23" s="307" t="s">
        <v>240</v>
      </c>
      <c r="C23" s="308"/>
      <c r="D23" s="113">
        <v>0.66531140269820732</v>
      </c>
      <c r="E23" s="115">
        <v>468</v>
      </c>
      <c r="F23" s="114">
        <v>469</v>
      </c>
      <c r="G23" s="114">
        <v>482</v>
      </c>
      <c r="H23" s="114">
        <v>482</v>
      </c>
      <c r="I23" s="140">
        <v>480</v>
      </c>
      <c r="J23" s="115">
        <v>-12</v>
      </c>
      <c r="K23" s="116">
        <v>-2.5</v>
      </c>
    </row>
    <row r="24" spans="1:255" ht="14.1" customHeight="1" x14ac:dyDescent="0.2">
      <c r="A24" s="306">
        <v>24</v>
      </c>
      <c r="B24" s="307" t="s">
        <v>241</v>
      </c>
      <c r="C24" s="308"/>
      <c r="D24" s="113">
        <v>6.8293931165858721</v>
      </c>
      <c r="E24" s="115">
        <v>4804</v>
      </c>
      <c r="F24" s="114">
        <v>4850</v>
      </c>
      <c r="G24" s="114">
        <v>4980</v>
      </c>
      <c r="H24" s="114">
        <v>4924</v>
      </c>
      <c r="I24" s="140">
        <v>4924</v>
      </c>
      <c r="J24" s="115">
        <v>-120</v>
      </c>
      <c r="K24" s="116">
        <v>-2.4370430544272947</v>
      </c>
    </row>
    <row r="25" spans="1:255" ht="14.1" customHeight="1" x14ac:dyDescent="0.2">
      <c r="A25" s="306">
        <v>25</v>
      </c>
      <c r="B25" s="307" t="s">
        <v>242</v>
      </c>
      <c r="C25" s="308"/>
      <c r="D25" s="113">
        <v>5.195968326628094</v>
      </c>
      <c r="E25" s="115">
        <v>3655</v>
      </c>
      <c r="F25" s="114">
        <v>3643</v>
      </c>
      <c r="G25" s="114">
        <v>3688</v>
      </c>
      <c r="H25" s="114">
        <v>3591</v>
      </c>
      <c r="I25" s="140">
        <v>3595</v>
      </c>
      <c r="J25" s="115">
        <v>60</v>
      </c>
      <c r="K25" s="116">
        <v>1.6689847009735743</v>
      </c>
    </row>
    <row r="26" spans="1:255" ht="14.1" customHeight="1" x14ac:dyDescent="0.2">
      <c r="A26" s="306">
        <v>26</v>
      </c>
      <c r="B26" s="307" t="s">
        <v>243</v>
      </c>
      <c r="C26" s="308"/>
      <c r="D26" s="113">
        <v>3.2711143965995193</v>
      </c>
      <c r="E26" s="115">
        <v>2301</v>
      </c>
      <c r="F26" s="114">
        <v>2286</v>
      </c>
      <c r="G26" s="114">
        <v>2299</v>
      </c>
      <c r="H26" s="114">
        <v>2220</v>
      </c>
      <c r="I26" s="140">
        <v>2226</v>
      </c>
      <c r="J26" s="115">
        <v>75</v>
      </c>
      <c r="K26" s="116">
        <v>3.3692722371967654</v>
      </c>
    </row>
    <row r="27" spans="1:255" ht="14.1" customHeight="1" x14ac:dyDescent="0.2">
      <c r="A27" s="306">
        <v>27</v>
      </c>
      <c r="B27" s="307" t="s">
        <v>244</v>
      </c>
      <c r="C27" s="308"/>
      <c r="D27" s="113">
        <v>2.8147790114154927</v>
      </c>
      <c r="E27" s="115">
        <v>1980</v>
      </c>
      <c r="F27" s="114">
        <v>1972</v>
      </c>
      <c r="G27" s="114">
        <v>1971</v>
      </c>
      <c r="H27" s="114">
        <v>1919</v>
      </c>
      <c r="I27" s="140">
        <v>1930</v>
      </c>
      <c r="J27" s="115">
        <v>50</v>
      </c>
      <c r="K27" s="116">
        <v>2.5906735751295336</v>
      </c>
    </row>
    <row r="28" spans="1:255" ht="14.1" customHeight="1" x14ac:dyDescent="0.2">
      <c r="A28" s="306">
        <v>28</v>
      </c>
      <c r="B28" s="307" t="s">
        <v>245</v>
      </c>
      <c r="C28" s="308"/>
      <c r="D28" s="113">
        <v>0.27579147889626543</v>
      </c>
      <c r="E28" s="115">
        <v>194</v>
      </c>
      <c r="F28" s="114">
        <v>200</v>
      </c>
      <c r="G28" s="114">
        <v>203</v>
      </c>
      <c r="H28" s="114">
        <v>195</v>
      </c>
      <c r="I28" s="140">
        <v>193</v>
      </c>
      <c r="J28" s="115">
        <v>1</v>
      </c>
      <c r="K28" s="116">
        <v>0.51813471502590669</v>
      </c>
    </row>
    <row r="29" spans="1:255" ht="14.1" customHeight="1" x14ac:dyDescent="0.2">
      <c r="A29" s="306">
        <v>29</v>
      </c>
      <c r="B29" s="307" t="s">
        <v>246</v>
      </c>
      <c r="C29" s="308"/>
      <c r="D29" s="113">
        <v>2.1437811864720016</v>
      </c>
      <c r="E29" s="115">
        <v>1508</v>
      </c>
      <c r="F29" s="114">
        <v>1538</v>
      </c>
      <c r="G29" s="114">
        <v>1574</v>
      </c>
      <c r="H29" s="114">
        <v>1531</v>
      </c>
      <c r="I29" s="140">
        <v>1530</v>
      </c>
      <c r="J29" s="115">
        <v>-22</v>
      </c>
      <c r="K29" s="116">
        <v>-1.4379084967320261</v>
      </c>
    </row>
    <row r="30" spans="1:255" ht="14.1" customHeight="1" x14ac:dyDescent="0.2">
      <c r="A30" s="306" t="s">
        <v>247</v>
      </c>
      <c r="B30" s="307" t="s">
        <v>248</v>
      </c>
      <c r="C30" s="308"/>
      <c r="D30" s="113">
        <v>0.63403608034914638</v>
      </c>
      <c r="E30" s="115">
        <v>446</v>
      </c>
      <c r="F30" s="114">
        <v>470</v>
      </c>
      <c r="G30" s="114">
        <v>480</v>
      </c>
      <c r="H30" s="114">
        <v>454</v>
      </c>
      <c r="I30" s="140">
        <v>465</v>
      </c>
      <c r="J30" s="115">
        <v>-19</v>
      </c>
      <c r="K30" s="116">
        <v>-4.086021505376344</v>
      </c>
    </row>
    <row r="31" spans="1:255" ht="14.1" customHeight="1" x14ac:dyDescent="0.2">
      <c r="A31" s="306" t="s">
        <v>249</v>
      </c>
      <c r="B31" s="307" t="s">
        <v>250</v>
      </c>
      <c r="C31" s="308"/>
      <c r="D31" s="113">
        <v>1.4685185448445475</v>
      </c>
      <c r="E31" s="115">
        <v>1033</v>
      </c>
      <c r="F31" s="114">
        <v>1037</v>
      </c>
      <c r="G31" s="114">
        <v>1062</v>
      </c>
      <c r="H31" s="114">
        <v>1043</v>
      </c>
      <c r="I31" s="140">
        <v>1031</v>
      </c>
      <c r="J31" s="115">
        <v>2</v>
      </c>
      <c r="K31" s="116">
        <v>0.19398642095053345</v>
      </c>
    </row>
    <row r="32" spans="1:255" ht="14.1" customHeight="1" x14ac:dyDescent="0.2">
      <c r="A32" s="306">
        <v>31</v>
      </c>
      <c r="B32" s="307" t="s">
        <v>251</v>
      </c>
      <c r="C32" s="308"/>
      <c r="D32" s="113">
        <v>0.68521388055670074</v>
      </c>
      <c r="E32" s="115">
        <v>482</v>
      </c>
      <c r="F32" s="114">
        <v>491</v>
      </c>
      <c r="G32" s="114">
        <v>485</v>
      </c>
      <c r="H32" s="114">
        <v>481</v>
      </c>
      <c r="I32" s="140">
        <v>485</v>
      </c>
      <c r="J32" s="115">
        <v>-3</v>
      </c>
      <c r="K32" s="116">
        <v>-0.61855670103092786</v>
      </c>
    </row>
    <row r="33" spans="1:11" ht="14.1" customHeight="1" x14ac:dyDescent="0.2">
      <c r="A33" s="306">
        <v>32</v>
      </c>
      <c r="B33" s="307" t="s">
        <v>252</v>
      </c>
      <c r="C33" s="308"/>
      <c r="D33" s="113">
        <v>3.2611631576702726</v>
      </c>
      <c r="E33" s="115">
        <v>2294</v>
      </c>
      <c r="F33" s="114">
        <v>2257</v>
      </c>
      <c r="G33" s="114">
        <v>2324</v>
      </c>
      <c r="H33" s="114">
        <v>2272</v>
      </c>
      <c r="I33" s="140">
        <v>2234</v>
      </c>
      <c r="J33" s="115">
        <v>60</v>
      </c>
      <c r="K33" s="116">
        <v>2.6857654431512983</v>
      </c>
    </row>
    <row r="34" spans="1:11" ht="14.1" customHeight="1" x14ac:dyDescent="0.2">
      <c r="A34" s="306">
        <v>33</v>
      </c>
      <c r="B34" s="307" t="s">
        <v>253</v>
      </c>
      <c r="C34" s="308"/>
      <c r="D34" s="113">
        <v>2.0926033862644471</v>
      </c>
      <c r="E34" s="115">
        <v>1472</v>
      </c>
      <c r="F34" s="114">
        <v>1441</v>
      </c>
      <c r="G34" s="114">
        <v>1500</v>
      </c>
      <c r="H34" s="114">
        <v>1474</v>
      </c>
      <c r="I34" s="140">
        <v>1445</v>
      </c>
      <c r="J34" s="115">
        <v>27</v>
      </c>
      <c r="K34" s="116">
        <v>1.8685121107266436</v>
      </c>
    </row>
    <row r="35" spans="1:11" ht="14.1" customHeight="1" x14ac:dyDescent="0.2">
      <c r="A35" s="306">
        <v>34</v>
      </c>
      <c r="B35" s="307" t="s">
        <v>254</v>
      </c>
      <c r="C35" s="308"/>
      <c r="D35" s="113">
        <v>2.5503603770097949</v>
      </c>
      <c r="E35" s="115">
        <v>1794</v>
      </c>
      <c r="F35" s="114">
        <v>1812</v>
      </c>
      <c r="G35" s="114">
        <v>1838</v>
      </c>
      <c r="H35" s="114">
        <v>1748</v>
      </c>
      <c r="I35" s="140">
        <v>1775</v>
      </c>
      <c r="J35" s="115">
        <v>19</v>
      </c>
      <c r="K35" s="116">
        <v>1.0704225352112675</v>
      </c>
    </row>
    <row r="36" spans="1:11" ht="14.1" customHeight="1" x14ac:dyDescent="0.2">
      <c r="A36" s="306">
        <v>41</v>
      </c>
      <c r="B36" s="307" t="s">
        <v>255</v>
      </c>
      <c r="C36" s="308"/>
      <c r="D36" s="113">
        <v>0.62408484141989962</v>
      </c>
      <c r="E36" s="115">
        <v>439</v>
      </c>
      <c r="F36" s="114">
        <v>446</v>
      </c>
      <c r="G36" s="114">
        <v>448</v>
      </c>
      <c r="H36" s="114">
        <v>438</v>
      </c>
      <c r="I36" s="140">
        <v>440</v>
      </c>
      <c r="J36" s="115">
        <v>-1</v>
      </c>
      <c r="K36" s="116">
        <v>-0.22727272727272727</v>
      </c>
    </row>
    <row r="37" spans="1:11" ht="14.1" customHeight="1" x14ac:dyDescent="0.2">
      <c r="A37" s="306">
        <v>42</v>
      </c>
      <c r="B37" s="307" t="s">
        <v>256</v>
      </c>
      <c r="C37" s="308"/>
      <c r="D37" s="113">
        <v>0.11230683934435552</v>
      </c>
      <c r="E37" s="115">
        <v>79</v>
      </c>
      <c r="F37" s="114">
        <v>80</v>
      </c>
      <c r="G37" s="114">
        <v>83</v>
      </c>
      <c r="H37" s="114">
        <v>79</v>
      </c>
      <c r="I37" s="140">
        <v>78</v>
      </c>
      <c r="J37" s="115">
        <v>1</v>
      </c>
      <c r="K37" s="116">
        <v>1.2820512820512822</v>
      </c>
    </row>
    <row r="38" spans="1:11" ht="14.1" customHeight="1" x14ac:dyDescent="0.2">
      <c r="A38" s="306">
        <v>43</v>
      </c>
      <c r="B38" s="307" t="s">
        <v>257</v>
      </c>
      <c r="C38" s="308"/>
      <c r="D38" s="113">
        <v>1.833871174104033</v>
      </c>
      <c r="E38" s="115">
        <v>1290</v>
      </c>
      <c r="F38" s="114">
        <v>1274</v>
      </c>
      <c r="G38" s="114">
        <v>1269</v>
      </c>
      <c r="H38" s="114">
        <v>1232</v>
      </c>
      <c r="I38" s="140">
        <v>1217</v>
      </c>
      <c r="J38" s="115">
        <v>73</v>
      </c>
      <c r="K38" s="116">
        <v>5.9983566146261298</v>
      </c>
    </row>
    <row r="39" spans="1:11" ht="14.1" customHeight="1" x14ac:dyDescent="0.2">
      <c r="A39" s="306">
        <v>51</v>
      </c>
      <c r="B39" s="307" t="s">
        <v>258</v>
      </c>
      <c r="C39" s="308"/>
      <c r="D39" s="113">
        <v>6.1057958858735057</v>
      </c>
      <c r="E39" s="115">
        <v>4295</v>
      </c>
      <c r="F39" s="114">
        <v>4354</v>
      </c>
      <c r="G39" s="114">
        <v>4421</v>
      </c>
      <c r="H39" s="114">
        <v>4394</v>
      </c>
      <c r="I39" s="140">
        <v>4334</v>
      </c>
      <c r="J39" s="115">
        <v>-39</v>
      </c>
      <c r="K39" s="116">
        <v>-0.8998615597600369</v>
      </c>
    </row>
    <row r="40" spans="1:11" ht="14.1" customHeight="1" x14ac:dyDescent="0.2">
      <c r="A40" s="306" t="s">
        <v>259</v>
      </c>
      <c r="B40" s="307" t="s">
        <v>260</v>
      </c>
      <c r="C40" s="308"/>
      <c r="D40" s="113">
        <v>5.3438153050054735</v>
      </c>
      <c r="E40" s="115">
        <v>3759</v>
      </c>
      <c r="F40" s="114">
        <v>3808</v>
      </c>
      <c r="G40" s="114">
        <v>3868</v>
      </c>
      <c r="H40" s="114">
        <v>3852</v>
      </c>
      <c r="I40" s="140">
        <v>3831</v>
      </c>
      <c r="J40" s="115">
        <v>-72</v>
      </c>
      <c r="K40" s="116">
        <v>-1.8794048551292091</v>
      </c>
    </row>
    <row r="41" spans="1:11" ht="14.1" customHeight="1" x14ac:dyDescent="0.2">
      <c r="A41" s="306"/>
      <c r="B41" s="307" t="s">
        <v>261</v>
      </c>
      <c r="C41" s="308"/>
      <c r="D41" s="113">
        <v>4.5661970629629103</v>
      </c>
      <c r="E41" s="115">
        <v>3212</v>
      </c>
      <c r="F41" s="114">
        <v>3249</v>
      </c>
      <c r="G41" s="114">
        <v>3314</v>
      </c>
      <c r="H41" s="114">
        <v>3297</v>
      </c>
      <c r="I41" s="140">
        <v>3265</v>
      </c>
      <c r="J41" s="115">
        <v>-53</v>
      </c>
      <c r="K41" s="116">
        <v>-1.6232771822358345</v>
      </c>
    </row>
    <row r="42" spans="1:11" ht="14.1" customHeight="1" x14ac:dyDescent="0.2">
      <c r="A42" s="306">
        <v>52</v>
      </c>
      <c r="B42" s="307" t="s">
        <v>262</v>
      </c>
      <c r="C42" s="308"/>
      <c r="D42" s="113">
        <v>3.8667671267929999</v>
      </c>
      <c r="E42" s="115">
        <v>2720</v>
      </c>
      <c r="F42" s="114">
        <v>2742</v>
      </c>
      <c r="G42" s="114">
        <v>2825</v>
      </c>
      <c r="H42" s="114">
        <v>2798</v>
      </c>
      <c r="I42" s="140">
        <v>2762</v>
      </c>
      <c r="J42" s="115">
        <v>-42</v>
      </c>
      <c r="K42" s="116">
        <v>-1.5206372194062274</v>
      </c>
    </row>
    <row r="43" spans="1:11" ht="14.1" customHeight="1" x14ac:dyDescent="0.2">
      <c r="A43" s="306" t="s">
        <v>263</v>
      </c>
      <c r="B43" s="307" t="s">
        <v>264</v>
      </c>
      <c r="C43" s="308"/>
      <c r="D43" s="113">
        <v>3.2839088466514079</v>
      </c>
      <c r="E43" s="115">
        <v>2310</v>
      </c>
      <c r="F43" s="114">
        <v>2297</v>
      </c>
      <c r="G43" s="114">
        <v>2379</v>
      </c>
      <c r="H43" s="114">
        <v>2362</v>
      </c>
      <c r="I43" s="140">
        <v>2325</v>
      </c>
      <c r="J43" s="115">
        <v>-15</v>
      </c>
      <c r="K43" s="116">
        <v>-0.64516129032258063</v>
      </c>
    </row>
    <row r="44" spans="1:11" ht="14.1" customHeight="1" x14ac:dyDescent="0.2">
      <c r="A44" s="306">
        <v>53</v>
      </c>
      <c r="B44" s="307" t="s">
        <v>265</v>
      </c>
      <c r="C44" s="308"/>
      <c r="D44" s="113">
        <v>0.6183984191746158</v>
      </c>
      <c r="E44" s="115">
        <v>435</v>
      </c>
      <c r="F44" s="114">
        <v>431</v>
      </c>
      <c r="G44" s="114">
        <v>450</v>
      </c>
      <c r="H44" s="114">
        <v>441</v>
      </c>
      <c r="I44" s="140">
        <v>426</v>
      </c>
      <c r="J44" s="115">
        <v>9</v>
      </c>
      <c r="K44" s="116">
        <v>2.112676056338028</v>
      </c>
    </row>
    <row r="45" spans="1:11" ht="14.1" customHeight="1" x14ac:dyDescent="0.2">
      <c r="A45" s="306" t="s">
        <v>266</v>
      </c>
      <c r="B45" s="307" t="s">
        <v>267</v>
      </c>
      <c r="C45" s="308"/>
      <c r="D45" s="113">
        <v>0.58570149126423388</v>
      </c>
      <c r="E45" s="115">
        <v>412</v>
      </c>
      <c r="F45" s="114">
        <v>409</v>
      </c>
      <c r="G45" s="114">
        <v>428</v>
      </c>
      <c r="H45" s="114">
        <v>419</v>
      </c>
      <c r="I45" s="140">
        <v>404</v>
      </c>
      <c r="J45" s="115">
        <v>8</v>
      </c>
      <c r="K45" s="116">
        <v>1.9801980198019802</v>
      </c>
    </row>
    <row r="46" spans="1:11" ht="14.1" customHeight="1" x14ac:dyDescent="0.2">
      <c r="A46" s="306">
        <v>54</v>
      </c>
      <c r="B46" s="307" t="s">
        <v>268</v>
      </c>
      <c r="C46" s="308"/>
      <c r="D46" s="113">
        <v>2.8204654336607766</v>
      </c>
      <c r="E46" s="115">
        <v>1984</v>
      </c>
      <c r="F46" s="114">
        <v>2011</v>
      </c>
      <c r="G46" s="114">
        <v>2038</v>
      </c>
      <c r="H46" s="114">
        <v>1999</v>
      </c>
      <c r="I46" s="140">
        <v>1914</v>
      </c>
      <c r="J46" s="115">
        <v>70</v>
      </c>
      <c r="K46" s="116">
        <v>3.6572622779519333</v>
      </c>
    </row>
    <row r="47" spans="1:11" ht="14.1" customHeight="1" x14ac:dyDescent="0.2">
      <c r="A47" s="306">
        <v>61</v>
      </c>
      <c r="B47" s="307" t="s">
        <v>269</v>
      </c>
      <c r="C47" s="308"/>
      <c r="D47" s="113">
        <v>2.6569807941088666</v>
      </c>
      <c r="E47" s="115">
        <v>1869</v>
      </c>
      <c r="F47" s="114">
        <v>1862</v>
      </c>
      <c r="G47" s="114">
        <v>1865</v>
      </c>
      <c r="H47" s="114">
        <v>1839</v>
      </c>
      <c r="I47" s="140">
        <v>1842</v>
      </c>
      <c r="J47" s="115">
        <v>27</v>
      </c>
      <c r="K47" s="116">
        <v>1.4657980456026058</v>
      </c>
    </row>
    <row r="48" spans="1:11" ht="14.1" customHeight="1" x14ac:dyDescent="0.2">
      <c r="A48" s="306">
        <v>62</v>
      </c>
      <c r="B48" s="307" t="s">
        <v>270</v>
      </c>
      <c r="C48" s="308"/>
      <c r="D48" s="113">
        <v>7.2132266181425297</v>
      </c>
      <c r="E48" s="115">
        <v>5074</v>
      </c>
      <c r="F48" s="114">
        <v>5036</v>
      </c>
      <c r="G48" s="114">
        <v>5032</v>
      </c>
      <c r="H48" s="114">
        <v>4894</v>
      </c>
      <c r="I48" s="140">
        <v>4871</v>
      </c>
      <c r="J48" s="115">
        <v>203</v>
      </c>
      <c r="K48" s="116">
        <v>4.1675220693902686</v>
      </c>
    </row>
    <row r="49" spans="1:11" ht="14.1" customHeight="1" x14ac:dyDescent="0.2">
      <c r="A49" s="306">
        <v>63</v>
      </c>
      <c r="B49" s="307" t="s">
        <v>271</v>
      </c>
      <c r="C49" s="308"/>
      <c r="D49" s="113">
        <v>1.7741637405285529</v>
      </c>
      <c r="E49" s="115">
        <v>1248</v>
      </c>
      <c r="F49" s="114">
        <v>1284</v>
      </c>
      <c r="G49" s="114">
        <v>1293</v>
      </c>
      <c r="H49" s="114">
        <v>1247</v>
      </c>
      <c r="I49" s="140">
        <v>1258</v>
      </c>
      <c r="J49" s="115">
        <v>-10</v>
      </c>
      <c r="K49" s="116">
        <v>-0.79491255961844198</v>
      </c>
    </row>
    <row r="50" spans="1:11" ht="14.1" customHeight="1" x14ac:dyDescent="0.2">
      <c r="A50" s="306" t="s">
        <v>272</v>
      </c>
      <c r="B50" s="307" t="s">
        <v>273</v>
      </c>
      <c r="C50" s="308"/>
      <c r="D50" s="113">
        <v>0.59138791350951769</v>
      </c>
      <c r="E50" s="115">
        <v>416</v>
      </c>
      <c r="F50" s="114">
        <v>432</v>
      </c>
      <c r="G50" s="114">
        <v>439</v>
      </c>
      <c r="H50" s="114">
        <v>413</v>
      </c>
      <c r="I50" s="140">
        <v>410</v>
      </c>
      <c r="J50" s="115">
        <v>6</v>
      </c>
      <c r="K50" s="116">
        <v>1.4634146341463414</v>
      </c>
    </row>
    <row r="51" spans="1:11" ht="14.1" customHeight="1" x14ac:dyDescent="0.2">
      <c r="A51" s="306" t="s">
        <v>274</v>
      </c>
      <c r="B51" s="307" t="s">
        <v>275</v>
      </c>
      <c r="C51" s="308"/>
      <c r="D51" s="113">
        <v>0.95816214833032431</v>
      </c>
      <c r="E51" s="115">
        <v>674</v>
      </c>
      <c r="F51" s="114">
        <v>689</v>
      </c>
      <c r="G51" s="114">
        <v>694</v>
      </c>
      <c r="H51" s="114">
        <v>685</v>
      </c>
      <c r="I51" s="140">
        <v>694</v>
      </c>
      <c r="J51" s="115">
        <v>-20</v>
      </c>
      <c r="K51" s="116">
        <v>-2.8818443804034581</v>
      </c>
    </row>
    <row r="52" spans="1:11" ht="14.1" customHeight="1" x14ac:dyDescent="0.2">
      <c r="A52" s="306">
        <v>71</v>
      </c>
      <c r="B52" s="307" t="s">
        <v>276</v>
      </c>
      <c r="C52" s="308"/>
      <c r="D52" s="113">
        <v>11.341569168218586</v>
      </c>
      <c r="E52" s="115">
        <v>7978</v>
      </c>
      <c r="F52" s="114">
        <v>7996</v>
      </c>
      <c r="G52" s="114">
        <v>8047</v>
      </c>
      <c r="H52" s="114">
        <v>7887</v>
      </c>
      <c r="I52" s="140">
        <v>7936</v>
      </c>
      <c r="J52" s="115">
        <v>42</v>
      </c>
      <c r="K52" s="116">
        <v>0.52923387096774188</v>
      </c>
    </row>
    <row r="53" spans="1:11" ht="14.1" customHeight="1" x14ac:dyDescent="0.2">
      <c r="A53" s="306" t="s">
        <v>277</v>
      </c>
      <c r="B53" s="307" t="s">
        <v>278</v>
      </c>
      <c r="C53" s="308"/>
      <c r="D53" s="113">
        <v>4.3728587066232603</v>
      </c>
      <c r="E53" s="115">
        <v>3076</v>
      </c>
      <c r="F53" s="114">
        <v>3092</v>
      </c>
      <c r="G53" s="114">
        <v>3090</v>
      </c>
      <c r="H53" s="114">
        <v>3019</v>
      </c>
      <c r="I53" s="140">
        <v>3028</v>
      </c>
      <c r="J53" s="115">
        <v>48</v>
      </c>
      <c r="K53" s="116">
        <v>1.5852047556142668</v>
      </c>
    </row>
    <row r="54" spans="1:11" ht="14.1" customHeight="1" x14ac:dyDescent="0.2">
      <c r="A54" s="306" t="s">
        <v>279</v>
      </c>
      <c r="B54" s="307" t="s">
        <v>280</v>
      </c>
      <c r="C54" s="308"/>
      <c r="D54" s="113">
        <v>5.7845130290149696</v>
      </c>
      <c r="E54" s="115">
        <v>4069</v>
      </c>
      <c r="F54" s="114">
        <v>4070</v>
      </c>
      <c r="G54" s="114">
        <v>4123</v>
      </c>
      <c r="H54" s="114">
        <v>4035</v>
      </c>
      <c r="I54" s="140">
        <v>4086</v>
      </c>
      <c r="J54" s="115">
        <v>-17</v>
      </c>
      <c r="K54" s="116">
        <v>-0.41605482134116495</v>
      </c>
    </row>
    <row r="55" spans="1:11" ht="14.1" customHeight="1" x14ac:dyDescent="0.2">
      <c r="A55" s="306">
        <v>72</v>
      </c>
      <c r="B55" s="307" t="s">
        <v>281</v>
      </c>
      <c r="C55" s="308"/>
      <c r="D55" s="113">
        <v>3.0820408569438325</v>
      </c>
      <c r="E55" s="115">
        <v>2168</v>
      </c>
      <c r="F55" s="114">
        <v>2197</v>
      </c>
      <c r="G55" s="114">
        <v>2227</v>
      </c>
      <c r="H55" s="114">
        <v>2163</v>
      </c>
      <c r="I55" s="140">
        <v>2162</v>
      </c>
      <c r="J55" s="115">
        <v>6</v>
      </c>
      <c r="K55" s="116">
        <v>0.27752081406105455</v>
      </c>
    </row>
    <row r="56" spans="1:11" ht="14.1" customHeight="1" x14ac:dyDescent="0.2">
      <c r="A56" s="306" t="s">
        <v>282</v>
      </c>
      <c r="B56" s="307" t="s">
        <v>283</v>
      </c>
      <c r="C56" s="308"/>
      <c r="D56" s="113">
        <v>1.4258703780049187</v>
      </c>
      <c r="E56" s="115">
        <v>1003</v>
      </c>
      <c r="F56" s="114">
        <v>1022</v>
      </c>
      <c r="G56" s="114">
        <v>1031</v>
      </c>
      <c r="H56" s="114">
        <v>999</v>
      </c>
      <c r="I56" s="140">
        <v>995</v>
      </c>
      <c r="J56" s="115">
        <v>8</v>
      </c>
      <c r="K56" s="116">
        <v>0.8040201005025126</v>
      </c>
    </row>
    <row r="57" spans="1:11" ht="14.1" customHeight="1" x14ac:dyDescent="0.2">
      <c r="A57" s="306" t="s">
        <v>284</v>
      </c>
      <c r="B57" s="307" t="s">
        <v>285</v>
      </c>
      <c r="C57" s="308"/>
      <c r="D57" s="113">
        <v>1.1173819711982713</v>
      </c>
      <c r="E57" s="115">
        <v>786</v>
      </c>
      <c r="F57" s="114">
        <v>791</v>
      </c>
      <c r="G57" s="114">
        <v>804</v>
      </c>
      <c r="H57" s="114">
        <v>791</v>
      </c>
      <c r="I57" s="140">
        <v>791</v>
      </c>
      <c r="J57" s="115">
        <v>-5</v>
      </c>
      <c r="K57" s="116">
        <v>-0.63211125158027814</v>
      </c>
    </row>
    <row r="58" spans="1:11" ht="14.1" customHeight="1" x14ac:dyDescent="0.2">
      <c r="A58" s="306">
        <v>73</v>
      </c>
      <c r="B58" s="307" t="s">
        <v>286</v>
      </c>
      <c r="C58" s="308"/>
      <c r="D58" s="113">
        <v>2.3598652317927868</v>
      </c>
      <c r="E58" s="115">
        <v>1660</v>
      </c>
      <c r="F58" s="114">
        <v>1662</v>
      </c>
      <c r="G58" s="114">
        <v>1657</v>
      </c>
      <c r="H58" s="114">
        <v>1635</v>
      </c>
      <c r="I58" s="140">
        <v>1652</v>
      </c>
      <c r="J58" s="115">
        <v>8</v>
      </c>
      <c r="K58" s="116">
        <v>0.48426150121065376</v>
      </c>
    </row>
    <row r="59" spans="1:11" ht="14.1" customHeight="1" x14ac:dyDescent="0.2">
      <c r="A59" s="306" t="s">
        <v>287</v>
      </c>
      <c r="B59" s="307" t="s">
        <v>288</v>
      </c>
      <c r="C59" s="308"/>
      <c r="D59" s="113">
        <v>2.0058854470238687</v>
      </c>
      <c r="E59" s="115">
        <v>1411</v>
      </c>
      <c r="F59" s="114">
        <v>1410</v>
      </c>
      <c r="G59" s="114">
        <v>1402</v>
      </c>
      <c r="H59" s="114">
        <v>1383</v>
      </c>
      <c r="I59" s="140">
        <v>1395</v>
      </c>
      <c r="J59" s="115">
        <v>16</v>
      </c>
      <c r="K59" s="116">
        <v>1.1469534050179211</v>
      </c>
    </row>
    <row r="60" spans="1:11" ht="14.1" customHeight="1" x14ac:dyDescent="0.2">
      <c r="A60" s="306">
        <v>81</v>
      </c>
      <c r="B60" s="307" t="s">
        <v>289</v>
      </c>
      <c r="C60" s="308"/>
      <c r="D60" s="113">
        <v>6.1896706139914421</v>
      </c>
      <c r="E60" s="115">
        <v>4354</v>
      </c>
      <c r="F60" s="114">
        <v>4330</v>
      </c>
      <c r="G60" s="114">
        <v>4308</v>
      </c>
      <c r="H60" s="114">
        <v>4173</v>
      </c>
      <c r="I60" s="140">
        <v>4202</v>
      </c>
      <c r="J60" s="115">
        <v>152</v>
      </c>
      <c r="K60" s="116">
        <v>3.6173250832936699</v>
      </c>
    </row>
    <row r="61" spans="1:11" ht="14.1" customHeight="1" x14ac:dyDescent="0.2">
      <c r="A61" s="306" t="s">
        <v>290</v>
      </c>
      <c r="B61" s="307" t="s">
        <v>291</v>
      </c>
      <c r="C61" s="308"/>
      <c r="D61" s="113">
        <v>1.8424008074719589</v>
      </c>
      <c r="E61" s="115">
        <v>1296</v>
      </c>
      <c r="F61" s="114">
        <v>1295</v>
      </c>
      <c r="G61" s="114">
        <v>1283</v>
      </c>
      <c r="H61" s="114">
        <v>1224</v>
      </c>
      <c r="I61" s="140">
        <v>1244</v>
      </c>
      <c r="J61" s="115">
        <v>52</v>
      </c>
      <c r="K61" s="116">
        <v>4.180064308681672</v>
      </c>
    </row>
    <row r="62" spans="1:11" ht="14.1" customHeight="1" x14ac:dyDescent="0.2">
      <c r="A62" s="306" t="s">
        <v>292</v>
      </c>
      <c r="B62" s="307" t="s">
        <v>293</v>
      </c>
      <c r="C62" s="308"/>
      <c r="D62" s="113">
        <v>2.7721308445758641</v>
      </c>
      <c r="E62" s="115">
        <v>1950</v>
      </c>
      <c r="F62" s="114">
        <v>1946</v>
      </c>
      <c r="G62" s="114">
        <v>1951</v>
      </c>
      <c r="H62" s="114">
        <v>1902</v>
      </c>
      <c r="I62" s="140">
        <v>1905</v>
      </c>
      <c r="J62" s="115">
        <v>45</v>
      </c>
      <c r="K62" s="116">
        <v>2.3622047244094486</v>
      </c>
    </row>
    <row r="63" spans="1:11" ht="14.1" customHeight="1" x14ac:dyDescent="0.2">
      <c r="A63" s="306"/>
      <c r="B63" s="307" t="s">
        <v>294</v>
      </c>
      <c r="C63" s="308"/>
      <c r="D63" s="113">
        <v>2.058484852792744</v>
      </c>
      <c r="E63" s="115">
        <v>1448</v>
      </c>
      <c r="F63" s="114">
        <v>1447</v>
      </c>
      <c r="G63" s="114">
        <v>1447</v>
      </c>
      <c r="H63" s="114">
        <v>1412</v>
      </c>
      <c r="I63" s="140">
        <v>1407</v>
      </c>
      <c r="J63" s="115">
        <v>41</v>
      </c>
      <c r="K63" s="116">
        <v>2.9140014214641079</v>
      </c>
    </row>
    <row r="64" spans="1:11" ht="14.1" customHeight="1" x14ac:dyDescent="0.2">
      <c r="A64" s="306" t="s">
        <v>295</v>
      </c>
      <c r="B64" s="307" t="s">
        <v>296</v>
      </c>
      <c r="C64" s="308"/>
      <c r="D64" s="113">
        <v>0.38809831824062097</v>
      </c>
      <c r="E64" s="115">
        <v>273</v>
      </c>
      <c r="F64" s="114">
        <v>265</v>
      </c>
      <c r="G64" s="114">
        <v>259</v>
      </c>
      <c r="H64" s="114">
        <v>249</v>
      </c>
      <c r="I64" s="140">
        <v>250</v>
      </c>
      <c r="J64" s="115">
        <v>23</v>
      </c>
      <c r="K64" s="116">
        <v>9.1999999999999993</v>
      </c>
    </row>
    <row r="65" spans="1:11" ht="14.1" customHeight="1" x14ac:dyDescent="0.2">
      <c r="A65" s="306" t="s">
        <v>297</v>
      </c>
      <c r="B65" s="307" t="s">
        <v>298</v>
      </c>
      <c r="C65" s="308"/>
      <c r="D65" s="113">
        <v>0.64256571371707205</v>
      </c>
      <c r="E65" s="115">
        <v>452</v>
      </c>
      <c r="F65" s="114">
        <v>448</v>
      </c>
      <c r="G65" s="114">
        <v>444</v>
      </c>
      <c r="H65" s="114">
        <v>435</v>
      </c>
      <c r="I65" s="140">
        <v>441</v>
      </c>
      <c r="J65" s="115">
        <v>11</v>
      </c>
      <c r="K65" s="116">
        <v>2.4943310657596371</v>
      </c>
    </row>
    <row r="66" spans="1:11" ht="14.1" customHeight="1" x14ac:dyDescent="0.2">
      <c r="A66" s="306">
        <v>82</v>
      </c>
      <c r="B66" s="307" t="s">
        <v>299</v>
      </c>
      <c r="C66" s="308"/>
      <c r="D66" s="113">
        <v>2.9427235119343789</v>
      </c>
      <c r="E66" s="115">
        <v>2070</v>
      </c>
      <c r="F66" s="114">
        <v>2082</v>
      </c>
      <c r="G66" s="114">
        <v>2063</v>
      </c>
      <c r="H66" s="114">
        <v>2010</v>
      </c>
      <c r="I66" s="140">
        <v>2030</v>
      </c>
      <c r="J66" s="115">
        <v>40</v>
      </c>
      <c r="K66" s="116">
        <v>1.9704433497536946</v>
      </c>
    </row>
    <row r="67" spans="1:11" ht="14.1" customHeight="1" x14ac:dyDescent="0.2">
      <c r="A67" s="306" t="s">
        <v>300</v>
      </c>
      <c r="B67" s="307" t="s">
        <v>301</v>
      </c>
      <c r="C67" s="308"/>
      <c r="D67" s="113">
        <v>2.0428471916182138</v>
      </c>
      <c r="E67" s="115">
        <v>1437</v>
      </c>
      <c r="F67" s="114">
        <v>1426</v>
      </c>
      <c r="G67" s="114">
        <v>1401</v>
      </c>
      <c r="H67" s="114">
        <v>1368</v>
      </c>
      <c r="I67" s="140">
        <v>1368</v>
      </c>
      <c r="J67" s="115">
        <v>69</v>
      </c>
      <c r="K67" s="116">
        <v>5.0438596491228074</v>
      </c>
    </row>
    <row r="68" spans="1:11" ht="14.1" customHeight="1" x14ac:dyDescent="0.2">
      <c r="A68" s="306" t="s">
        <v>302</v>
      </c>
      <c r="B68" s="307" t="s">
        <v>303</v>
      </c>
      <c r="C68" s="308"/>
      <c r="D68" s="113">
        <v>0.48050267972648308</v>
      </c>
      <c r="E68" s="115">
        <v>338</v>
      </c>
      <c r="F68" s="114">
        <v>350</v>
      </c>
      <c r="G68" s="114">
        <v>350</v>
      </c>
      <c r="H68" s="114">
        <v>334</v>
      </c>
      <c r="I68" s="140">
        <v>350</v>
      </c>
      <c r="J68" s="115">
        <v>-12</v>
      </c>
      <c r="K68" s="116">
        <v>-3.4285714285714284</v>
      </c>
    </row>
    <row r="69" spans="1:11" ht="14.1" customHeight="1" x14ac:dyDescent="0.2">
      <c r="A69" s="306">
        <v>83</v>
      </c>
      <c r="B69" s="307" t="s">
        <v>304</v>
      </c>
      <c r="C69" s="308"/>
      <c r="D69" s="113">
        <v>5.2485677323969693</v>
      </c>
      <c r="E69" s="115">
        <v>3692</v>
      </c>
      <c r="F69" s="114">
        <v>3717</v>
      </c>
      <c r="G69" s="114">
        <v>3668</v>
      </c>
      <c r="H69" s="114">
        <v>3554</v>
      </c>
      <c r="I69" s="140">
        <v>3565</v>
      </c>
      <c r="J69" s="115">
        <v>127</v>
      </c>
      <c r="K69" s="116">
        <v>3.5624123422159886</v>
      </c>
    </row>
    <row r="70" spans="1:11" ht="14.1" customHeight="1" x14ac:dyDescent="0.2">
      <c r="A70" s="306" t="s">
        <v>305</v>
      </c>
      <c r="B70" s="307" t="s">
        <v>306</v>
      </c>
      <c r="C70" s="308"/>
      <c r="D70" s="113">
        <v>4.1311857611986982</v>
      </c>
      <c r="E70" s="115">
        <v>2906</v>
      </c>
      <c r="F70" s="114">
        <v>2927</v>
      </c>
      <c r="G70" s="114">
        <v>2883</v>
      </c>
      <c r="H70" s="114">
        <v>2788</v>
      </c>
      <c r="I70" s="140">
        <v>2792</v>
      </c>
      <c r="J70" s="115">
        <v>114</v>
      </c>
      <c r="K70" s="116">
        <v>4.0830945558739256</v>
      </c>
    </row>
    <row r="71" spans="1:11" ht="14.1" customHeight="1" x14ac:dyDescent="0.2">
      <c r="A71" s="306"/>
      <c r="B71" s="307" t="s">
        <v>307</v>
      </c>
      <c r="C71" s="308"/>
      <c r="D71" s="113">
        <v>2.7152666221230257</v>
      </c>
      <c r="E71" s="115">
        <v>1910</v>
      </c>
      <c r="F71" s="114">
        <v>1934</v>
      </c>
      <c r="G71" s="114">
        <v>1910</v>
      </c>
      <c r="H71" s="114">
        <v>1827</v>
      </c>
      <c r="I71" s="140">
        <v>1843</v>
      </c>
      <c r="J71" s="115">
        <v>67</v>
      </c>
      <c r="K71" s="116">
        <v>3.6353771025501898</v>
      </c>
    </row>
    <row r="72" spans="1:11" ht="14.1" customHeight="1" x14ac:dyDescent="0.2">
      <c r="A72" s="306">
        <v>84</v>
      </c>
      <c r="B72" s="307" t="s">
        <v>308</v>
      </c>
      <c r="C72" s="308"/>
      <c r="D72" s="113">
        <v>0.91977879817465846</v>
      </c>
      <c r="E72" s="115">
        <v>647</v>
      </c>
      <c r="F72" s="114">
        <v>642</v>
      </c>
      <c r="G72" s="114">
        <v>616</v>
      </c>
      <c r="H72" s="114">
        <v>643</v>
      </c>
      <c r="I72" s="140">
        <v>666</v>
      </c>
      <c r="J72" s="115">
        <v>-19</v>
      </c>
      <c r="K72" s="116">
        <v>-2.8528528528528527</v>
      </c>
    </row>
    <row r="73" spans="1:11" ht="14.1" customHeight="1" x14ac:dyDescent="0.2">
      <c r="A73" s="306" t="s">
        <v>309</v>
      </c>
      <c r="B73" s="307" t="s">
        <v>310</v>
      </c>
      <c r="C73" s="308"/>
      <c r="D73" s="113">
        <v>0.47908107416516216</v>
      </c>
      <c r="E73" s="115">
        <v>337</v>
      </c>
      <c r="F73" s="114">
        <v>334</v>
      </c>
      <c r="G73" s="114">
        <v>319</v>
      </c>
      <c r="H73" s="114">
        <v>342</v>
      </c>
      <c r="I73" s="140">
        <v>364</v>
      </c>
      <c r="J73" s="115">
        <v>-27</v>
      </c>
      <c r="K73" s="116">
        <v>-7.4175824175824179</v>
      </c>
    </row>
    <row r="74" spans="1:11" ht="14.1" customHeight="1" x14ac:dyDescent="0.2">
      <c r="A74" s="306" t="s">
        <v>311</v>
      </c>
      <c r="B74" s="307" t="s">
        <v>312</v>
      </c>
      <c r="C74" s="308"/>
      <c r="D74" s="113">
        <v>6.823706694340588E-2</v>
      </c>
      <c r="E74" s="115">
        <v>48</v>
      </c>
      <c r="F74" s="114">
        <v>42</v>
      </c>
      <c r="G74" s="114">
        <v>42</v>
      </c>
      <c r="H74" s="114">
        <v>45</v>
      </c>
      <c r="I74" s="140">
        <v>45</v>
      </c>
      <c r="J74" s="115">
        <v>3</v>
      </c>
      <c r="K74" s="116">
        <v>6.666666666666667</v>
      </c>
    </row>
    <row r="75" spans="1:11" ht="14.1" customHeight="1" x14ac:dyDescent="0.2">
      <c r="A75" s="306" t="s">
        <v>313</v>
      </c>
      <c r="B75" s="307" t="s">
        <v>314</v>
      </c>
      <c r="C75" s="308"/>
      <c r="D75" s="113">
        <v>4.6912983523591543E-2</v>
      </c>
      <c r="E75" s="115">
        <v>33</v>
      </c>
      <c r="F75" s="114">
        <v>34</v>
      </c>
      <c r="G75" s="114">
        <v>34</v>
      </c>
      <c r="H75" s="114">
        <v>35</v>
      </c>
      <c r="I75" s="140">
        <v>40</v>
      </c>
      <c r="J75" s="115">
        <v>-7</v>
      </c>
      <c r="K75" s="116">
        <v>-17.5</v>
      </c>
    </row>
    <row r="76" spans="1:11" ht="14.1" customHeight="1" x14ac:dyDescent="0.2">
      <c r="A76" s="306">
        <v>91</v>
      </c>
      <c r="B76" s="307" t="s">
        <v>315</v>
      </c>
      <c r="C76" s="308"/>
      <c r="D76" s="113">
        <v>0.14926858393870038</v>
      </c>
      <c r="E76" s="115">
        <v>105</v>
      </c>
      <c r="F76" s="114">
        <v>99</v>
      </c>
      <c r="G76" s="114">
        <v>98</v>
      </c>
      <c r="H76" s="114">
        <v>94</v>
      </c>
      <c r="I76" s="140">
        <v>91</v>
      </c>
      <c r="J76" s="115">
        <v>14</v>
      </c>
      <c r="K76" s="116">
        <v>15.384615384615385</v>
      </c>
    </row>
    <row r="77" spans="1:11" ht="14.1" customHeight="1" x14ac:dyDescent="0.2">
      <c r="A77" s="306">
        <v>92</v>
      </c>
      <c r="B77" s="307" t="s">
        <v>316</v>
      </c>
      <c r="C77" s="308"/>
      <c r="D77" s="113">
        <v>1.8694113131370569</v>
      </c>
      <c r="E77" s="115">
        <v>1315</v>
      </c>
      <c r="F77" s="114">
        <v>1308</v>
      </c>
      <c r="G77" s="114">
        <v>1301</v>
      </c>
      <c r="H77" s="114">
        <v>1309</v>
      </c>
      <c r="I77" s="140">
        <v>1310</v>
      </c>
      <c r="J77" s="115">
        <v>5</v>
      </c>
      <c r="K77" s="116">
        <v>0.38167938931297712</v>
      </c>
    </row>
    <row r="78" spans="1:11" ht="14.1" customHeight="1" x14ac:dyDescent="0.2">
      <c r="A78" s="306">
        <v>93</v>
      </c>
      <c r="B78" s="307" t="s">
        <v>317</v>
      </c>
      <c r="C78" s="308"/>
      <c r="D78" s="113">
        <v>0.54589653554724704</v>
      </c>
      <c r="E78" s="115">
        <v>384</v>
      </c>
      <c r="F78" s="114">
        <v>392</v>
      </c>
      <c r="G78" s="114">
        <v>403</v>
      </c>
      <c r="H78" s="114">
        <v>411</v>
      </c>
      <c r="I78" s="140">
        <v>421</v>
      </c>
      <c r="J78" s="115">
        <v>-37</v>
      </c>
      <c r="K78" s="116">
        <v>-8.7885985748218527</v>
      </c>
    </row>
    <row r="79" spans="1:11" ht="14.1" customHeight="1" x14ac:dyDescent="0.2">
      <c r="A79" s="306">
        <v>94</v>
      </c>
      <c r="B79" s="307" t="s">
        <v>318</v>
      </c>
      <c r="C79" s="308"/>
      <c r="D79" s="113">
        <v>8.3874728117936392E-2</v>
      </c>
      <c r="E79" s="115">
        <v>59</v>
      </c>
      <c r="F79" s="114">
        <v>58</v>
      </c>
      <c r="G79" s="114">
        <v>56</v>
      </c>
      <c r="H79" s="114">
        <v>52</v>
      </c>
      <c r="I79" s="140">
        <v>51</v>
      </c>
      <c r="J79" s="115">
        <v>8</v>
      </c>
      <c r="K79" s="116">
        <v>15.686274509803921</v>
      </c>
    </row>
    <row r="80" spans="1:11" ht="14.1" customHeight="1" x14ac:dyDescent="0.2">
      <c r="A80" s="306" t="s">
        <v>319</v>
      </c>
      <c r="B80" s="307" t="s">
        <v>320</v>
      </c>
      <c r="C80" s="308"/>
      <c r="D80" s="113">
        <v>4.2648166839628675E-3</v>
      </c>
      <c r="E80" s="115">
        <v>3</v>
      </c>
      <c r="F80" s="114">
        <v>3</v>
      </c>
      <c r="G80" s="114">
        <v>3</v>
      </c>
      <c r="H80" s="114">
        <v>4</v>
      </c>
      <c r="I80" s="140">
        <v>6</v>
      </c>
      <c r="J80" s="115">
        <v>-3</v>
      </c>
      <c r="K80" s="116">
        <v>-50</v>
      </c>
    </row>
    <row r="81" spans="1:11" ht="14.1" customHeight="1" x14ac:dyDescent="0.2">
      <c r="A81" s="310" t="s">
        <v>321</v>
      </c>
      <c r="B81" s="311" t="s">
        <v>224</v>
      </c>
      <c r="C81" s="312"/>
      <c r="D81" s="125">
        <v>0</v>
      </c>
      <c r="E81" s="143">
        <v>0</v>
      </c>
      <c r="F81" s="144" t="s">
        <v>513</v>
      </c>
      <c r="G81" s="144" t="s">
        <v>513</v>
      </c>
      <c r="H81" s="144">
        <v>3</v>
      </c>
      <c r="I81" s="145">
        <v>4</v>
      </c>
      <c r="J81" s="143">
        <v>-4</v>
      </c>
      <c r="K81" s="146">
        <v>-100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23823</v>
      </c>
      <c r="E12" s="114">
        <v>24257</v>
      </c>
      <c r="F12" s="114">
        <v>24277</v>
      </c>
      <c r="G12" s="114">
        <v>24338</v>
      </c>
      <c r="H12" s="140">
        <v>24105</v>
      </c>
      <c r="I12" s="115">
        <v>-282</v>
      </c>
      <c r="J12" s="116">
        <v>-1.1698817672682016</v>
      </c>
      <c r="K12"/>
      <c r="L12"/>
      <c r="M12"/>
      <c r="N12"/>
      <c r="O12"/>
      <c r="P12"/>
    </row>
    <row r="13" spans="1:16" s="110" customFormat="1" ht="14.45" customHeight="1" x14ac:dyDescent="0.2">
      <c r="A13" s="120" t="s">
        <v>105</v>
      </c>
      <c r="B13" s="119" t="s">
        <v>106</v>
      </c>
      <c r="C13" s="113">
        <v>39.701129160894936</v>
      </c>
      <c r="D13" s="115">
        <v>9458</v>
      </c>
      <c r="E13" s="114">
        <v>9528</v>
      </c>
      <c r="F13" s="114">
        <v>9594</v>
      </c>
      <c r="G13" s="114">
        <v>9603</v>
      </c>
      <c r="H13" s="140">
        <v>9495</v>
      </c>
      <c r="I13" s="115">
        <v>-37</v>
      </c>
      <c r="J13" s="116">
        <v>-0.3896787783043707</v>
      </c>
      <c r="K13"/>
      <c r="L13"/>
      <c r="M13"/>
      <c r="N13"/>
      <c r="O13"/>
      <c r="P13"/>
    </row>
    <row r="14" spans="1:16" s="110" customFormat="1" ht="14.45" customHeight="1" x14ac:dyDescent="0.2">
      <c r="A14" s="120"/>
      <c r="B14" s="119" t="s">
        <v>107</v>
      </c>
      <c r="C14" s="113">
        <v>60.298870839105064</v>
      </c>
      <c r="D14" s="115">
        <v>14365</v>
      </c>
      <c r="E14" s="114">
        <v>14729</v>
      </c>
      <c r="F14" s="114">
        <v>14683</v>
      </c>
      <c r="G14" s="114">
        <v>14735</v>
      </c>
      <c r="H14" s="140">
        <v>14610</v>
      </c>
      <c r="I14" s="115">
        <v>-245</v>
      </c>
      <c r="J14" s="116">
        <v>-1.676933607118412</v>
      </c>
      <c r="K14"/>
      <c r="L14"/>
      <c r="M14"/>
      <c r="N14"/>
      <c r="O14"/>
      <c r="P14"/>
    </row>
    <row r="15" spans="1:16" s="110" customFormat="1" ht="14.45" customHeight="1" x14ac:dyDescent="0.2">
      <c r="A15" s="118" t="s">
        <v>105</v>
      </c>
      <c r="B15" s="121" t="s">
        <v>108</v>
      </c>
      <c r="C15" s="113">
        <v>17.399152079922764</v>
      </c>
      <c r="D15" s="115">
        <v>4145</v>
      </c>
      <c r="E15" s="114">
        <v>4172</v>
      </c>
      <c r="F15" s="114">
        <v>4211</v>
      </c>
      <c r="G15" s="114">
        <v>4260</v>
      </c>
      <c r="H15" s="140">
        <v>4174</v>
      </c>
      <c r="I15" s="115">
        <v>-29</v>
      </c>
      <c r="J15" s="116">
        <v>-0.69477719214183042</v>
      </c>
      <c r="K15"/>
      <c r="L15"/>
      <c r="M15"/>
      <c r="N15"/>
      <c r="O15"/>
      <c r="P15"/>
    </row>
    <row r="16" spans="1:16" s="110" customFormat="1" ht="14.45" customHeight="1" x14ac:dyDescent="0.2">
      <c r="A16" s="118"/>
      <c r="B16" s="121" t="s">
        <v>109</v>
      </c>
      <c r="C16" s="113">
        <v>47.021785669311171</v>
      </c>
      <c r="D16" s="115">
        <v>11202</v>
      </c>
      <c r="E16" s="114">
        <v>11487</v>
      </c>
      <c r="F16" s="114">
        <v>11507</v>
      </c>
      <c r="G16" s="114">
        <v>11582</v>
      </c>
      <c r="H16" s="140">
        <v>11562</v>
      </c>
      <c r="I16" s="115">
        <v>-360</v>
      </c>
      <c r="J16" s="116">
        <v>-3.1136481577581732</v>
      </c>
      <c r="K16"/>
      <c r="L16"/>
      <c r="M16"/>
      <c r="N16"/>
      <c r="O16"/>
      <c r="P16"/>
    </row>
    <row r="17" spans="1:16" s="110" customFormat="1" ht="14.45" customHeight="1" x14ac:dyDescent="0.2">
      <c r="A17" s="118"/>
      <c r="B17" s="121" t="s">
        <v>110</v>
      </c>
      <c r="C17" s="113">
        <v>19.829576459723796</v>
      </c>
      <c r="D17" s="115">
        <v>4724</v>
      </c>
      <c r="E17" s="114">
        <v>4743</v>
      </c>
      <c r="F17" s="114">
        <v>4730</v>
      </c>
      <c r="G17" s="114">
        <v>4712</v>
      </c>
      <c r="H17" s="140">
        <v>4641</v>
      </c>
      <c r="I17" s="115">
        <v>83</v>
      </c>
      <c r="J17" s="116">
        <v>1.788407670760612</v>
      </c>
      <c r="K17"/>
      <c r="L17"/>
      <c r="M17"/>
      <c r="N17"/>
      <c r="O17"/>
      <c r="P17"/>
    </row>
    <row r="18" spans="1:16" s="110" customFormat="1" ht="14.45" customHeight="1" x14ac:dyDescent="0.2">
      <c r="A18" s="120"/>
      <c r="B18" s="121" t="s">
        <v>111</v>
      </c>
      <c r="C18" s="113">
        <v>15.74948579104227</v>
      </c>
      <c r="D18" s="115">
        <v>3752</v>
      </c>
      <c r="E18" s="114">
        <v>3855</v>
      </c>
      <c r="F18" s="114">
        <v>3829</v>
      </c>
      <c r="G18" s="114">
        <v>3784</v>
      </c>
      <c r="H18" s="140">
        <v>3728</v>
      </c>
      <c r="I18" s="115">
        <v>24</v>
      </c>
      <c r="J18" s="116">
        <v>0.64377682403433478</v>
      </c>
      <c r="K18"/>
      <c r="L18"/>
      <c r="M18"/>
      <c r="N18"/>
      <c r="O18"/>
      <c r="P18"/>
    </row>
    <row r="19" spans="1:16" s="110" customFormat="1" ht="14.45" customHeight="1" x14ac:dyDescent="0.2">
      <c r="A19" s="120"/>
      <c r="B19" s="121" t="s">
        <v>112</v>
      </c>
      <c r="C19" s="113">
        <v>1.4859589472358645</v>
      </c>
      <c r="D19" s="115">
        <v>354</v>
      </c>
      <c r="E19" s="114">
        <v>357</v>
      </c>
      <c r="F19" s="114">
        <v>385</v>
      </c>
      <c r="G19" s="114">
        <v>323</v>
      </c>
      <c r="H19" s="140">
        <v>326</v>
      </c>
      <c r="I19" s="115">
        <v>28</v>
      </c>
      <c r="J19" s="116">
        <v>8.5889570552147241</v>
      </c>
      <c r="K19"/>
      <c r="L19"/>
      <c r="M19"/>
      <c r="N19"/>
      <c r="O19"/>
      <c r="P19"/>
    </row>
    <row r="20" spans="1:16" s="110" customFormat="1" ht="14.45" customHeight="1" x14ac:dyDescent="0.2">
      <c r="A20" s="120" t="s">
        <v>113</v>
      </c>
      <c r="B20" s="119" t="s">
        <v>116</v>
      </c>
      <c r="C20" s="113">
        <v>90.97091046467699</v>
      </c>
      <c r="D20" s="115">
        <v>21672</v>
      </c>
      <c r="E20" s="114">
        <v>22088</v>
      </c>
      <c r="F20" s="114">
        <v>22153</v>
      </c>
      <c r="G20" s="114">
        <v>22224</v>
      </c>
      <c r="H20" s="140">
        <v>22016</v>
      </c>
      <c r="I20" s="115">
        <v>-344</v>
      </c>
      <c r="J20" s="116">
        <v>-1.5625</v>
      </c>
      <c r="K20"/>
      <c r="L20"/>
      <c r="M20"/>
      <c r="N20"/>
      <c r="O20"/>
      <c r="P20"/>
    </row>
    <row r="21" spans="1:16" s="110" customFormat="1" ht="14.45" customHeight="1" x14ac:dyDescent="0.2">
      <c r="A21" s="123"/>
      <c r="B21" s="124" t="s">
        <v>117</v>
      </c>
      <c r="C21" s="125">
        <v>8.9325441799941228</v>
      </c>
      <c r="D21" s="143">
        <v>2128</v>
      </c>
      <c r="E21" s="144">
        <v>2151</v>
      </c>
      <c r="F21" s="144">
        <v>2105</v>
      </c>
      <c r="G21" s="144">
        <v>2096</v>
      </c>
      <c r="H21" s="145">
        <v>2067</v>
      </c>
      <c r="I21" s="143">
        <v>61</v>
      </c>
      <c r="J21" s="146">
        <v>2.9511369134010645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23377</v>
      </c>
      <c r="E56" s="114">
        <v>23969</v>
      </c>
      <c r="F56" s="114">
        <v>24053</v>
      </c>
      <c r="G56" s="114">
        <v>24029</v>
      </c>
      <c r="H56" s="140">
        <v>23780</v>
      </c>
      <c r="I56" s="115">
        <v>-403</v>
      </c>
      <c r="J56" s="116">
        <v>-1.6947014297729184</v>
      </c>
      <c r="K56"/>
      <c r="L56"/>
      <c r="M56"/>
      <c r="N56"/>
      <c r="O56"/>
      <c r="P56"/>
    </row>
    <row r="57" spans="1:16" s="110" customFormat="1" ht="14.45" customHeight="1" x14ac:dyDescent="0.2">
      <c r="A57" s="120" t="s">
        <v>105</v>
      </c>
      <c r="B57" s="119" t="s">
        <v>106</v>
      </c>
      <c r="C57" s="113">
        <v>40.069298883517988</v>
      </c>
      <c r="D57" s="115">
        <v>9367</v>
      </c>
      <c r="E57" s="114">
        <v>9573</v>
      </c>
      <c r="F57" s="114">
        <v>9588</v>
      </c>
      <c r="G57" s="114">
        <v>9514</v>
      </c>
      <c r="H57" s="140">
        <v>9384</v>
      </c>
      <c r="I57" s="115">
        <v>-17</v>
      </c>
      <c r="J57" s="116">
        <v>-0.18115942028985507</v>
      </c>
    </row>
    <row r="58" spans="1:16" s="110" customFormat="1" ht="14.45" customHeight="1" x14ac:dyDescent="0.2">
      <c r="A58" s="120"/>
      <c r="B58" s="119" t="s">
        <v>107</v>
      </c>
      <c r="C58" s="113">
        <v>59.930701116482012</v>
      </c>
      <c r="D58" s="115">
        <v>14010</v>
      </c>
      <c r="E58" s="114">
        <v>14396</v>
      </c>
      <c r="F58" s="114">
        <v>14465</v>
      </c>
      <c r="G58" s="114">
        <v>14515</v>
      </c>
      <c r="H58" s="140">
        <v>14396</v>
      </c>
      <c r="I58" s="115">
        <v>-386</v>
      </c>
      <c r="J58" s="116">
        <v>-2.6813003612114477</v>
      </c>
    </row>
    <row r="59" spans="1:16" s="110" customFormat="1" ht="14.45" customHeight="1" x14ac:dyDescent="0.2">
      <c r="A59" s="118" t="s">
        <v>105</v>
      </c>
      <c r="B59" s="121" t="s">
        <v>108</v>
      </c>
      <c r="C59" s="113">
        <v>14.997647260127476</v>
      </c>
      <c r="D59" s="115">
        <v>3506</v>
      </c>
      <c r="E59" s="114">
        <v>3631</v>
      </c>
      <c r="F59" s="114">
        <v>3657</v>
      </c>
      <c r="G59" s="114">
        <v>3736</v>
      </c>
      <c r="H59" s="140">
        <v>3651</v>
      </c>
      <c r="I59" s="115">
        <v>-145</v>
      </c>
      <c r="J59" s="116">
        <v>-3.9715146535195838</v>
      </c>
    </row>
    <row r="60" spans="1:16" s="110" customFormat="1" ht="14.45" customHeight="1" x14ac:dyDescent="0.2">
      <c r="A60" s="118"/>
      <c r="B60" s="121" t="s">
        <v>109</v>
      </c>
      <c r="C60" s="113">
        <v>47.773452538820209</v>
      </c>
      <c r="D60" s="115">
        <v>11168</v>
      </c>
      <c r="E60" s="114">
        <v>11493</v>
      </c>
      <c r="F60" s="114">
        <v>11584</v>
      </c>
      <c r="G60" s="114">
        <v>11580</v>
      </c>
      <c r="H60" s="140">
        <v>11526</v>
      </c>
      <c r="I60" s="115">
        <v>-358</v>
      </c>
      <c r="J60" s="116">
        <v>-3.1060211695297588</v>
      </c>
    </row>
    <row r="61" spans="1:16" s="110" customFormat="1" ht="14.45" customHeight="1" x14ac:dyDescent="0.2">
      <c r="A61" s="118"/>
      <c r="B61" s="121" t="s">
        <v>110</v>
      </c>
      <c r="C61" s="113">
        <v>20.584335030157849</v>
      </c>
      <c r="D61" s="115">
        <v>4812</v>
      </c>
      <c r="E61" s="114">
        <v>4856</v>
      </c>
      <c r="F61" s="114">
        <v>4856</v>
      </c>
      <c r="G61" s="114">
        <v>4815</v>
      </c>
      <c r="H61" s="140">
        <v>4753</v>
      </c>
      <c r="I61" s="115">
        <v>59</v>
      </c>
      <c r="J61" s="116">
        <v>1.2413212707763517</v>
      </c>
    </row>
    <row r="62" spans="1:16" s="110" customFormat="1" ht="14.45" customHeight="1" x14ac:dyDescent="0.2">
      <c r="A62" s="120"/>
      <c r="B62" s="121" t="s">
        <v>111</v>
      </c>
      <c r="C62" s="113">
        <v>16.64456517089447</v>
      </c>
      <c r="D62" s="115">
        <v>3891</v>
      </c>
      <c r="E62" s="114">
        <v>3989</v>
      </c>
      <c r="F62" s="114">
        <v>3956</v>
      </c>
      <c r="G62" s="114">
        <v>3898</v>
      </c>
      <c r="H62" s="140">
        <v>3850</v>
      </c>
      <c r="I62" s="115">
        <v>41</v>
      </c>
      <c r="J62" s="116">
        <v>1.0649350649350648</v>
      </c>
    </row>
    <row r="63" spans="1:16" s="110" customFormat="1" ht="14.45" customHeight="1" x14ac:dyDescent="0.2">
      <c r="A63" s="120"/>
      <c r="B63" s="121" t="s">
        <v>112</v>
      </c>
      <c r="C63" s="113">
        <v>1.6169739487530479</v>
      </c>
      <c r="D63" s="115">
        <v>378</v>
      </c>
      <c r="E63" s="114">
        <v>387</v>
      </c>
      <c r="F63" s="114">
        <v>394</v>
      </c>
      <c r="G63" s="114">
        <v>328</v>
      </c>
      <c r="H63" s="140">
        <v>329</v>
      </c>
      <c r="I63" s="115">
        <v>49</v>
      </c>
      <c r="J63" s="116">
        <v>14.893617021276595</v>
      </c>
    </row>
    <row r="64" spans="1:16" s="110" customFormat="1" ht="14.45" customHeight="1" x14ac:dyDescent="0.2">
      <c r="A64" s="120" t="s">
        <v>113</v>
      </c>
      <c r="B64" s="119" t="s">
        <v>116</v>
      </c>
      <c r="C64" s="113">
        <v>91.491637079180393</v>
      </c>
      <c r="D64" s="115">
        <v>21388</v>
      </c>
      <c r="E64" s="114">
        <v>21980</v>
      </c>
      <c r="F64" s="114">
        <v>22123</v>
      </c>
      <c r="G64" s="114">
        <v>22108</v>
      </c>
      <c r="H64" s="140">
        <v>21871</v>
      </c>
      <c r="I64" s="115">
        <v>-483</v>
      </c>
      <c r="J64" s="116">
        <v>-2.2084038224132412</v>
      </c>
    </row>
    <row r="65" spans="1:10" s="110" customFormat="1" ht="14.45" customHeight="1" x14ac:dyDescent="0.2">
      <c r="A65" s="123"/>
      <c r="B65" s="124" t="s">
        <v>117</v>
      </c>
      <c r="C65" s="125">
        <v>8.4142533259186383</v>
      </c>
      <c r="D65" s="143">
        <v>1967</v>
      </c>
      <c r="E65" s="144">
        <v>1970</v>
      </c>
      <c r="F65" s="144">
        <v>1910</v>
      </c>
      <c r="G65" s="144">
        <v>1901</v>
      </c>
      <c r="H65" s="145">
        <v>1888</v>
      </c>
      <c r="I65" s="143">
        <v>79</v>
      </c>
      <c r="J65" s="146">
        <v>4.1843220338983054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23823</v>
      </c>
      <c r="G11" s="114">
        <v>24257</v>
      </c>
      <c r="H11" s="114">
        <v>24277</v>
      </c>
      <c r="I11" s="114">
        <v>24338</v>
      </c>
      <c r="J11" s="140">
        <v>24105</v>
      </c>
      <c r="K11" s="114">
        <v>-282</v>
      </c>
      <c r="L11" s="116">
        <v>-1.1698817672682016</v>
      </c>
    </row>
    <row r="12" spans="1:17" s="110" customFormat="1" ht="24" customHeight="1" x14ac:dyDescent="0.2">
      <c r="A12" s="604" t="s">
        <v>185</v>
      </c>
      <c r="B12" s="605"/>
      <c r="C12" s="605"/>
      <c r="D12" s="606"/>
      <c r="E12" s="113">
        <v>39.701129160894936</v>
      </c>
      <c r="F12" s="115">
        <v>9458</v>
      </c>
      <c r="G12" s="114">
        <v>9528</v>
      </c>
      <c r="H12" s="114">
        <v>9594</v>
      </c>
      <c r="I12" s="114">
        <v>9603</v>
      </c>
      <c r="J12" s="140">
        <v>9495</v>
      </c>
      <c r="K12" s="114">
        <v>-37</v>
      </c>
      <c r="L12" s="116">
        <v>-0.3896787783043707</v>
      </c>
    </row>
    <row r="13" spans="1:17" s="110" customFormat="1" ht="15" customHeight="1" x14ac:dyDescent="0.2">
      <c r="A13" s="120"/>
      <c r="B13" s="612" t="s">
        <v>107</v>
      </c>
      <c r="C13" s="612"/>
      <c r="E13" s="113">
        <v>60.298870839105064</v>
      </c>
      <c r="F13" s="115">
        <v>14365</v>
      </c>
      <c r="G13" s="114">
        <v>14729</v>
      </c>
      <c r="H13" s="114">
        <v>14683</v>
      </c>
      <c r="I13" s="114">
        <v>14735</v>
      </c>
      <c r="J13" s="140">
        <v>14610</v>
      </c>
      <c r="K13" s="114">
        <v>-245</v>
      </c>
      <c r="L13" s="116">
        <v>-1.676933607118412</v>
      </c>
    </row>
    <row r="14" spans="1:17" s="110" customFormat="1" ht="22.5" customHeight="1" x14ac:dyDescent="0.2">
      <c r="A14" s="604" t="s">
        <v>186</v>
      </c>
      <c r="B14" s="605"/>
      <c r="C14" s="605"/>
      <c r="D14" s="606"/>
      <c r="E14" s="113">
        <v>17.399152079922764</v>
      </c>
      <c r="F14" s="115">
        <v>4145</v>
      </c>
      <c r="G14" s="114">
        <v>4172</v>
      </c>
      <c r="H14" s="114">
        <v>4211</v>
      </c>
      <c r="I14" s="114">
        <v>4260</v>
      </c>
      <c r="J14" s="140">
        <v>4174</v>
      </c>
      <c r="K14" s="114">
        <v>-29</v>
      </c>
      <c r="L14" s="116">
        <v>-0.69477719214183042</v>
      </c>
    </row>
    <row r="15" spans="1:17" s="110" customFormat="1" ht="15" customHeight="1" x14ac:dyDescent="0.2">
      <c r="A15" s="120"/>
      <c r="B15" s="119"/>
      <c r="C15" s="258" t="s">
        <v>106</v>
      </c>
      <c r="E15" s="113">
        <v>46.731001206272616</v>
      </c>
      <c r="F15" s="115">
        <v>1937</v>
      </c>
      <c r="G15" s="114">
        <v>1909</v>
      </c>
      <c r="H15" s="114">
        <v>1963</v>
      </c>
      <c r="I15" s="114">
        <v>1988</v>
      </c>
      <c r="J15" s="140">
        <v>1983</v>
      </c>
      <c r="K15" s="114">
        <v>-46</v>
      </c>
      <c r="L15" s="116">
        <v>-2.3197175995965709</v>
      </c>
    </row>
    <row r="16" spans="1:17" s="110" customFormat="1" ht="15" customHeight="1" x14ac:dyDescent="0.2">
      <c r="A16" s="120"/>
      <c r="B16" s="119"/>
      <c r="C16" s="258" t="s">
        <v>107</v>
      </c>
      <c r="E16" s="113">
        <v>53.268998793727384</v>
      </c>
      <c r="F16" s="115">
        <v>2208</v>
      </c>
      <c r="G16" s="114">
        <v>2263</v>
      </c>
      <c r="H16" s="114">
        <v>2248</v>
      </c>
      <c r="I16" s="114">
        <v>2272</v>
      </c>
      <c r="J16" s="140">
        <v>2191</v>
      </c>
      <c r="K16" s="114">
        <v>17</v>
      </c>
      <c r="L16" s="116">
        <v>0.77590141487905062</v>
      </c>
    </row>
    <row r="17" spans="1:12" s="110" customFormat="1" ht="15" customHeight="1" x14ac:dyDescent="0.2">
      <c r="A17" s="120"/>
      <c r="B17" s="121" t="s">
        <v>109</v>
      </c>
      <c r="C17" s="258"/>
      <c r="E17" s="113">
        <v>47.021785669311171</v>
      </c>
      <c r="F17" s="115">
        <v>11202</v>
      </c>
      <c r="G17" s="114">
        <v>11487</v>
      </c>
      <c r="H17" s="114">
        <v>11507</v>
      </c>
      <c r="I17" s="114">
        <v>11582</v>
      </c>
      <c r="J17" s="140">
        <v>11562</v>
      </c>
      <c r="K17" s="114">
        <v>-360</v>
      </c>
      <c r="L17" s="116">
        <v>-3.1136481577581732</v>
      </c>
    </row>
    <row r="18" spans="1:12" s="110" customFormat="1" ht="15" customHeight="1" x14ac:dyDescent="0.2">
      <c r="A18" s="120"/>
      <c r="B18" s="119"/>
      <c r="C18" s="258" t="s">
        <v>106</v>
      </c>
      <c r="E18" s="113">
        <v>34.60096411355115</v>
      </c>
      <c r="F18" s="115">
        <v>3876</v>
      </c>
      <c r="G18" s="114">
        <v>3915</v>
      </c>
      <c r="H18" s="114">
        <v>3923</v>
      </c>
      <c r="I18" s="114">
        <v>3920</v>
      </c>
      <c r="J18" s="140">
        <v>3873</v>
      </c>
      <c r="K18" s="114">
        <v>3</v>
      </c>
      <c r="L18" s="116">
        <v>7.745933384972889E-2</v>
      </c>
    </row>
    <row r="19" spans="1:12" s="110" customFormat="1" ht="15" customHeight="1" x14ac:dyDescent="0.2">
      <c r="A19" s="120"/>
      <c r="B19" s="119"/>
      <c r="C19" s="258" t="s">
        <v>107</v>
      </c>
      <c r="E19" s="113">
        <v>65.399035886448843</v>
      </c>
      <c r="F19" s="115">
        <v>7326</v>
      </c>
      <c r="G19" s="114">
        <v>7572</v>
      </c>
      <c r="H19" s="114">
        <v>7584</v>
      </c>
      <c r="I19" s="114">
        <v>7662</v>
      </c>
      <c r="J19" s="140">
        <v>7689</v>
      </c>
      <c r="K19" s="114">
        <v>-363</v>
      </c>
      <c r="L19" s="116">
        <v>-4.7210300429184553</v>
      </c>
    </row>
    <row r="20" spans="1:12" s="110" customFormat="1" ht="15" customHeight="1" x14ac:dyDescent="0.2">
      <c r="A20" s="120"/>
      <c r="B20" s="121" t="s">
        <v>110</v>
      </c>
      <c r="C20" s="258"/>
      <c r="E20" s="113">
        <v>19.829576459723796</v>
      </c>
      <c r="F20" s="115">
        <v>4724</v>
      </c>
      <c r="G20" s="114">
        <v>4743</v>
      </c>
      <c r="H20" s="114">
        <v>4730</v>
      </c>
      <c r="I20" s="114">
        <v>4712</v>
      </c>
      <c r="J20" s="140">
        <v>4641</v>
      </c>
      <c r="K20" s="114">
        <v>83</v>
      </c>
      <c r="L20" s="116">
        <v>1.788407670760612</v>
      </c>
    </row>
    <row r="21" spans="1:12" s="110" customFormat="1" ht="15" customHeight="1" x14ac:dyDescent="0.2">
      <c r="A21" s="120"/>
      <c r="B21" s="119"/>
      <c r="C21" s="258" t="s">
        <v>106</v>
      </c>
      <c r="E21" s="113">
        <v>34.843353090601184</v>
      </c>
      <c r="F21" s="115">
        <v>1646</v>
      </c>
      <c r="G21" s="114">
        <v>1650</v>
      </c>
      <c r="H21" s="114">
        <v>1651</v>
      </c>
      <c r="I21" s="114">
        <v>1642</v>
      </c>
      <c r="J21" s="140">
        <v>1644</v>
      </c>
      <c r="K21" s="114">
        <v>2</v>
      </c>
      <c r="L21" s="116">
        <v>0.12165450121654502</v>
      </c>
    </row>
    <row r="22" spans="1:12" s="110" customFormat="1" ht="15" customHeight="1" x14ac:dyDescent="0.2">
      <c r="A22" s="120"/>
      <c r="B22" s="119"/>
      <c r="C22" s="258" t="s">
        <v>107</v>
      </c>
      <c r="E22" s="113">
        <v>65.156646909398816</v>
      </c>
      <c r="F22" s="115">
        <v>3078</v>
      </c>
      <c r="G22" s="114">
        <v>3093</v>
      </c>
      <c r="H22" s="114">
        <v>3079</v>
      </c>
      <c r="I22" s="114">
        <v>3070</v>
      </c>
      <c r="J22" s="140">
        <v>2997</v>
      </c>
      <c r="K22" s="114">
        <v>81</v>
      </c>
      <c r="L22" s="116">
        <v>2.7027027027027026</v>
      </c>
    </row>
    <row r="23" spans="1:12" s="110" customFormat="1" ht="15" customHeight="1" x14ac:dyDescent="0.2">
      <c r="A23" s="120"/>
      <c r="B23" s="121" t="s">
        <v>111</v>
      </c>
      <c r="C23" s="258"/>
      <c r="E23" s="113">
        <v>15.74948579104227</v>
      </c>
      <c r="F23" s="115">
        <v>3752</v>
      </c>
      <c r="G23" s="114">
        <v>3855</v>
      </c>
      <c r="H23" s="114">
        <v>3829</v>
      </c>
      <c r="I23" s="114">
        <v>3784</v>
      </c>
      <c r="J23" s="140">
        <v>3728</v>
      </c>
      <c r="K23" s="114">
        <v>24</v>
      </c>
      <c r="L23" s="116">
        <v>0.64377682403433478</v>
      </c>
    </row>
    <row r="24" spans="1:12" s="110" customFormat="1" ht="15" customHeight="1" x14ac:dyDescent="0.2">
      <c r="A24" s="120"/>
      <c r="B24" s="119"/>
      <c r="C24" s="258" t="s">
        <v>106</v>
      </c>
      <c r="E24" s="113">
        <v>53.278251599147119</v>
      </c>
      <c r="F24" s="115">
        <v>1999</v>
      </c>
      <c r="G24" s="114">
        <v>2054</v>
      </c>
      <c r="H24" s="114">
        <v>2057</v>
      </c>
      <c r="I24" s="114">
        <v>2053</v>
      </c>
      <c r="J24" s="140">
        <v>1995</v>
      </c>
      <c r="K24" s="114">
        <v>4</v>
      </c>
      <c r="L24" s="116">
        <v>0.20050125313283207</v>
      </c>
    </row>
    <row r="25" spans="1:12" s="110" customFormat="1" ht="15" customHeight="1" x14ac:dyDescent="0.2">
      <c r="A25" s="120"/>
      <c r="B25" s="119"/>
      <c r="C25" s="258" t="s">
        <v>107</v>
      </c>
      <c r="E25" s="113">
        <v>46.721748400852881</v>
      </c>
      <c r="F25" s="115">
        <v>1753</v>
      </c>
      <c r="G25" s="114">
        <v>1801</v>
      </c>
      <c r="H25" s="114">
        <v>1772</v>
      </c>
      <c r="I25" s="114">
        <v>1731</v>
      </c>
      <c r="J25" s="140">
        <v>1733</v>
      </c>
      <c r="K25" s="114">
        <v>20</v>
      </c>
      <c r="L25" s="116">
        <v>1.154068090017311</v>
      </c>
    </row>
    <row r="26" spans="1:12" s="110" customFormat="1" ht="15" customHeight="1" x14ac:dyDescent="0.2">
      <c r="A26" s="120"/>
      <c r="C26" s="121" t="s">
        <v>187</v>
      </c>
      <c r="D26" s="110" t="s">
        <v>188</v>
      </c>
      <c r="E26" s="113">
        <v>1.4859589472358645</v>
      </c>
      <c r="F26" s="115">
        <v>354</v>
      </c>
      <c r="G26" s="114">
        <v>357</v>
      </c>
      <c r="H26" s="114">
        <v>385</v>
      </c>
      <c r="I26" s="114">
        <v>323</v>
      </c>
      <c r="J26" s="140">
        <v>326</v>
      </c>
      <c r="K26" s="114">
        <v>28</v>
      </c>
      <c r="L26" s="116">
        <v>8.5889570552147241</v>
      </c>
    </row>
    <row r="27" spans="1:12" s="110" customFormat="1" ht="15" customHeight="1" x14ac:dyDescent="0.2">
      <c r="A27" s="120"/>
      <c r="B27" s="119"/>
      <c r="D27" s="259" t="s">
        <v>106</v>
      </c>
      <c r="E27" s="113">
        <v>46.327683615819211</v>
      </c>
      <c r="F27" s="115">
        <v>164</v>
      </c>
      <c r="G27" s="114">
        <v>169</v>
      </c>
      <c r="H27" s="114">
        <v>190</v>
      </c>
      <c r="I27" s="114">
        <v>166</v>
      </c>
      <c r="J27" s="140">
        <v>159</v>
      </c>
      <c r="K27" s="114">
        <v>5</v>
      </c>
      <c r="L27" s="116">
        <v>3.1446540880503147</v>
      </c>
    </row>
    <row r="28" spans="1:12" s="110" customFormat="1" ht="15" customHeight="1" x14ac:dyDescent="0.2">
      <c r="A28" s="120"/>
      <c r="B28" s="119"/>
      <c r="D28" s="259" t="s">
        <v>107</v>
      </c>
      <c r="E28" s="113">
        <v>53.672316384180789</v>
      </c>
      <c r="F28" s="115">
        <v>190</v>
      </c>
      <c r="G28" s="114">
        <v>188</v>
      </c>
      <c r="H28" s="114">
        <v>195</v>
      </c>
      <c r="I28" s="114">
        <v>157</v>
      </c>
      <c r="J28" s="140">
        <v>167</v>
      </c>
      <c r="K28" s="114">
        <v>23</v>
      </c>
      <c r="L28" s="116">
        <v>13.77245508982036</v>
      </c>
    </row>
    <row r="29" spans="1:12" s="110" customFormat="1" ht="24" customHeight="1" x14ac:dyDescent="0.2">
      <c r="A29" s="604" t="s">
        <v>189</v>
      </c>
      <c r="B29" s="605"/>
      <c r="C29" s="605"/>
      <c r="D29" s="606"/>
      <c r="E29" s="113">
        <v>90.97091046467699</v>
      </c>
      <c r="F29" s="115">
        <v>21672</v>
      </c>
      <c r="G29" s="114">
        <v>22088</v>
      </c>
      <c r="H29" s="114">
        <v>22153</v>
      </c>
      <c r="I29" s="114">
        <v>22224</v>
      </c>
      <c r="J29" s="140">
        <v>22016</v>
      </c>
      <c r="K29" s="114">
        <v>-344</v>
      </c>
      <c r="L29" s="116">
        <v>-1.5625</v>
      </c>
    </row>
    <row r="30" spans="1:12" s="110" customFormat="1" ht="15" customHeight="1" x14ac:dyDescent="0.2">
      <c r="A30" s="120"/>
      <c r="B30" s="119"/>
      <c r="C30" s="258" t="s">
        <v>106</v>
      </c>
      <c r="E30" s="113">
        <v>40.245478036175712</v>
      </c>
      <c r="F30" s="115">
        <v>8722</v>
      </c>
      <c r="G30" s="114">
        <v>8799</v>
      </c>
      <c r="H30" s="114">
        <v>8896</v>
      </c>
      <c r="I30" s="114">
        <v>8913</v>
      </c>
      <c r="J30" s="140">
        <v>8804</v>
      </c>
      <c r="K30" s="114">
        <v>-82</v>
      </c>
      <c r="L30" s="116">
        <v>-0.93139482053611999</v>
      </c>
    </row>
    <row r="31" spans="1:12" s="110" customFormat="1" ht="15" customHeight="1" x14ac:dyDescent="0.2">
      <c r="A31" s="120"/>
      <c r="B31" s="119"/>
      <c r="C31" s="258" t="s">
        <v>107</v>
      </c>
      <c r="E31" s="113">
        <v>59.754521963824288</v>
      </c>
      <c r="F31" s="115">
        <v>12950</v>
      </c>
      <c r="G31" s="114">
        <v>13289</v>
      </c>
      <c r="H31" s="114">
        <v>13257</v>
      </c>
      <c r="I31" s="114">
        <v>13311</v>
      </c>
      <c r="J31" s="140">
        <v>13212</v>
      </c>
      <c r="K31" s="114">
        <v>-262</v>
      </c>
      <c r="L31" s="116">
        <v>-1.9830457160157433</v>
      </c>
    </row>
    <row r="32" spans="1:12" s="110" customFormat="1" ht="15" customHeight="1" x14ac:dyDescent="0.2">
      <c r="A32" s="120"/>
      <c r="B32" s="119" t="s">
        <v>117</v>
      </c>
      <c r="C32" s="258"/>
      <c r="E32" s="113">
        <v>8.9325441799941228</v>
      </c>
      <c r="F32" s="114">
        <v>2128</v>
      </c>
      <c r="G32" s="114">
        <v>2151</v>
      </c>
      <c r="H32" s="114">
        <v>2105</v>
      </c>
      <c r="I32" s="114">
        <v>2096</v>
      </c>
      <c r="J32" s="140">
        <v>2067</v>
      </c>
      <c r="K32" s="114">
        <v>61</v>
      </c>
      <c r="L32" s="116">
        <v>2.9511369134010645</v>
      </c>
    </row>
    <row r="33" spans="1:12" s="110" customFormat="1" ht="15" customHeight="1" x14ac:dyDescent="0.2">
      <c r="A33" s="120"/>
      <c r="B33" s="119"/>
      <c r="C33" s="258" t="s">
        <v>106</v>
      </c>
      <c r="E33" s="113">
        <v>34.445488721804509</v>
      </c>
      <c r="F33" s="114">
        <v>733</v>
      </c>
      <c r="G33" s="114">
        <v>726</v>
      </c>
      <c r="H33" s="114">
        <v>695</v>
      </c>
      <c r="I33" s="114">
        <v>686</v>
      </c>
      <c r="J33" s="140">
        <v>686</v>
      </c>
      <c r="K33" s="114">
        <v>47</v>
      </c>
      <c r="L33" s="116">
        <v>6.85131195335277</v>
      </c>
    </row>
    <row r="34" spans="1:12" s="110" customFormat="1" ht="15" customHeight="1" x14ac:dyDescent="0.2">
      <c r="A34" s="120"/>
      <c r="B34" s="119"/>
      <c r="C34" s="258" t="s">
        <v>107</v>
      </c>
      <c r="E34" s="113">
        <v>65.554511278195491</v>
      </c>
      <c r="F34" s="114">
        <v>1395</v>
      </c>
      <c r="G34" s="114">
        <v>1425</v>
      </c>
      <c r="H34" s="114">
        <v>1410</v>
      </c>
      <c r="I34" s="114">
        <v>1410</v>
      </c>
      <c r="J34" s="140">
        <v>1381</v>
      </c>
      <c r="K34" s="114">
        <v>14</v>
      </c>
      <c r="L34" s="116">
        <v>1.0137581462708183</v>
      </c>
    </row>
    <row r="35" spans="1:12" s="110" customFormat="1" ht="24" customHeight="1" x14ac:dyDescent="0.2">
      <c r="A35" s="604" t="s">
        <v>192</v>
      </c>
      <c r="B35" s="605"/>
      <c r="C35" s="605"/>
      <c r="D35" s="606"/>
      <c r="E35" s="113">
        <v>18.603870209461444</v>
      </c>
      <c r="F35" s="114">
        <v>4432</v>
      </c>
      <c r="G35" s="114">
        <v>4548</v>
      </c>
      <c r="H35" s="114">
        <v>4532</v>
      </c>
      <c r="I35" s="114">
        <v>4646</v>
      </c>
      <c r="J35" s="114">
        <v>4588</v>
      </c>
      <c r="K35" s="318">
        <v>-156</v>
      </c>
      <c r="L35" s="319">
        <v>-3.4001743679163035</v>
      </c>
    </row>
    <row r="36" spans="1:12" s="110" customFormat="1" ht="15" customHeight="1" x14ac:dyDescent="0.2">
      <c r="A36" s="120"/>
      <c r="B36" s="119"/>
      <c r="C36" s="258" t="s">
        <v>106</v>
      </c>
      <c r="E36" s="113">
        <v>37.838447653429604</v>
      </c>
      <c r="F36" s="114">
        <v>1677</v>
      </c>
      <c r="G36" s="114">
        <v>1701</v>
      </c>
      <c r="H36" s="114">
        <v>1703</v>
      </c>
      <c r="I36" s="114">
        <v>1766</v>
      </c>
      <c r="J36" s="114">
        <v>1782</v>
      </c>
      <c r="K36" s="318">
        <v>-105</v>
      </c>
      <c r="L36" s="116">
        <v>-5.8922558922558919</v>
      </c>
    </row>
    <row r="37" spans="1:12" s="110" customFormat="1" ht="15" customHeight="1" x14ac:dyDescent="0.2">
      <c r="A37" s="120"/>
      <c r="B37" s="119"/>
      <c r="C37" s="258" t="s">
        <v>107</v>
      </c>
      <c r="E37" s="113">
        <v>62.161552346570396</v>
      </c>
      <c r="F37" s="114">
        <v>2755</v>
      </c>
      <c r="G37" s="114">
        <v>2847</v>
      </c>
      <c r="H37" s="114">
        <v>2829</v>
      </c>
      <c r="I37" s="114">
        <v>2880</v>
      </c>
      <c r="J37" s="140">
        <v>2806</v>
      </c>
      <c r="K37" s="114">
        <v>-51</v>
      </c>
      <c r="L37" s="116">
        <v>-1.8175338560228083</v>
      </c>
    </row>
    <row r="38" spans="1:12" s="110" customFormat="1" ht="15" customHeight="1" x14ac:dyDescent="0.2">
      <c r="A38" s="120"/>
      <c r="B38" s="119" t="s">
        <v>328</v>
      </c>
      <c r="C38" s="258"/>
      <c r="E38" s="113">
        <v>59.047978843974313</v>
      </c>
      <c r="F38" s="114">
        <v>14067</v>
      </c>
      <c r="G38" s="114">
        <v>14246</v>
      </c>
      <c r="H38" s="114">
        <v>14278</v>
      </c>
      <c r="I38" s="114">
        <v>14278</v>
      </c>
      <c r="J38" s="140">
        <v>14110</v>
      </c>
      <c r="K38" s="114">
        <v>-43</v>
      </c>
      <c r="L38" s="116">
        <v>-0.30474840538625086</v>
      </c>
    </row>
    <row r="39" spans="1:12" s="110" customFormat="1" ht="15" customHeight="1" x14ac:dyDescent="0.2">
      <c r="A39" s="120"/>
      <c r="B39" s="119"/>
      <c r="C39" s="258" t="s">
        <v>106</v>
      </c>
      <c r="E39" s="113">
        <v>42.12696381602332</v>
      </c>
      <c r="F39" s="115">
        <v>5926</v>
      </c>
      <c r="G39" s="114">
        <v>5958</v>
      </c>
      <c r="H39" s="114">
        <v>6014</v>
      </c>
      <c r="I39" s="114">
        <v>6004</v>
      </c>
      <c r="J39" s="140">
        <v>5901</v>
      </c>
      <c r="K39" s="114">
        <v>25</v>
      </c>
      <c r="L39" s="116">
        <v>0.42365700728690053</v>
      </c>
    </row>
    <row r="40" spans="1:12" s="110" customFormat="1" ht="15" customHeight="1" x14ac:dyDescent="0.2">
      <c r="A40" s="120"/>
      <c r="B40" s="119"/>
      <c r="C40" s="258" t="s">
        <v>107</v>
      </c>
      <c r="E40" s="113">
        <v>57.87303618397668</v>
      </c>
      <c r="F40" s="115">
        <v>8141</v>
      </c>
      <c r="G40" s="114">
        <v>8288</v>
      </c>
      <c r="H40" s="114">
        <v>8264</v>
      </c>
      <c r="I40" s="114">
        <v>8274</v>
      </c>
      <c r="J40" s="140">
        <v>8209</v>
      </c>
      <c r="K40" s="114">
        <v>-68</v>
      </c>
      <c r="L40" s="116">
        <v>-0.82835911804117435</v>
      </c>
    </row>
    <row r="41" spans="1:12" s="110" customFormat="1" ht="15" customHeight="1" x14ac:dyDescent="0.2">
      <c r="A41" s="120"/>
      <c r="B41" s="320" t="s">
        <v>516</v>
      </c>
      <c r="C41" s="258"/>
      <c r="E41" s="113">
        <v>4.9741846115098856</v>
      </c>
      <c r="F41" s="115">
        <v>1185</v>
      </c>
      <c r="G41" s="114">
        <v>1178</v>
      </c>
      <c r="H41" s="114">
        <v>1190</v>
      </c>
      <c r="I41" s="114">
        <v>1186</v>
      </c>
      <c r="J41" s="140">
        <v>1135</v>
      </c>
      <c r="K41" s="114">
        <v>50</v>
      </c>
      <c r="L41" s="116">
        <v>4.4052863436123344</v>
      </c>
    </row>
    <row r="42" spans="1:12" s="110" customFormat="1" ht="15" customHeight="1" x14ac:dyDescent="0.2">
      <c r="A42" s="120"/>
      <c r="B42" s="119"/>
      <c r="C42" s="268" t="s">
        <v>106</v>
      </c>
      <c r="D42" s="182"/>
      <c r="E42" s="113">
        <v>46.244725738396625</v>
      </c>
      <c r="F42" s="115">
        <v>548</v>
      </c>
      <c r="G42" s="114">
        <v>547</v>
      </c>
      <c r="H42" s="114">
        <v>551</v>
      </c>
      <c r="I42" s="114">
        <v>545</v>
      </c>
      <c r="J42" s="140">
        <v>529</v>
      </c>
      <c r="K42" s="114">
        <v>19</v>
      </c>
      <c r="L42" s="116">
        <v>3.5916824196597354</v>
      </c>
    </row>
    <row r="43" spans="1:12" s="110" customFormat="1" ht="15" customHeight="1" x14ac:dyDescent="0.2">
      <c r="A43" s="120"/>
      <c r="B43" s="119"/>
      <c r="C43" s="268" t="s">
        <v>107</v>
      </c>
      <c r="D43" s="182"/>
      <c r="E43" s="113">
        <v>53.755274261603375</v>
      </c>
      <c r="F43" s="115">
        <v>637</v>
      </c>
      <c r="G43" s="114">
        <v>631</v>
      </c>
      <c r="H43" s="114">
        <v>639</v>
      </c>
      <c r="I43" s="114">
        <v>641</v>
      </c>
      <c r="J43" s="140">
        <v>606</v>
      </c>
      <c r="K43" s="114">
        <v>31</v>
      </c>
      <c r="L43" s="116">
        <v>5.1155115511551159</v>
      </c>
    </row>
    <row r="44" spans="1:12" s="110" customFormat="1" ht="15" customHeight="1" x14ac:dyDescent="0.2">
      <c r="A44" s="120"/>
      <c r="B44" s="119" t="s">
        <v>205</v>
      </c>
      <c r="C44" s="268"/>
      <c r="D44" s="182"/>
      <c r="E44" s="113">
        <v>17.373966335054359</v>
      </c>
      <c r="F44" s="115">
        <v>4139</v>
      </c>
      <c r="G44" s="114">
        <v>4285</v>
      </c>
      <c r="H44" s="114">
        <v>4277</v>
      </c>
      <c r="I44" s="114">
        <v>4228</v>
      </c>
      <c r="J44" s="140">
        <v>4272</v>
      </c>
      <c r="K44" s="114">
        <v>-133</v>
      </c>
      <c r="L44" s="116">
        <v>-3.113295880149813</v>
      </c>
    </row>
    <row r="45" spans="1:12" s="110" customFormat="1" ht="15" customHeight="1" x14ac:dyDescent="0.2">
      <c r="A45" s="120"/>
      <c r="B45" s="119"/>
      <c r="C45" s="268" t="s">
        <v>106</v>
      </c>
      <c r="D45" s="182"/>
      <c r="E45" s="113">
        <v>31.577675767093499</v>
      </c>
      <c r="F45" s="115">
        <v>1307</v>
      </c>
      <c r="G45" s="114">
        <v>1322</v>
      </c>
      <c r="H45" s="114">
        <v>1326</v>
      </c>
      <c r="I45" s="114">
        <v>1288</v>
      </c>
      <c r="J45" s="140">
        <v>1283</v>
      </c>
      <c r="K45" s="114">
        <v>24</v>
      </c>
      <c r="L45" s="116">
        <v>1.8706157443491815</v>
      </c>
    </row>
    <row r="46" spans="1:12" s="110" customFormat="1" ht="15" customHeight="1" x14ac:dyDescent="0.2">
      <c r="A46" s="123"/>
      <c r="B46" s="124"/>
      <c r="C46" s="260" t="s">
        <v>107</v>
      </c>
      <c r="D46" s="261"/>
      <c r="E46" s="125">
        <v>68.422324232906504</v>
      </c>
      <c r="F46" s="143">
        <v>2832</v>
      </c>
      <c r="G46" s="144">
        <v>2963</v>
      </c>
      <c r="H46" s="144">
        <v>2951</v>
      </c>
      <c r="I46" s="144">
        <v>2940</v>
      </c>
      <c r="J46" s="145">
        <v>2989</v>
      </c>
      <c r="K46" s="144">
        <v>-157</v>
      </c>
      <c r="L46" s="146">
        <v>-5.2525928404148541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23823</v>
      </c>
      <c r="E11" s="114">
        <v>24257</v>
      </c>
      <c r="F11" s="114">
        <v>24277</v>
      </c>
      <c r="G11" s="114">
        <v>24338</v>
      </c>
      <c r="H11" s="140">
        <v>24105</v>
      </c>
      <c r="I11" s="115">
        <v>-282</v>
      </c>
      <c r="J11" s="116">
        <v>-1.1698817672682016</v>
      </c>
    </row>
    <row r="12" spans="1:15" s="110" customFormat="1" ht="24.95" customHeight="1" x14ac:dyDescent="0.2">
      <c r="A12" s="193" t="s">
        <v>132</v>
      </c>
      <c r="B12" s="194" t="s">
        <v>133</v>
      </c>
      <c r="C12" s="113">
        <v>1.0284179154598496</v>
      </c>
      <c r="D12" s="115">
        <v>245</v>
      </c>
      <c r="E12" s="114">
        <v>238</v>
      </c>
      <c r="F12" s="114">
        <v>235</v>
      </c>
      <c r="G12" s="114">
        <v>247</v>
      </c>
      <c r="H12" s="140">
        <v>246</v>
      </c>
      <c r="I12" s="115">
        <v>-1</v>
      </c>
      <c r="J12" s="116">
        <v>-0.4065040650406504</v>
      </c>
    </row>
    <row r="13" spans="1:15" s="110" customFormat="1" ht="24.95" customHeight="1" x14ac:dyDescent="0.2">
      <c r="A13" s="193" t="s">
        <v>134</v>
      </c>
      <c r="B13" s="199" t="s">
        <v>214</v>
      </c>
      <c r="C13" s="113">
        <v>0.5624816353943668</v>
      </c>
      <c r="D13" s="115">
        <v>134</v>
      </c>
      <c r="E13" s="114">
        <v>147</v>
      </c>
      <c r="F13" s="114">
        <v>144</v>
      </c>
      <c r="G13" s="114">
        <v>151</v>
      </c>
      <c r="H13" s="140">
        <v>144</v>
      </c>
      <c r="I13" s="115">
        <v>-10</v>
      </c>
      <c r="J13" s="116">
        <v>-6.9444444444444446</v>
      </c>
    </row>
    <row r="14" spans="1:15" s="287" customFormat="1" ht="24.95" customHeight="1" x14ac:dyDescent="0.2">
      <c r="A14" s="193" t="s">
        <v>215</v>
      </c>
      <c r="B14" s="199" t="s">
        <v>137</v>
      </c>
      <c r="C14" s="113">
        <v>11.430130546110901</v>
      </c>
      <c r="D14" s="115">
        <v>2723</v>
      </c>
      <c r="E14" s="114">
        <v>2868</v>
      </c>
      <c r="F14" s="114">
        <v>2915</v>
      </c>
      <c r="G14" s="114">
        <v>2908</v>
      </c>
      <c r="H14" s="140">
        <v>2917</v>
      </c>
      <c r="I14" s="115">
        <v>-194</v>
      </c>
      <c r="J14" s="116">
        <v>-6.6506684950291399</v>
      </c>
      <c r="K14" s="110"/>
      <c r="L14" s="110"/>
      <c r="M14" s="110"/>
      <c r="N14" s="110"/>
      <c r="O14" s="110"/>
    </row>
    <row r="15" spans="1:15" s="110" customFormat="1" ht="24.95" customHeight="1" x14ac:dyDescent="0.2">
      <c r="A15" s="193" t="s">
        <v>216</v>
      </c>
      <c r="B15" s="199" t="s">
        <v>217</v>
      </c>
      <c r="C15" s="113">
        <v>2.762036687235025</v>
      </c>
      <c r="D15" s="115">
        <v>658</v>
      </c>
      <c r="E15" s="114">
        <v>672</v>
      </c>
      <c r="F15" s="114">
        <v>675</v>
      </c>
      <c r="G15" s="114">
        <v>661</v>
      </c>
      <c r="H15" s="140">
        <v>658</v>
      </c>
      <c r="I15" s="115">
        <v>0</v>
      </c>
      <c r="J15" s="116">
        <v>0</v>
      </c>
    </row>
    <row r="16" spans="1:15" s="287" customFormat="1" ht="24.95" customHeight="1" x14ac:dyDescent="0.2">
      <c r="A16" s="193" t="s">
        <v>218</v>
      </c>
      <c r="B16" s="199" t="s">
        <v>141</v>
      </c>
      <c r="C16" s="113">
        <v>5.7003735885488815</v>
      </c>
      <c r="D16" s="115">
        <v>1358</v>
      </c>
      <c r="E16" s="114">
        <v>1435</v>
      </c>
      <c r="F16" s="114">
        <v>1460</v>
      </c>
      <c r="G16" s="114">
        <v>1468</v>
      </c>
      <c r="H16" s="140">
        <v>1471</v>
      </c>
      <c r="I16" s="115">
        <v>-113</v>
      </c>
      <c r="J16" s="116">
        <v>-7.6818490822569681</v>
      </c>
      <c r="K16" s="110"/>
      <c r="L16" s="110"/>
      <c r="M16" s="110"/>
      <c r="N16" s="110"/>
      <c r="O16" s="110"/>
    </row>
    <row r="17" spans="1:15" s="110" customFormat="1" ht="24.95" customHeight="1" x14ac:dyDescent="0.2">
      <c r="A17" s="193" t="s">
        <v>142</v>
      </c>
      <c r="B17" s="199" t="s">
        <v>220</v>
      </c>
      <c r="C17" s="113">
        <v>2.9677202703269949</v>
      </c>
      <c r="D17" s="115">
        <v>707</v>
      </c>
      <c r="E17" s="114">
        <v>761</v>
      </c>
      <c r="F17" s="114">
        <v>780</v>
      </c>
      <c r="G17" s="114">
        <v>779</v>
      </c>
      <c r="H17" s="140">
        <v>788</v>
      </c>
      <c r="I17" s="115">
        <v>-81</v>
      </c>
      <c r="J17" s="116">
        <v>-10.279187817258883</v>
      </c>
    </row>
    <row r="18" spans="1:15" s="287" customFormat="1" ht="24.95" customHeight="1" x14ac:dyDescent="0.2">
      <c r="A18" s="201" t="s">
        <v>144</v>
      </c>
      <c r="B18" s="202" t="s">
        <v>145</v>
      </c>
      <c r="C18" s="113">
        <v>6.149519372035428</v>
      </c>
      <c r="D18" s="115">
        <v>1465</v>
      </c>
      <c r="E18" s="114">
        <v>1459</v>
      </c>
      <c r="F18" s="114">
        <v>1496</v>
      </c>
      <c r="G18" s="114">
        <v>1491</v>
      </c>
      <c r="H18" s="140">
        <v>1446</v>
      </c>
      <c r="I18" s="115">
        <v>19</v>
      </c>
      <c r="J18" s="116">
        <v>1.313969571230982</v>
      </c>
      <c r="K18" s="110"/>
      <c r="L18" s="110"/>
      <c r="M18" s="110"/>
      <c r="N18" s="110"/>
      <c r="O18" s="110"/>
    </row>
    <row r="19" spans="1:15" s="110" customFormat="1" ht="24.95" customHeight="1" x14ac:dyDescent="0.2">
      <c r="A19" s="193" t="s">
        <v>146</v>
      </c>
      <c r="B19" s="199" t="s">
        <v>147</v>
      </c>
      <c r="C19" s="113">
        <v>14.637115392687738</v>
      </c>
      <c r="D19" s="115">
        <v>3487</v>
      </c>
      <c r="E19" s="114">
        <v>3536</v>
      </c>
      <c r="F19" s="114">
        <v>3526</v>
      </c>
      <c r="G19" s="114">
        <v>3586</v>
      </c>
      <c r="H19" s="140">
        <v>3584</v>
      </c>
      <c r="I19" s="115">
        <v>-97</v>
      </c>
      <c r="J19" s="116">
        <v>-2.7064732142857144</v>
      </c>
    </row>
    <row r="20" spans="1:15" s="287" customFormat="1" ht="24.95" customHeight="1" x14ac:dyDescent="0.2">
      <c r="A20" s="193" t="s">
        <v>148</v>
      </c>
      <c r="B20" s="199" t="s">
        <v>149</v>
      </c>
      <c r="C20" s="113">
        <v>4.6341770557864246</v>
      </c>
      <c r="D20" s="115">
        <v>1104</v>
      </c>
      <c r="E20" s="114">
        <v>1124</v>
      </c>
      <c r="F20" s="114">
        <v>1125</v>
      </c>
      <c r="G20" s="114">
        <v>1128</v>
      </c>
      <c r="H20" s="140">
        <v>1107</v>
      </c>
      <c r="I20" s="115">
        <v>-3</v>
      </c>
      <c r="J20" s="116">
        <v>-0.27100271002710025</v>
      </c>
      <c r="K20" s="110"/>
      <c r="L20" s="110"/>
      <c r="M20" s="110"/>
      <c r="N20" s="110"/>
      <c r="O20" s="110"/>
    </row>
    <row r="21" spans="1:15" s="110" customFormat="1" ht="24.95" customHeight="1" x14ac:dyDescent="0.2">
      <c r="A21" s="201" t="s">
        <v>150</v>
      </c>
      <c r="B21" s="202" t="s">
        <v>151</v>
      </c>
      <c r="C21" s="113">
        <v>8.588339000125929</v>
      </c>
      <c r="D21" s="115">
        <v>2046</v>
      </c>
      <c r="E21" s="114">
        <v>2257</v>
      </c>
      <c r="F21" s="114">
        <v>2215</v>
      </c>
      <c r="G21" s="114">
        <v>2216</v>
      </c>
      <c r="H21" s="140">
        <v>2208</v>
      </c>
      <c r="I21" s="115">
        <v>-162</v>
      </c>
      <c r="J21" s="116">
        <v>-7.3369565217391308</v>
      </c>
    </row>
    <row r="22" spans="1:15" s="110" customFormat="1" ht="24.95" customHeight="1" x14ac:dyDescent="0.2">
      <c r="A22" s="201" t="s">
        <v>152</v>
      </c>
      <c r="B22" s="199" t="s">
        <v>153</v>
      </c>
      <c r="C22" s="113">
        <v>8.5967342484153964</v>
      </c>
      <c r="D22" s="115">
        <v>2048</v>
      </c>
      <c r="E22" s="114">
        <v>1951</v>
      </c>
      <c r="F22" s="114">
        <v>1953</v>
      </c>
      <c r="G22" s="114">
        <v>1947</v>
      </c>
      <c r="H22" s="140">
        <v>1949</v>
      </c>
      <c r="I22" s="115">
        <v>99</v>
      </c>
      <c r="J22" s="116">
        <v>5.0795279630579788</v>
      </c>
    </row>
    <row r="23" spans="1:15" s="110" customFormat="1" ht="24.95" customHeight="1" x14ac:dyDescent="0.2">
      <c r="A23" s="193" t="s">
        <v>154</v>
      </c>
      <c r="B23" s="199" t="s">
        <v>155</v>
      </c>
      <c r="C23" s="113">
        <v>0.9822440498677748</v>
      </c>
      <c r="D23" s="115">
        <v>234</v>
      </c>
      <c r="E23" s="114">
        <v>218</v>
      </c>
      <c r="F23" s="114">
        <v>222</v>
      </c>
      <c r="G23" s="114">
        <v>222</v>
      </c>
      <c r="H23" s="140">
        <v>213</v>
      </c>
      <c r="I23" s="115">
        <v>21</v>
      </c>
      <c r="J23" s="116">
        <v>9.8591549295774641</v>
      </c>
    </row>
    <row r="24" spans="1:15" s="110" customFormat="1" ht="24.95" customHeight="1" x14ac:dyDescent="0.2">
      <c r="A24" s="193" t="s">
        <v>156</v>
      </c>
      <c r="B24" s="199" t="s">
        <v>221</v>
      </c>
      <c r="C24" s="113">
        <v>5.8556856819040419</v>
      </c>
      <c r="D24" s="115">
        <v>1395</v>
      </c>
      <c r="E24" s="114">
        <v>1408</v>
      </c>
      <c r="F24" s="114">
        <v>1379</v>
      </c>
      <c r="G24" s="114">
        <v>1384</v>
      </c>
      <c r="H24" s="140">
        <v>1387</v>
      </c>
      <c r="I24" s="115">
        <v>8</v>
      </c>
      <c r="J24" s="116">
        <v>0.57678442682047582</v>
      </c>
    </row>
    <row r="25" spans="1:15" s="110" customFormat="1" ht="24.95" customHeight="1" x14ac:dyDescent="0.2">
      <c r="A25" s="193" t="s">
        <v>222</v>
      </c>
      <c r="B25" s="204" t="s">
        <v>159</v>
      </c>
      <c r="C25" s="113">
        <v>12.265457750912983</v>
      </c>
      <c r="D25" s="115">
        <v>2922</v>
      </c>
      <c r="E25" s="114">
        <v>2997</v>
      </c>
      <c r="F25" s="114">
        <v>2999</v>
      </c>
      <c r="G25" s="114">
        <v>3014</v>
      </c>
      <c r="H25" s="140">
        <v>2997</v>
      </c>
      <c r="I25" s="115">
        <v>-75</v>
      </c>
      <c r="J25" s="116">
        <v>-2.5025025025025025</v>
      </c>
    </row>
    <row r="26" spans="1:15" s="110" customFormat="1" ht="24.95" customHeight="1" x14ac:dyDescent="0.2">
      <c r="A26" s="201">
        <v>782.78300000000002</v>
      </c>
      <c r="B26" s="203" t="s">
        <v>160</v>
      </c>
      <c r="C26" s="113">
        <v>0.33161230743399234</v>
      </c>
      <c r="D26" s="115">
        <v>79</v>
      </c>
      <c r="E26" s="114">
        <v>82</v>
      </c>
      <c r="F26" s="114">
        <v>79</v>
      </c>
      <c r="G26" s="114">
        <v>77</v>
      </c>
      <c r="H26" s="140">
        <v>77</v>
      </c>
      <c r="I26" s="115">
        <v>2</v>
      </c>
      <c r="J26" s="116">
        <v>2.5974025974025974</v>
      </c>
    </row>
    <row r="27" spans="1:15" s="110" customFormat="1" ht="24.95" customHeight="1" x14ac:dyDescent="0.2">
      <c r="A27" s="193" t="s">
        <v>161</v>
      </c>
      <c r="B27" s="199" t="s">
        <v>162</v>
      </c>
      <c r="C27" s="113">
        <v>5.1043109599966421</v>
      </c>
      <c r="D27" s="115">
        <v>1216</v>
      </c>
      <c r="E27" s="114">
        <v>1198</v>
      </c>
      <c r="F27" s="114">
        <v>1231</v>
      </c>
      <c r="G27" s="114">
        <v>1196</v>
      </c>
      <c r="H27" s="140">
        <v>1149</v>
      </c>
      <c r="I27" s="115">
        <v>67</v>
      </c>
      <c r="J27" s="116">
        <v>5.8311575282854653</v>
      </c>
    </row>
    <row r="28" spans="1:15" s="110" customFormat="1" ht="24.95" customHeight="1" x14ac:dyDescent="0.2">
      <c r="A28" s="193" t="s">
        <v>163</v>
      </c>
      <c r="B28" s="199" t="s">
        <v>164</v>
      </c>
      <c r="C28" s="113">
        <v>2.405238634932628</v>
      </c>
      <c r="D28" s="115">
        <v>573</v>
      </c>
      <c r="E28" s="114">
        <v>572</v>
      </c>
      <c r="F28" s="114">
        <v>540</v>
      </c>
      <c r="G28" s="114">
        <v>536</v>
      </c>
      <c r="H28" s="140">
        <v>505</v>
      </c>
      <c r="I28" s="115">
        <v>68</v>
      </c>
      <c r="J28" s="116">
        <v>13.465346534653465</v>
      </c>
    </row>
    <row r="29" spans="1:15" s="110" customFormat="1" ht="24.95" customHeight="1" x14ac:dyDescent="0.2">
      <c r="A29" s="193">
        <v>86</v>
      </c>
      <c r="B29" s="199" t="s">
        <v>165</v>
      </c>
      <c r="C29" s="113">
        <v>4.3361457415103049</v>
      </c>
      <c r="D29" s="115">
        <v>1033</v>
      </c>
      <c r="E29" s="114">
        <v>1023</v>
      </c>
      <c r="F29" s="114">
        <v>1042</v>
      </c>
      <c r="G29" s="114">
        <v>1034</v>
      </c>
      <c r="H29" s="140">
        <v>1046</v>
      </c>
      <c r="I29" s="115">
        <v>-13</v>
      </c>
      <c r="J29" s="116">
        <v>-1.24282982791587</v>
      </c>
    </row>
    <row r="30" spans="1:15" s="110" customFormat="1" ht="24.95" customHeight="1" x14ac:dyDescent="0.2">
      <c r="A30" s="193">
        <v>87.88</v>
      </c>
      <c r="B30" s="204" t="s">
        <v>166</v>
      </c>
      <c r="C30" s="113">
        <v>2.6235150904588003</v>
      </c>
      <c r="D30" s="115">
        <v>625</v>
      </c>
      <c r="E30" s="114">
        <v>618</v>
      </c>
      <c r="F30" s="114">
        <v>625</v>
      </c>
      <c r="G30" s="114">
        <v>634</v>
      </c>
      <c r="H30" s="140">
        <v>617</v>
      </c>
      <c r="I30" s="115">
        <v>8</v>
      </c>
      <c r="J30" s="116">
        <v>1.2965964343598055</v>
      </c>
    </row>
    <row r="31" spans="1:15" s="110" customFormat="1" ht="24.95" customHeight="1" x14ac:dyDescent="0.2">
      <c r="A31" s="193" t="s">
        <v>167</v>
      </c>
      <c r="B31" s="199" t="s">
        <v>168</v>
      </c>
      <c r="C31" s="113">
        <v>10.464676992822064</v>
      </c>
      <c r="D31" s="115">
        <v>2493</v>
      </c>
      <c r="E31" s="114">
        <v>2560</v>
      </c>
      <c r="F31" s="114">
        <v>2549</v>
      </c>
      <c r="G31" s="114">
        <v>2566</v>
      </c>
      <c r="H31" s="140">
        <v>2511</v>
      </c>
      <c r="I31" s="115">
        <v>-18</v>
      </c>
      <c r="J31" s="116">
        <v>-0.71684587813620071</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1.0284179154598496</v>
      </c>
      <c r="D34" s="115">
        <v>245</v>
      </c>
      <c r="E34" s="114">
        <v>238</v>
      </c>
      <c r="F34" s="114">
        <v>235</v>
      </c>
      <c r="G34" s="114">
        <v>247</v>
      </c>
      <c r="H34" s="140">
        <v>246</v>
      </c>
      <c r="I34" s="115">
        <v>-1</v>
      </c>
      <c r="J34" s="116">
        <v>-0.4065040650406504</v>
      </c>
    </row>
    <row r="35" spans="1:10" s="110" customFormat="1" ht="24.95" customHeight="1" x14ac:dyDescent="0.2">
      <c r="A35" s="292" t="s">
        <v>171</v>
      </c>
      <c r="B35" s="293" t="s">
        <v>172</v>
      </c>
      <c r="C35" s="113">
        <v>18.142131553540697</v>
      </c>
      <c r="D35" s="115">
        <v>4322</v>
      </c>
      <c r="E35" s="114">
        <v>4474</v>
      </c>
      <c r="F35" s="114">
        <v>4555</v>
      </c>
      <c r="G35" s="114">
        <v>4550</v>
      </c>
      <c r="H35" s="140">
        <v>4507</v>
      </c>
      <c r="I35" s="115">
        <v>-185</v>
      </c>
      <c r="J35" s="116">
        <v>-4.1047259818060793</v>
      </c>
    </row>
    <row r="36" spans="1:10" s="110" customFormat="1" ht="24.95" customHeight="1" x14ac:dyDescent="0.2">
      <c r="A36" s="294" t="s">
        <v>173</v>
      </c>
      <c r="B36" s="295" t="s">
        <v>174</v>
      </c>
      <c r="C36" s="125">
        <v>80.825252906854715</v>
      </c>
      <c r="D36" s="143">
        <v>19255</v>
      </c>
      <c r="E36" s="144">
        <v>19544</v>
      </c>
      <c r="F36" s="144">
        <v>19485</v>
      </c>
      <c r="G36" s="144">
        <v>19540</v>
      </c>
      <c r="H36" s="145">
        <v>19350</v>
      </c>
      <c r="I36" s="143">
        <v>-95</v>
      </c>
      <c r="J36" s="146">
        <v>-0.49095607235142119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23823</v>
      </c>
      <c r="F11" s="264">
        <v>24257</v>
      </c>
      <c r="G11" s="264">
        <v>24277</v>
      </c>
      <c r="H11" s="264">
        <v>24338</v>
      </c>
      <c r="I11" s="265">
        <v>24105</v>
      </c>
      <c r="J11" s="263">
        <v>-282</v>
      </c>
      <c r="K11" s="266">
        <v>-1.1698817672682016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48.58330185115225</v>
      </c>
      <c r="E13" s="115">
        <v>11574</v>
      </c>
      <c r="F13" s="114">
        <v>11678</v>
      </c>
      <c r="G13" s="114">
        <v>11702</v>
      </c>
      <c r="H13" s="114">
        <v>11745</v>
      </c>
      <c r="I13" s="140">
        <v>11648</v>
      </c>
      <c r="J13" s="115">
        <v>-74</v>
      </c>
      <c r="K13" s="116">
        <v>-0.63530219780219777</v>
      </c>
    </row>
    <row r="14" spans="1:15" ht="15.95" customHeight="1" x14ac:dyDescent="0.2">
      <c r="A14" s="306" t="s">
        <v>230</v>
      </c>
      <c r="B14" s="307"/>
      <c r="C14" s="308"/>
      <c r="D14" s="113">
        <v>41.035973638920368</v>
      </c>
      <c r="E14" s="115">
        <v>9776</v>
      </c>
      <c r="F14" s="114">
        <v>10045</v>
      </c>
      <c r="G14" s="114">
        <v>10062</v>
      </c>
      <c r="H14" s="114">
        <v>10098</v>
      </c>
      <c r="I14" s="140">
        <v>10004</v>
      </c>
      <c r="J14" s="115">
        <v>-228</v>
      </c>
      <c r="K14" s="116">
        <v>-2.2790883646541382</v>
      </c>
    </row>
    <row r="15" spans="1:15" ht="15.95" customHeight="1" x14ac:dyDescent="0.2">
      <c r="A15" s="306" t="s">
        <v>231</v>
      </c>
      <c r="B15" s="307"/>
      <c r="C15" s="308"/>
      <c r="D15" s="113">
        <v>4.151450279142006</v>
      </c>
      <c r="E15" s="115">
        <v>989</v>
      </c>
      <c r="F15" s="114">
        <v>1023</v>
      </c>
      <c r="G15" s="114">
        <v>1010</v>
      </c>
      <c r="H15" s="114">
        <v>1007</v>
      </c>
      <c r="I15" s="140">
        <v>984</v>
      </c>
      <c r="J15" s="115">
        <v>5</v>
      </c>
      <c r="K15" s="116">
        <v>0.50813008130081305</v>
      </c>
    </row>
    <row r="16" spans="1:15" ht="15.95" customHeight="1" x14ac:dyDescent="0.2">
      <c r="A16" s="306" t="s">
        <v>232</v>
      </c>
      <c r="B16" s="307"/>
      <c r="C16" s="308"/>
      <c r="D16" s="113">
        <v>2.6528984594719387</v>
      </c>
      <c r="E16" s="115">
        <v>632</v>
      </c>
      <c r="F16" s="114">
        <v>607</v>
      </c>
      <c r="G16" s="114">
        <v>608</v>
      </c>
      <c r="H16" s="114">
        <v>588</v>
      </c>
      <c r="I16" s="140">
        <v>582</v>
      </c>
      <c r="J16" s="115">
        <v>50</v>
      </c>
      <c r="K16" s="116">
        <v>8.5910652920962196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1.0578012844729883</v>
      </c>
      <c r="E18" s="115">
        <v>252</v>
      </c>
      <c r="F18" s="114">
        <v>238</v>
      </c>
      <c r="G18" s="114">
        <v>232</v>
      </c>
      <c r="H18" s="114">
        <v>252</v>
      </c>
      <c r="I18" s="140">
        <v>242</v>
      </c>
      <c r="J18" s="115">
        <v>10</v>
      </c>
      <c r="K18" s="116">
        <v>4.1322314049586772</v>
      </c>
    </row>
    <row r="19" spans="1:11" ht="14.1" customHeight="1" x14ac:dyDescent="0.2">
      <c r="A19" s="306" t="s">
        <v>235</v>
      </c>
      <c r="B19" s="307" t="s">
        <v>236</v>
      </c>
      <c r="C19" s="308"/>
      <c r="D19" s="113">
        <v>0.5834697561180372</v>
      </c>
      <c r="E19" s="115">
        <v>139</v>
      </c>
      <c r="F19" s="114">
        <v>131</v>
      </c>
      <c r="G19" s="114">
        <v>131</v>
      </c>
      <c r="H19" s="114">
        <v>143</v>
      </c>
      <c r="I19" s="140">
        <v>141</v>
      </c>
      <c r="J19" s="115">
        <v>-2</v>
      </c>
      <c r="K19" s="116">
        <v>-1.4184397163120568</v>
      </c>
    </row>
    <row r="20" spans="1:11" ht="14.1" customHeight="1" x14ac:dyDescent="0.2">
      <c r="A20" s="306">
        <v>12</v>
      </c>
      <c r="B20" s="307" t="s">
        <v>237</v>
      </c>
      <c r="C20" s="308"/>
      <c r="D20" s="113">
        <v>1.3516349746043739</v>
      </c>
      <c r="E20" s="115">
        <v>322</v>
      </c>
      <c r="F20" s="114">
        <v>327</v>
      </c>
      <c r="G20" s="114">
        <v>349</v>
      </c>
      <c r="H20" s="114">
        <v>352</v>
      </c>
      <c r="I20" s="140">
        <v>318</v>
      </c>
      <c r="J20" s="115">
        <v>4</v>
      </c>
      <c r="K20" s="116">
        <v>1.2578616352201257</v>
      </c>
    </row>
    <row r="21" spans="1:11" ht="14.1" customHeight="1" x14ac:dyDescent="0.2">
      <c r="A21" s="306">
        <v>21</v>
      </c>
      <c r="B21" s="307" t="s">
        <v>238</v>
      </c>
      <c r="C21" s="308"/>
      <c r="D21" s="113">
        <v>0.84792007723628426</v>
      </c>
      <c r="E21" s="115">
        <v>202</v>
      </c>
      <c r="F21" s="114">
        <v>245</v>
      </c>
      <c r="G21" s="114">
        <v>255</v>
      </c>
      <c r="H21" s="114">
        <v>254</v>
      </c>
      <c r="I21" s="140">
        <v>249</v>
      </c>
      <c r="J21" s="115">
        <v>-47</v>
      </c>
      <c r="K21" s="116">
        <v>-18.875502008032129</v>
      </c>
    </row>
    <row r="22" spans="1:11" ht="14.1" customHeight="1" x14ac:dyDescent="0.2">
      <c r="A22" s="306">
        <v>22</v>
      </c>
      <c r="B22" s="307" t="s">
        <v>239</v>
      </c>
      <c r="C22" s="308"/>
      <c r="D22" s="113">
        <v>0.84372245309155014</v>
      </c>
      <c r="E22" s="115">
        <v>201</v>
      </c>
      <c r="F22" s="114">
        <v>205</v>
      </c>
      <c r="G22" s="114">
        <v>221</v>
      </c>
      <c r="H22" s="114">
        <v>221</v>
      </c>
      <c r="I22" s="140">
        <v>222</v>
      </c>
      <c r="J22" s="115">
        <v>-21</v>
      </c>
      <c r="K22" s="116">
        <v>-9.4594594594594597</v>
      </c>
    </row>
    <row r="23" spans="1:11" ht="14.1" customHeight="1" x14ac:dyDescent="0.2">
      <c r="A23" s="306">
        <v>23</v>
      </c>
      <c r="B23" s="307" t="s">
        <v>240</v>
      </c>
      <c r="C23" s="308"/>
      <c r="D23" s="113">
        <v>0.57087688368383493</v>
      </c>
      <c r="E23" s="115">
        <v>136</v>
      </c>
      <c r="F23" s="114">
        <v>145</v>
      </c>
      <c r="G23" s="114">
        <v>137</v>
      </c>
      <c r="H23" s="114">
        <v>161</v>
      </c>
      <c r="I23" s="140">
        <v>171</v>
      </c>
      <c r="J23" s="115">
        <v>-35</v>
      </c>
      <c r="K23" s="116">
        <v>-20.467836257309941</v>
      </c>
    </row>
    <row r="24" spans="1:11" ht="14.1" customHeight="1" x14ac:dyDescent="0.2">
      <c r="A24" s="306">
        <v>24</v>
      </c>
      <c r="B24" s="307" t="s">
        <v>241</v>
      </c>
      <c r="C24" s="308"/>
      <c r="D24" s="113">
        <v>2.3800528900642237</v>
      </c>
      <c r="E24" s="115">
        <v>567</v>
      </c>
      <c r="F24" s="114">
        <v>626</v>
      </c>
      <c r="G24" s="114">
        <v>632</v>
      </c>
      <c r="H24" s="114">
        <v>625</v>
      </c>
      <c r="I24" s="140">
        <v>642</v>
      </c>
      <c r="J24" s="115">
        <v>-75</v>
      </c>
      <c r="K24" s="116">
        <v>-11.682242990654206</v>
      </c>
    </row>
    <row r="25" spans="1:11" ht="14.1" customHeight="1" x14ac:dyDescent="0.2">
      <c r="A25" s="306">
        <v>25</v>
      </c>
      <c r="B25" s="307" t="s">
        <v>242</v>
      </c>
      <c r="C25" s="308"/>
      <c r="D25" s="113">
        <v>1.8469546236829955</v>
      </c>
      <c r="E25" s="115">
        <v>440</v>
      </c>
      <c r="F25" s="114">
        <v>446</v>
      </c>
      <c r="G25" s="114">
        <v>441</v>
      </c>
      <c r="H25" s="114">
        <v>451</v>
      </c>
      <c r="I25" s="140">
        <v>444</v>
      </c>
      <c r="J25" s="115">
        <v>-4</v>
      </c>
      <c r="K25" s="116">
        <v>-0.90090090090090091</v>
      </c>
    </row>
    <row r="26" spans="1:11" ht="14.1" customHeight="1" x14ac:dyDescent="0.2">
      <c r="A26" s="306">
        <v>26</v>
      </c>
      <c r="B26" s="307" t="s">
        <v>243</v>
      </c>
      <c r="C26" s="308"/>
      <c r="D26" s="113">
        <v>0.96545355328883853</v>
      </c>
      <c r="E26" s="115">
        <v>230</v>
      </c>
      <c r="F26" s="114">
        <v>217</v>
      </c>
      <c r="G26" s="114">
        <v>218</v>
      </c>
      <c r="H26" s="114">
        <v>228</v>
      </c>
      <c r="I26" s="140">
        <v>226</v>
      </c>
      <c r="J26" s="115">
        <v>4</v>
      </c>
      <c r="K26" s="116">
        <v>1.7699115044247788</v>
      </c>
    </row>
    <row r="27" spans="1:11" ht="14.1" customHeight="1" x14ac:dyDescent="0.2">
      <c r="A27" s="306">
        <v>27</v>
      </c>
      <c r="B27" s="307" t="s">
        <v>244</v>
      </c>
      <c r="C27" s="308"/>
      <c r="D27" s="113">
        <v>0.4281576627628762</v>
      </c>
      <c r="E27" s="115">
        <v>102</v>
      </c>
      <c r="F27" s="114">
        <v>100</v>
      </c>
      <c r="G27" s="114">
        <v>103</v>
      </c>
      <c r="H27" s="114">
        <v>105</v>
      </c>
      <c r="I27" s="140">
        <v>100</v>
      </c>
      <c r="J27" s="115">
        <v>2</v>
      </c>
      <c r="K27" s="116">
        <v>2</v>
      </c>
    </row>
    <row r="28" spans="1:11" ht="14.1" customHeight="1" x14ac:dyDescent="0.2">
      <c r="A28" s="306">
        <v>28</v>
      </c>
      <c r="B28" s="307" t="s">
        <v>245</v>
      </c>
      <c r="C28" s="308"/>
      <c r="D28" s="113">
        <v>0.2812408176971834</v>
      </c>
      <c r="E28" s="115">
        <v>67</v>
      </c>
      <c r="F28" s="114">
        <v>65</v>
      </c>
      <c r="G28" s="114">
        <v>59</v>
      </c>
      <c r="H28" s="114">
        <v>63</v>
      </c>
      <c r="I28" s="140">
        <v>70</v>
      </c>
      <c r="J28" s="115">
        <v>-3</v>
      </c>
      <c r="K28" s="116">
        <v>-4.2857142857142856</v>
      </c>
    </row>
    <row r="29" spans="1:11" ht="14.1" customHeight="1" x14ac:dyDescent="0.2">
      <c r="A29" s="306">
        <v>29</v>
      </c>
      <c r="B29" s="307" t="s">
        <v>246</v>
      </c>
      <c r="C29" s="308"/>
      <c r="D29" s="113">
        <v>2.4472148763799688</v>
      </c>
      <c r="E29" s="115">
        <v>583</v>
      </c>
      <c r="F29" s="114">
        <v>645</v>
      </c>
      <c r="G29" s="114">
        <v>646</v>
      </c>
      <c r="H29" s="114">
        <v>631</v>
      </c>
      <c r="I29" s="140">
        <v>642</v>
      </c>
      <c r="J29" s="115">
        <v>-59</v>
      </c>
      <c r="K29" s="116">
        <v>-9.1900311526479754</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1.9896738446039541</v>
      </c>
      <c r="E31" s="115">
        <v>474</v>
      </c>
      <c r="F31" s="114">
        <v>536</v>
      </c>
      <c r="G31" s="114">
        <v>531</v>
      </c>
      <c r="H31" s="114">
        <v>513</v>
      </c>
      <c r="I31" s="140">
        <v>528</v>
      </c>
      <c r="J31" s="115">
        <v>-54</v>
      </c>
      <c r="K31" s="116">
        <v>-10.227272727272727</v>
      </c>
    </row>
    <row r="32" spans="1:11" ht="14.1" customHeight="1" x14ac:dyDescent="0.2">
      <c r="A32" s="306">
        <v>31</v>
      </c>
      <c r="B32" s="307" t="s">
        <v>251</v>
      </c>
      <c r="C32" s="308"/>
      <c r="D32" s="113">
        <v>0.15531209335516097</v>
      </c>
      <c r="E32" s="115">
        <v>37</v>
      </c>
      <c r="F32" s="114">
        <v>35</v>
      </c>
      <c r="G32" s="114">
        <v>33</v>
      </c>
      <c r="H32" s="114">
        <v>33</v>
      </c>
      <c r="I32" s="140">
        <v>27</v>
      </c>
      <c r="J32" s="115">
        <v>10</v>
      </c>
      <c r="K32" s="116">
        <v>37.037037037037038</v>
      </c>
    </row>
    <row r="33" spans="1:11" ht="14.1" customHeight="1" x14ac:dyDescent="0.2">
      <c r="A33" s="306">
        <v>32</v>
      </c>
      <c r="B33" s="307" t="s">
        <v>252</v>
      </c>
      <c r="C33" s="308"/>
      <c r="D33" s="113">
        <v>1.4859589472358645</v>
      </c>
      <c r="E33" s="115">
        <v>354</v>
      </c>
      <c r="F33" s="114">
        <v>331</v>
      </c>
      <c r="G33" s="114">
        <v>366</v>
      </c>
      <c r="H33" s="114">
        <v>369</v>
      </c>
      <c r="I33" s="140">
        <v>354</v>
      </c>
      <c r="J33" s="115">
        <v>0</v>
      </c>
      <c r="K33" s="116">
        <v>0</v>
      </c>
    </row>
    <row r="34" spans="1:11" ht="14.1" customHeight="1" x14ac:dyDescent="0.2">
      <c r="A34" s="306">
        <v>33</v>
      </c>
      <c r="B34" s="307" t="s">
        <v>253</v>
      </c>
      <c r="C34" s="308"/>
      <c r="D34" s="113">
        <v>0.59606262855223946</v>
      </c>
      <c r="E34" s="115">
        <v>142</v>
      </c>
      <c r="F34" s="114">
        <v>138</v>
      </c>
      <c r="G34" s="114">
        <v>137</v>
      </c>
      <c r="H34" s="114">
        <v>154</v>
      </c>
      <c r="I34" s="140">
        <v>150</v>
      </c>
      <c r="J34" s="115">
        <v>-8</v>
      </c>
      <c r="K34" s="116">
        <v>-5.333333333333333</v>
      </c>
    </row>
    <row r="35" spans="1:11" ht="14.1" customHeight="1" x14ac:dyDescent="0.2">
      <c r="A35" s="306">
        <v>34</v>
      </c>
      <c r="B35" s="307" t="s">
        <v>254</v>
      </c>
      <c r="C35" s="308"/>
      <c r="D35" s="113">
        <v>4.1892288964446127</v>
      </c>
      <c r="E35" s="115">
        <v>998</v>
      </c>
      <c r="F35" s="114">
        <v>978</v>
      </c>
      <c r="G35" s="114">
        <v>981</v>
      </c>
      <c r="H35" s="114">
        <v>969</v>
      </c>
      <c r="I35" s="140">
        <v>957</v>
      </c>
      <c r="J35" s="115">
        <v>41</v>
      </c>
      <c r="K35" s="116">
        <v>4.2842215256008362</v>
      </c>
    </row>
    <row r="36" spans="1:11" ht="14.1" customHeight="1" x14ac:dyDescent="0.2">
      <c r="A36" s="306">
        <v>41</v>
      </c>
      <c r="B36" s="307" t="s">
        <v>255</v>
      </c>
      <c r="C36" s="308"/>
      <c r="D36" s="113">
        <v>0.22247407967090627</v>
      </c>
      <c r="E36" s="115">
        <v>53</v>
      </c>
      <c r="F36" s="114">
        <v>44</v>
      </c>
      <c r="G36" s="114">
        <v>47</v>
      </c>
      <c r="H36" s="114">
        <v>53</v>
      </c>
      <c r="I36" s="140">
        <v>52</v>
      </c>
      <c r="J36" s="115">
        <v>1</v>
      </c>
      <c r="K36" s="116">
        <v>1.9230769230769231</v>
      </c>
    </row>
    <row r="37" spans="1:11" ht="14.1" customHeight="1" x14ac:dyDescent="0.2">
      <c r="A37" s="306">
        <v>42</v>
      </c>
      <c r="B37" s="307" t="s">
        <v>256</v>
      </c>
      <c r="C37" s="308"/>
      <c r="D37" s="113">
        <v>5.0371489736808966E-2</v>
      </c>
      <c r="E37" s="115">
        <v>12</v>
      </c>
      <c r="F37" s="114">
        <v>12</v>
      </c>
      <c r="G37" s="114">
        <v>11</v>
      </c>
      <c r="H37" s="114">
        <v>11</v>
      </c>
      <c r="I37" s="140">
        <v>12</v>
      </c>
      <c r="J37" s="115">
        <v>0</v>
      </c>
      <c r="K37" s="116">
        <v>0</v>
      </c>
    </row>
    <row r="38" spans="1:11" ht="14.1" customHeight="1" x14ac:dyDescent="0.2">
      <c r="A38" s="306">
        <v>43</v>
      </c>
      <c r="B38" s="307" t="s">
        <v>257</v>
      </c>
      <c r="C38" s="308"/>
      <c r="D38" s="113">
        <v>0.30642656256558787</v>
      </c>
      <c r="E38" s="115">
        <v>73</v>
      </c>
      <c r="F38" s="114">
        <v>67</v>
      </c>
      <c r="G38" s="114">
        <v>65</v>
      </c>
      <c r="H38" s="114">
        <v>66</v>
      </c>
      <c r="I38" s="140">
        <v>64</v>
      </c>
      <c r="J38" s="115">
        <v>9</v>
      </c>
      <c r="K38" s="116">
        <v>14.0625</v>
      </c>
    </row>
    <row r="39" spans="1:11" ht="14.1" customHeight="1" x14ac:dyDescent="0.2">
      <c r="A39" s="306">
        <v>51</v>
      </c>
      <c r="B39" s="307" t="s">
        <v>258</v>
      </c>
      <c r="C39" s="308"/>
      <c r="D39" s="113">
        <v>13.390421021701718</v>
      </c>
      <c r="E39" s="115">
        <v>3190</v>
      </c>
      <c r="F39" s="114">
        <v>3159</v>
      </c>
      <c r="G39" s="114">
        <v>3181</v>
      </c>
      <c r="H39" s="114">
        <v>3184</v>
      </c>
      <c r="I39" s="140">
        <v>3164</v>
      </c>
      <c r="J39" s="115">
        <v>26</v>
      </c>
      <c r="K39" s="116">
        <v>0.82174462705436158</v>
      </c>
    </row>
    <row r="40" spans="1:11" ht="14.1" customHeight="1" x14ac:dyDescent="0.2">
      <c r="A40" s="306" t="s">
        <v>259</v>
      </c>
      <c r="B40" s="307" t="s">
        <v>260</v>
      </c>
      <c r="C40" s="308"/>
      <c r="D40" s="113">
        <v>13.155354069596608</v>
      </c>
      <c r="E40" s="115">
        <v>3134</v>
      </c>
      <c r="F40" s="114">
        <v>3106</v>
      </c>
      <c r="G40" s="114">
        <v>3125</v>
      </c>
      <c r="H40" s="114">
        <v>3127</v>
      </c>
      <c r="I40" s="140">
        <v>3111</v>
      </c>
      <c r="J40" s="115">
        <v>23</v>
      </c>
      <c r="K40" s="116">
        <v>0.73931211828993892</v>
      </c>
    </row>
    <row r="41" spans="1:11" ht="14.1" customHeight="1" x14ac:dyDescent="0.2">
      <c r="A41" s="306"/>
      <c r="B41" s="307" t="s">
        <v>261</v>
      </c>
      <c r="C41" s="308"/>
      <c r="D41" s="113">
        <v>4.3571338622339759</v>
      </c>
      <c r="E41" s="115">
        <v>1038</v>
      </c>
      <c r="F41" s="114">
        <v>1068</v>
      </c>
      <c r="G41" s="114">
        <v>1079</v>
      </c>
      <c r="H41" s="114">
        <v>1079</v>
      </c>
      <c r="I41" s="140">
        <v>1070</v>
      </c>
      <c r="J41" s="115">
        <v>-32</v>
      </c>
      <c r="K41" s="116">
        <v>-2.9906542056074765</v>
      </c>
    </row>
    <row r="42" spans="1:11" ht="14.1" customHeight="1" x14ac:dyDescent="0.2">
      <c r="A42" s="306">
        <v>52</v>
      </c>
      <c r="B42" s="307" t="s">
        <v>262</v>
      </c>
      <c r="C42" s="308"/>
      <c r="D42" s="113">
        <v>4.2983671242076982</v>
      </c>
      <c r="E42" s="115">
        <v>1024</v>
      </c>
      <c r="F42" s="114">
        <v>1057</v>
      </c>
      <c r="G42" s="114">
        <v>1060</v>
      </c>
      <c r="H42" s="114">
        <v>1061</v>
      </c>
      <c r="I42" s="140">
        <v>1050</v>
      </c>
      <c r="J42" s="115">
        <v>-26</v>
      </c>
      <c r="K42" s="116">
        <v>-2.4761904761904763</v>
      </c>
    </row>
    <row r="43" spans="1:11" ht="14.1" customHeight="1" x14ac:dyDescent="0.2">
      <c r="A43" s="306" t="s">
        <v>263</v>
      </c>
      <c r="B43" s="307" t="s">
        <v>264</v>
      </c>
      <c r="C43" s="308"/>
      <c r="D43" s="113">
        <v>4.1010787894051965</v>
      </c>
      <c r="E43" s="115">
        <v>977</v>
      </c>
      <c r="F43" s="114">
        <v>1010</v>
      </c>
      <c r="G43" s="114">
        <v>1013</v>
      </c>
      <c r="H43" s="114">
        <v>1013</v>
      </c>
      <c r="I43" s="140">
        <v>1008</v>
      </c>
      <c r="J43" s="115">
        <v>-31</v>
      </c>
      <c r="K43" s="116">
        <v>-3.0753968253968256</v>
      </c>
    </row>
    <row r="44" spans="1:11" ht="14.1" customHeight="1" x14ac:dyDescent="0.2">
      <c r="A44" s="306">
        <v>53</v>
      </c>
      <c r="B44" s="307" t="s">
        <v>265</v>
      </c>
      <c r="C44" s="308"/>
      <c r="D44" s="113">
        <v>1.4523779540779918</v>
      </c>
      <c r="E44" s="115">
        <v>346</v>
      </c>
      <c r="F44" s="114">
        <v>341</v>
      </c>
      <c r="G44" s="114">
        <v>337</v>
      </c>
      <c r="H44" s="114">
        <v>338</v>
      </c>
      <c r="I44" s="140">
        <v>345</v>
      </c>
      <c r="J44" s="115">
        <v>1</v>
      </c>
      <c r="K44" s="116">
        <v>0.28985507246376813</v>
      </c>
    </row>
    <row r="45" spans="1:11" ht="14.1" customHeight="1" x14ac:dyDescent="0.2">
      <c r="A45" s="306" t="s">
        <v>266</v>
      </c>
      <c r="B45" s="307" t="s">
        <v>267</v>
      </c>
      <c r="C45" s="308"/>
      <c r="D45" s="113">
        <v>1.4229945850648533</v>
      </c>
      <c r="E45" s="115">
        <v>339</v>
      </c>
      <c r="F45" s="114">
        <v>335</v>
      </c>
      <c r="G45" s="114">
        <v>331</v>
      </c>
      <c r="H45" s="114">
        <v>333</v>
      </c>
      <c r="I45" s="140">
        <v>340</v>
      </c>
      <c r="J45" s="115">
        <v>-1</v>
      </c>
      <c r="K45" s="116">
        <v>-0.29411764705882354</v>
      </c>
    </row>
    <row r="46" spans="1:11" ht="14.1" customHeight="1" x14ac:dyDescent="0.2">
      <c r="A46" s="306">
        <v>54</v>
      </c>
      <c r="B46" s="307" t="s">
        <v>268</v>
      </c>
      <c r="C46" s="308"/>
      <c r="D46" s="113">
        <v>16.282584057423499</v>
      </c>
      <c r="E46" s="115">
        <v>3879</v>
      </c>
      <c r="F46" s="114">
        <v>3934</v>
      </c>
      <c r="G46" s="114">
        <v>3925</v>
      </c>
      <c r="H46" s="114">
        <v>3922</v>
      </c>
      <c r="I46" s="140">
        <v>3885</v>
      </c>
      <c r="J46" s="115">
        <v>-6</v>
      </c>
      <c r="K46" s="116">
        <v>-0.15444015444015444</v>
      </c>
    </row>
    <row r="47" spans="1:11" ht="14.1" customHeight="1" x14ac:dyDescent="0.2">
      <c r="A47" s="306">
        <v>61</v>
      </c>
      <c r="B47" s="307" t="s">
        <v>269</v>
      </c>
      <c r="C47" s="308"/>
      <c r="D47" s="113">
        <v>0.4911220249338874</v>
      </c>
      <c r="E47" s="115">
        <v>117</v>
      </c>
      <c r="F47" s="114">
        <v>125</v>
      </c>
      <c r="G47" s="114">
        <v>126</v>
      </c>
      <c r="H47" s="114">
        <v>120</v>
      </c>
      <c r="I47" s="140">
        <v>117</v>
      </c>
      <c r="J47" s="115">
        <v>0</v>
      </c>
      <c r="K47" s="116">
        <v>0</v>
      </c>
    </row>
    <row r="48" spans="1:11" ht="14.1" customHeight="1" x14ac:dyDescent="0.2">
      <c r="A48" s="306">
        <v>62</v>
      </c>
      <c r="B48" s="307" t="s">
        <v>270</v>
      </c>
      <c r="C48" s="308"/>
      <c r="D48" s="113">
        <v>9.427863829072745</v>
      </c>
      <c r="E48" s="115">
        <v>2246</v>
      </c>
      <c r="F48" s="114">
        <v>2279</v>
      </c>
      <c r="G48" s="114">
        <v>2280</v>
      </c>
      <c r="H48" s="114">
        <v>2288</v>
      </c>
      <c r="I48" s="140">
        <v>2289</v>
      </c>
      <c r="J48" s="115">
        <v>-43</v>
      </c>
      <c r="K48" s="116">
        <v>-1.8785495849716034</v>
      </c>
    </row>
    <row r="49" spans="1:11" ht="14.1" customHeight="1" x14ac:dyDescent="0.2">
      <c r="A49" s="306">
        <v>63</v>
      </c>
      <c r="B49" s="307" t="s">
        <v>271</v>
      </c>
      <c r="C49" s="308"/>
      <c r="D49" s="113">
        <v>6.8883012215086259</v>
      </c>
      <c r="E49" s="115">
        <v>1641</v>
      </c>
      <c r="F49" s="114">
        <v>1778</v>
      </c>
      <c r="G49" s="114">
        <v>1715</v>
      </c>
      <c r="H49" s="114">
        <v>1713</v>
      </c>
      <c r="I49" s="140">
        <v>1678</v>
      </c>
      <c r="J49" s="115">
        <v>-37</v>
      </c>
      <c r="K49" s="116">
        <v>-2.205005959475566</v>
      </c>
    </row>
    <row r="50" spans="1:11" ht="14.1" customHeight="1" x14ac:dyDescent="0.2">
      <c r="A50" s="306" t="s">
        <v>272</v>
      </c>
      <c r="B50" s="307" t="s">
        <v>273</v>
      </c>
      <c r="C50" s="308"/>
      <c r="D50" s="113">
        <v>0.79754858749947533</v>
      </c>
      <c r="E50" s="115">
        <v>190</v>
      </c>
      <c r="F50" s="114">
        <v>192</v>
      </c>
      <c r="G50" s="114">
        <v>181</v>
      </c>
      <c r="H50" s="114">
        <v>172</v>
      </c>
      <c r="I50" s="140">
        <v>183</v>
      </c>
      <c r="J50" s="115">
        <v>7</v>
      </c>
      <c r="K50" s="116">
        <v>3.8251366120218577</v>
      </c>
    </row>
    <row r="51" spans="1:11" ht="14.1" customHeight="1" x14ac:dyDescent="0.2">
      <c r="A51" s="306" t="s">
        <v>274</v>
      </c>
      <c r="B51" s="307" t="s">
        <v>275</v>
      </c>
      <c r="C51" s="308"/>
      <c r="D51" s="113">
        <v>5.7255593334172854</v>
      </c>
      <c r="E51" s="115">
        <v>1364</v>
      </c>
      <c r="F51" s="114">
        <v>1493</v>
      </c>
      <c r="G51" s="114">
        <v>1431</v>
      </c>
      <c r="H51" s="114">
        <v>1441</v>
      </c>
      <c r="I51" s="140">
        <v>1405</v>
      </c>
      <c r="J51" s="115">
        <v>-41</v>
      </c>
      <c r="K51" s="116">
        <v>-2.9181494661921707</v>
      </c>
    </row>
    <row r="52" spans="1:11" ht="14.1" customHeight="1" x14ac:dyDescent="0.2">
      <c r="A52" s="306">
        <v>71</v>
      </c>
      <c r="B52" s="307" t="s">
        <v>276</v>
      </c>
      <c r="C52" s="308"/>
      <c r="D52" s="113">
        <v>12.349410233807665</v>
      </c>
      <c r="E52" s="115">
        <v>2942</v>
      </c>
      <c r="F52" s="114">
        <v>2977</v>
      </c>
      <c r="G52" s="114">
        <v>2972</v>
      </c>
      <c r="H52" s="114">
        <v>2932</v>
      </c>
      <c r="I52" s="140">
        <v>2901</v>
      </c>
      <c r="J52" s="115">
        <v>41</v>
      </c>
      <c r="K52" s="116">
        <v>1.4133057566356428</v>
      </c>
    </row>
    <row r="53" spans="1:11" ht="14.1" customHeight="1" x14ac:dyDescent="0.2">
      <c r="A53" s="306" t="s">
        <v>277</v>
      </c>
      <c r="B53" s="307" t="s">
        <v>278</v>
      </c>
      <c r="C53" s="308"/>
      <c r="D53" s="113">
        <v>1.0703941569071904</v>
      </c>
      <c r="E53" s="115">
        <v>255</v>
      </c>
      <c r="F53" s="114">
        <v>260</v>
      </c>
      <c r="G53" s="114">
        <v>254</v>
      </c>
      <c r="H53" s="114">
        <v>256</v>
      </c>
      <c r="I53" s="140">
        <v>258</v>
      </c>
      <c r="J53" s="115">
        <v>-3</v>
      </c>
      <c r="K53" s="116">
        <v>-1.1627906976744187</v>
      </c>
    </row>
    <row r="54" spans="1:11" ht="14.1" customHeight="1" x14ac:dyDescent="0.2">
      <c r="A54" s="306" t="s">
        <v>279</v>
      </c>
      <c r="B54" s="307" t="s">
        <v>280</v>
      </c>
      <c r="C54" s="308"/>
      <c r="D54" s="113">
        <v>10.61579146203249</v>
      </c>
      <c r="E54" s="115">
        <v>2529</v>
      </c>
      <c r="F54" s="114">
        <v>2559</v>
      </c>
      <c r="G54" s="114">
        <v>2556</v>
      </c>
      <c r="H54" s="114">
        <v>2530</v>
      </c>
      <c r="I54" s="140">
        <v>2499</v>
      </c>
      <c r="J54" s="115">
        <v>30</v>
      </c>
      <c r="K54" s="116">
        <v>1.2004801920768307</v>
      </c>
    </row>
    <row r="55" spans="1:11" ht="14.1" customHeight="1" x14ac:dyDescent="0.2">
      <c r="A55" s="306">
        <v>72</v>
      </c>
      <c r="B55" s="307" t="s">
        <v>281</v>
      </c>
      <c r="C55" s="308"/>
      <c r="D55" s="113">
        <v>1.145951391512404</v>
      </c>
      <c r="E55" s="115">
        <v>273</v>
      </c>
      <c r="F55" s="114">
        <v>265</v>
      </c>
      <c r="G55" s="114">
        <v>272</v>
      </c>
      <c r="H55" s="114">
        <v>278</v>
      </c>
      <c r="I55" s="140">
        <v>274</v>
      </c>
      <c r="J55" s="115">
        <v>-1</v>
      </c>
      <c r="K55" s="116">
        <v>-0.36496350364963503</v>
      </c>
    </row>
    <row r="56" spans="1:11" ht="14.1" customHeight="1" x14ac:dyDescent="0.2">
      <c r="A56" s="306" t="s">
        <v>282</v>
      </c>
      <c r="B56" s="307" t="s">
        <v>283</v>
      </c>
      <c r="C56" s="308"/>
      <c r="D56" s="113">
        <v>0.18469546236829953</v>
      </c>
      <c r="E56" s="115">
        <v>44</v>
      </c>
      <c r="F56" s="114">
        <v>40</v>
      </c>
      <c r="G56" s="114">
        <v>44</v>
      </c>
      <c r="H56" s="114">
        <v>50</v>
      </c>
      <c r="I56" s="140">
        <v>49</v>
      </c>
      <c r="J56" s="115">
        <v>-5</v>
      </c>
      <c r="K56" s="116">
        <v>-10.204081632653061</v>
      </c>
    </row>
    <row r="57" spans="1:11" ht="14.1" customHeight="1" x14ac:dyDescent="0.2">
      <c r="A57" s="306" t="s">
        <v>284</v>
      </c>
      <c r="B57" s="307" t="s">
        <v>285</v>
      </c>
      <c r="C57" s="308"/>
      <c r="D57" s="113">
        <v>0.7093984804600596</v>
      </c>
      <c r="E57" s="115">
        <v>169</v>
      </c>
      <c r="F57" s="114">
        <v>163</v>
      </c>
      <c r="G57" s="114">
        <v>168</v>
      </c>
      <c r="H57" s="114">
        <v>169</v>
      </c>
      <c r="I57" s="140">
        <v>165</v>
      </c>
      <c r="J57" s="115">
        <v>4</v>
      </c>
      <c r="K57" s="116">
        <v>2.4242424242424243</v>
      </c>
    </row>
    <row r="58" spans="1:11" ht="14.1" customHeight="1" x14ac:dyDescent="0.2">
      <c r="A58" s="306">
        <v>73</v>
      </c>
      <c r="B58" s="307" t="s">
        <v>286</v>
      </c>
      <c r="C58" s="308"/>
      <c r="D58" s="113">
        <v>1.4355874574990555</v>
      </c>
      <c r="E58" s="115">
        <v>342</v>
      </c>
      <c r="F58" s="114">
        <v>349</v>
      </c>
      <c r="G58" s="114">
        <v>349</v>
      </c>
      <c r="H58" s="114">
        <v>359</v>
      </c>
      <c r="I58" s="140">
        <v>351</v>
      </c>
      <c r="J58" s="115">
        <v>-9</v>
      </c>
      <c r="K58" s="116">
        <v>-2.5641025641025643</v>
      </c>
    </row>
    <row r="59" spans="1:11" ht="14.1" customHeight="1" x14ac:dyDescent="0.2">
      <c r="A59" s="306" t="s">
        <v>287</v>
      </c>
      <c r="B59" s="307" t="s">
        <v>288</v>
      </c>
      <c r="C59" s="308"/>
      <c r="D59" s="113">
        <v>1.1711371363808085</v>
      </c>
      <c r="E59" s="115">
        <v>279</v>
      </c>
      <c r="F59" s="114">
        <v>281</v>
      </c>
      <c r="G59" s="114">
        <v>281</v>
      </c>
      <c r="H59" s="114">
        <v>292</v>
      </c>
      <c r="I59" s="140">
        <v>285</v>
      </c>
      <c r="J59" s="115">
        <v>-6</v>
      </c>
      <c r="K59" s="116">
        <v>-2.1052631578947367</v>
      </c>
    </row>
    <row r="60" spans="1:11" ht="14.1" customHeight="1" x14ac:dyDescent="0.2">
      <c r="A60" s="306">
        <v>81</v>
      </c>
      <c r="B60" s="307" t="s">
        <v>289</v>
      </c>
      <c r="C60" s="308"/>
      <c r="D60" s="113">
        <v>2.4178315073668304</v>
      </c>
      <c r="E60" s="115">
        <v>576</v>
      </c>
      <c r="F60" s="114">
        <v>591</v>
      </c>
      <c r="G60" s="114">
        <v>613</v>
      </c>
      <c r="H60" s="114">
        <v>629</v>
      </c>
      <c r="I60" s="140">
        <v>614</v>
      </c>
      <c r="J60" s="115">
        <v>-38</v>
      </c>
      <c r="K60" s="116">
        <v>-6.1889250814332248</v>
      </c>
    </row>
    <row r="61" spans="1:11" ht="14.1" customHeight="1" x14ac:dyDescent="0.2">
      <c r="A61" s="306" t="s">
        <v>290</v>
      </c>
      <c r="B61" s="307" t="s">
        <v>291</v>
      </c>
      <c r="C61" s="308"/>
      <c r="D61" s="113">
        <v>0.72618897703899588</v>
      </c>
      <c r="E61" s="115">
        <v>173</v>
      </c>
      <c r="F61" s="114">
        <v>193</v>
      </c>
      <c r="G61" s="114">
        <v>208</v>
      </c>
      <c r="H61" s="114">
        <v>214</v>
      </c>
      <c r="I61" s="140">
        <v>208</v>
      </c>
      <c r="J61" s="115">
        <v>-35</v>
      </c>
      <c r="K61" s="116">
        <v>-16.826923076923077</v>
      </c>
    </row>
    <row r="62" spans="1:11" ht="14.1" customHeight="1" x14ac:dyDescent="0.2">
      <c r="A62" s="306" t="s">
        <v>292</v>
      </c>
      <c r="B62" s="307" t="s">
        <v>293</v>
      </c>
      <c r="C62" s="308"/>
      <c r="D62" s="113">
        <v>0.92347731184149773</v>
      </c>
      <c r="E62" s="115">
        <v>220</v>
      </c>
      <c r="F62" s="114">
        <v>212</v>
      </c>
      <c r="G62" s="114">
        <v>218</v>
      </c>
      <c r="H62" s="114">
        <v>241</v>
      </c>
      <c r="I62" s="140">
        <v>230</v>
      </c>
      <c r="J62" s="115">
        <v>-10</v>
      </c>
      <c r="K62" s="116">
        <v>-4.3478260869565215</v>
      </c>
    </row>
    <row r="63" spans="1:11" ht="14.1" customHeight="1" x14ac:dyDescent="0.2">
      <c r="A63" s="306"/>
      <c r="B63" s="307" t="s">
        <v>294</v>
      </c>
      <c r="C63" s="308"/>
      <c r="D63" s="113">
        <v>0.90248919111782733</v>
      </c>
      <c r="E63" s="115">
        <v>215</v>
      </c>
      <c r="F63" s="114">
        <v>206</v>
      </c>
      <c r="G63" s="114">
        <v>212</v>
      </c>
      <c r="H63" s="114">
        <v>235</v>
      </c>
      <c r="I63" s="140">
        <v>224</v>
      </c>
      <c r="J63" s="115">
        <v>-9</v>
      </c>
      <c r="K63" s="116">
        <v>-4.0178571428571432</v>
      </c>
    </row>
    <row r="64" spans="1:11" ht="14.1" customHeight="1" x14ac:dyDescent="0.2">
      <c r="A64" s="306" t="s">
        <v>295</v>
      </c>
      <c r="B64" s="307" t="s">
        <v>296</v>
      </c>
      <c r="C64" s="308"/>
      <c r="D64" s="113">
        <v>4.6173865592074884E-2</v>
      </c>
      <c r="E64" s="115">
        <v>11</v>
      </c>
      <c r="F64" s="114">
        <v>10</v>
      </c>
      <c r="G64" s="114">
        <v>10</v>
      </c>
      <c r="H64" s="114">
        <v>9</v>
      </c>
      <c r="I64" s="140">
        <v>10</v>
      </c>
      <c r="J64" s="115">
        <v>1</v>
      </c>
      <c r="K64" s="116">
        <v>10</v>
      </c>
    </row>
    <row r="65" spans="1:11" ht="14.1" customHeight="1" x14ac:dyDescent="0.2">
      <c r="A65" s="306" t="s">
        <v>297</v>
      </c>
      <c r="B65" s="307" t="s">
        <v>298</v>
      </c>
      <c r="C65" s="308"/>
      <c r="D65" s="113">
        <v>0.4911220249338874</v>
      </c>
      <c r="E65" s="115">
        <v>117</v>
      </c>
      <c r="F65" s="114">
        <v>119</v>
      </c>
      <c r="G65" s="114">
        <v>120</v>
      </c>
      <c r="H65" s="114">
        <v>108</v>
      </c>
      <c r="I65" s="140">
        <v>111</v>
      </c>
      <c r="J65" s="115">
        <v>6</v>
      </c>
      <c r="K65" s="116">
        <v>5.4054054054054053</v>
      </c>
    </row>
    <row r="66" spans="1:11" ht="14.1" customHeight="1" x14ac:dyDescent="0.2">
      <c r="A66" s="306">
        <v>82</v>
      </c>
      <c r="B66" s="307" t="s">
        <v>299</v>
      </c>
      <c r="C66" s="308"/>
      <c r="D66" s="113">
        <v>1.5405280611174075</v>
      </c>
      <c r="E66" s="115">
        <v>367</v>
      </c>
      <c r="F66" s="114">
        <v>374</v>
      </c>
      <c r="G66" s="114">
        <v>365</v>
      </c>
      <c r="H66" s="114">
        <v>361</v>
      </c>
      <c r="I66" s="140">
        <v>356</v>
      </c>
      <c r="J66" s="115">
        <v>11</v>
      </c>
      <c r="K66" s="116">
        <v>3.0898876404494384</v>
      </c>
    </row>
    <row r="67" spans="1:11" ht="14.1" customHeight="1" x14ac:dyDescent="0.2">
      <c r="A67" s="306" t="s">
        <v>300</v>
      </c>
      <c r="B67" s="307" t="s">
        <v>301</v>
      </c>
      <c r="C67" s="308"/>
      <c r="D67" s="113">
        <v>0.62124837342064387</v>
      </c>
      <c r="E67" s="115">
        <v>148</v>
      </c>
      <c r="F67" s="114">
        <v>142</v>
      </c>
      <c r="G67" s="114">
        <v>136</v>
      </c>
      <c r="H67" s="114">
        <v>137</v>
      </c>
      <c r="I67" s="140">
        <v>127</v>
      </c>
      <c r="J67" s="115">
        <v>21</v>
      </c>
      <c r="K67" s="116">
        <v>16.535433070866141</v>
      </c>
    </row>
    <row r="68" spans="1:11" ht="14.1" customHeight="1" x14ac:dyDescent="0.2">
      <c r="A68" s="306" t="s">
        <v>302</v>
      </c>
      <c r="B68" s="307" t="s">
        <v>303</v>
      </c>
      <c r="C68" s="308"/>
      <c r="D68" s="113">
        <v>0.67581748730218694</v>
      </c>
      <c r="E68" s="115">
        <v>161</v>
      </c>
      <c r="F68" s="114">
        <v>170</v>
      </c>
      <c r="G68" s="114">
        <v>162</v>
      </c>
      <c r="H68" s="114">
        <v>159</v>
      </c>
      <c r="I68" s="140">
        <v>160</v>
      </c>
      <c r="J68" s="115">
        <v>1</v>
      </c>
      <c r="K68" s="116">
        <v>0.625</v>
      </c>
    </row>
    <row r="69" spans="1:11" ht="14.1" customHeight="1" x14ac:dyDescent="0.2">
      <c r="A69" s="306">
        <v>83</v>
      </c>
      <c r="B69" s="307" t="s">
        <v>304</v>
      </c>
      <c r="C69" s="308"/>
      <c r="D69" s="113">
        <v>3.0852537463795491</v>
      </c>
      <c r="E69" s="115">
        <v>735</v>
      </c>
      <c r="F69" s="114">
        <v>720</v>
      </c>
      <c r="G69" s="114">
        <v>731</v>
      </c>
      <c r="H69" s="114">
        <v>731</v>
      </c>
      <c r="I69" s="140">
        <v>703</v>
      </c>
      <c r="J69" s="115">
        <v>32</v>
      </c>
      <c r="K69" s="116">
        <v>4.5519203413940259</v>
      </c>
    </row>
    <row r="70" spans="1:11" ht="14.1" customHeight="1" x14ac:dyDescent="0.2">
      <c r="A70" s="306" t="s">
        <v>305</v>
      </c>
      <c r="B70" s="307" t="s">
        <v>306</v>
      </c>
      <c r="C70" s="308"/>
      <c r="D70" s="113">
        <v>1.5321328128279394</v>
      </c>
      <c r="E70" s="115">
        <v>365</v>
      </c>
      <c r="F70" s="114">
        <v>352</v>
      </c>
      <c r="G70" s="114">
        <v>359</v>
      </c>
      <c r="H70" s="114">
        <v>354</v>
      </c>
      <c r="I70" s="140">
        <v>322</v>
      </c>
      <c r="J70" s="115">
        <v>43</v>
      </c>
      <c r="K70" s="116">
        <v>13.354037267080745</v>
      </c>
    </row>
    <row r="71" spans="1:11" ht="14.1" customHeight="1" x14ac:dyDescent="0.2">
      <c r="A71" s="306"/>
      <c r="B71" s="307" t="s">
        <v>307</v>
      </c>
      <c r="C71" s="308"/>
      <c r="D71" s="113">
        <v>0.78495571506527306</v>
      </c>
      <c r="E71" s="115">
        <v>187</v>
      </c>
      <c r="F71" s="114">
        <v>180</v>
      </c>
      <c r="G71" s="114">
        <v>178</v>
      </c>
      <c r="H71" s="114">
        <v>173</v>
      </c>
      <c r="I71" s="140">
        <v>158</v>
      </c>
      <c r="J71" s="115">
        <v>29</v>
      </c>
      <c r="K71" s="116">
        <v>18.354430379746834</v>
      </c>
    </row>
    <row r="72" spans="1:11" ht="14.1" customHeight="1" x14ac:dyDescent="0.2">
      <c r="A72" s="306">
        <v>84</v>
      </c>
      <c r="B72" s="307" t="s">
        <v>308</v>
      </c>
      <c r="C72" s="308"/>
      <c r="D72" s="113">
        <v>1.1837300088150107</v>
      </c>
      <c r="E72" s="115">
        <v>282</v>
      </c>
      <c r="F72" s="114">
        <v>288</v>
      </c>
      <c r="G72" s="114">
        <v>265</v>
      </c>
      <c r="H72" s="114">
        <v>260</v>
      </c>
      <c r="I72" s="140">
        <v>268</v>
      </c>
      <c r="J72" s="115">
        <v>14</v>
      </c>
      <c r="K72" s="116">
        <v>5.2238805970149258</v>
      </c>
    </row>
    <row r="73" spans="1:11" ht="14.1" customHeight="1" x14ac:dyDescent="0.2">
      <c r="A73" s="306" t="s">
        <v>309</v>
      </c>
      <c r="B73" s="307" t="s">
        <v>310</v>
      </c>
      <c r="C73" s="308"/>
      <c r="D73" s="113">
        <v>0.11753347605255425</v>
      </c>
      <c r="E73" s="115">
        <v>28</v>
      </c>
      <c r="F73" s="114">
        <v>27</v>
      </c>
      <c r="G73" s="114">
        <v>24</v>
      </c>
      <c r="H73" s="114">
        <v>16</v>
      </c>
      <c r="I73" s="140">
        <v>22</v>
      </c>
      <c r="J73" s="115">
        <v>6</v>
      </c>
      <c r="K73" s="116">
        <v>27.272727272727273</v>
      </c>
    </row>
    <row r="74" spans="1:11" ht="14.1" customHeight="1" x14ac:dyDescent="0.2">
      <c r="A74" s="306" t="s">
        <v>311</v>
      </c>
      <c r="B74" s="307" t="s">
        <v>312</v>
      </c>
      <c r="C74" s="308"/>
      <c r="D74" s="113">
        <v>1.2592872434202242E-2</v>
      </c>
      <c r="E74" s="115">
        <v>3</v>
      </c>
      <c r="F74" s="114">
        <v>4</v>
      </c>
      <c r="G74" s="114" t="s">
        <v>513</v>
      </c>
      <c r="H74" s="114">
        <v>5</v>
      </c>
      <c r="I74" s="140">
        <v>3</v>
      </c>
      <c r="J74" s="115">
        <v>0</v>
      </c>
      <c r="K74" s="116">
        <v>0</v>
      </c>
    </row>
    <row r="75" spans="1:11" ht="14.1" customHeight="1" x14ac:dyDescent="0.2">
      <c r="A75" s="306" t="s">
        <v>313</v>
      </c>
      <c r="B75" s="307" t="s">
        <v>314</v>
      </c>
      <c r="C75" s="308"/>
      <c r="D75" s="113">
        <v>6.2964362171011201E-2</v>
      </c>
      <c r="E75" s="115">
        <v>15</v>
      </c>
      <c r="F75" s="114">
        <v>10</v>
      </c>
      <c r="G75" s="114">
        <v>11</v>
      </c>
      <c r="H75" s="114">
        <v>6</v>
      </c>
      <c r="I75" s="140">
        <v>6</v>
      </c>
      <c r="J75" s="115">
        <v>9</v>
      </c>
      <c r="K75" s="116">
        <v>150</v>
      </c>
    </row>
    <row r="76" spans="1:11" ht="14.1" customHeight="1" x14ac:dyDescent="0.2">
      <c r="A76" s="306">
        <v>91</v>
      </c>
      <c r="B76" s="307" t="s">
        <v>315</v>
      </c>
      <c r="C76" s="308"/>
      <c r="D76" s="113">
        <v>4.1976241447340808E-2</v>
      </c>
      <c r="E76" s="115">
        <v>10</v>
      </c>
      <c r="F76" s="114">
        <v>9</v>
      </c>
      <c r="G76" s="114">
        <v>10</v>
      </c>
      <c r="H76" s="114">
        <v>12</v>
      </c>
      <c r="I76" s="140">
        <v>9</v>
      </c>
      <c r="J76" s="115">
        <v>1</v>
      </c>
      <c r="K76" s="116">
        <v>11.111111111111111</v>
      </c>
    </row>
    <row r="77" spans="1:11" ht="14.1" customHeight="1" x14ac:dyDescent="0.2">
      <c r="A77" s="306">
        <v>92</v>
      </c>
      <c r="B77" s="307" t="s">
        <v>316</v>
      </c>
      <c r="C77" s="308"/>
      <c r="D77" s="113">
        <v>0.2140788313814381</v>
      </c>
      <c r="E77" s="115">
        <v>51</v>
      </c>
      <c r="F77" s="114">
        <v>54</v>
      </c>
      <c r="G77" s="114">
        <v>55</v>
      </c>
      <c r="H77" s="114">
        <v>61</v>
      </c>
      <c r="I77" s="140">
        <v>69</v>
      </c>
      <c r="J77" s="115">
        <v>-18</v>
      </c>
      <c r="K77" s="116">
        <v>-26.086956521739129</v>
      </c>
    </row>
    <row r="78" spans="1:11" ht="14.1" customHeight="1" x14ac:dyDescent="0.2">
      <c r="A78" s="306">
        <v>93</v>
      </c>
      <c r="B78" s="307" t="s">
        <v>317</v>
      </c>
      <c r="C78" s="308"/>
      <c r="D78" s="113">
        <v>0.29803131427611973</v>
      </c>
      <c r="E78" s="115">
        <v>71</v>
      </c>
      <c r="F78" s="114">
        <v>73</v>
      </c>
      <c r="G78" s="114">
        <v>77</v>
      </c>
      <c r="H78" s="114">
        <v>74</v>
      </c>
      <c r="I78" s="140">
        <v>81</v>
      </c>
      <c r="J78" s="115">
        <v>-10</v>
      </c>
      <c r="K78" s="116">
        <v>-12.345679012345679</v>
      </c>
    </row>
    <row r="79" spans="1:11" ht="14.1" customHeight="1" x14ac:dyDescent="0.2">
      <c r="A79" s="306">
        <v>94</v>
      </c>
      <c r="B79" s="307" t="s">
        <v>318</v>
      </c>
      <c r="C79" s="308"/>
      <c r="D79" s="113">
        <v>0.43235528690761027</v>
      </c>
      <c r="E79" s="115">
        <v>103</v>
      </c>
      <c r="F79" s="114">
        <v>111</v>
      </c>
      <c r="G79" s="114">
        <v>111</v>
      </c>
      <c r="H79" s="114">
        <v>111</v>
      </c>
      <c r="I79" s="140">
        <v>115</v>
      </c>
      <c r="J79" s="115">
        <v>-12</v>
      </c>
      <c r="K79" s="116">
        <v>-10.434782608695652</v>
      </c>
    </row>
    <row r="80" spans="1:11" ht="14.1" customHeight="1" x14ac:dyDescent="0.2">
      <c r="A80" s="306" t="s">
        <v>319</v>
      </c>
      <c r="B80" s="307" t="s">
        <v>320</v>
      </c>
      <c r="C80" s="308"/>
      <c r="D80" s="113">
        <v>2.0988120723670404E-2</v>
      </c>
      <c r="E80" s="115">
        <v>5</v>
      </c>
      <c r="F80" s="114">
        <v>5</v>
      </c>
      <c r="G80" s="114">
        <v>5</v>
      </c>
      <c r="H80" s="114">
        <v>6</v>
      </c>
      <c r="I80" s="140">
        <v>7</v>
      </c>
      <c r="J80" s="115">
        <v>-2</v>
      </c>
      <c r="K80" s="116">
        <v>-28.571428571428573</v>
      </c>
    </row>
    <row r="81" spans="1:11" ht="14.1" customHeight="1" x14ac:dyDescent="0.2">
      <c r="A81" s="310" t="s">
        <v>321</v>
      </c>
      <c r="B81" s="311" t="s">
        <v>333</v>
      </c>
      <c r="C81" s="312"/>
      <c r="D81" s="125">
        <v>3.5763757713134368</v>
      </c>
      <c r="E81" s="143">
        <v>852</v>
      </c>
      <c r="F81" s="144">
        <v>904</v>
      </c>
      <c r="G81" s="144">
        <v>895</v>
      </c>
      <c r="H81" s="144">
        <v>900</v>
      </c>
      <c r="I81" s="145">
        <v>887</v>
      </c>
      <c r="J81" s="143">
        <v>-35</v>
      </c>
      <c r="K81" s="146">
        <v>-3.9458850056369785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5276</v>
      </c>
      <c r="G12" s="536">
        <v>3866</v>
      </c>
      <c r="H12" s="536">
        <v>7182</v>
      </c>
      <c r="I12" s="536">
        <v>4995</v>
      </c>
      <c r="J12" s="537">
        <v>5360</v>
      </c>
      <c r="K12" s="538">
        <v>-84</v>
      </c>
      <c r="L12" s="349">
        <v>-1.5671641791044777</v>
      </c>
    </row>
    <row r="13" spans="1:17" s="110" customFormat="1" ht="15" customHeight="1" x14ac:dyDescent="0.2">
      <c r="A13" s="350" t="s">
        <v>344</v>
      </c>
      <c r="B13" s="351" t="s">
        <v>345</v>
      </c>
      <c r="C13" s="347"/>
      <c r="D13" s="347"/>
      <c r="E13" s="348"/>
      <c r="F13" s="536">
        <v>3176</v>
      </c>
      <c r="G13" s="536">
        <v>2092</v>
      </c>
      <c r="H13" s="536">
        <v>4014</v>
      </c>
      <c r="I13" s="536">
        <v>2952</v>
      </c>
      <c r="J13" s="537">
        <v>3328</v>
      </c>
      <c r="K13" s="538">
        <v>-152</v>
      </c>
      <c r="L13" s="349">
        <v>-4.5673076923076925</v>
      </c>
    </row>
    <row r="14" spans="1:17" s="110" customFormat="1" ht="22.5" customHeight="1" x14ac:dyDescent="0.2">
      <c r="A14" s="350"/>
      <c r="B14" s="351" t="s">
        <v>346</v>
      </c>
      <c r="C14" s="347"/>
      <c r="D14" s="347"/>
      <c r="E14" s="348"/>
      <c r="F14" s="536">
        <v>2100</v>
      </c>
      <c r="G14" s="536">
        <v>1774</v>
      </c>
      <c r="H14" s="536">
        <v>3168</v>
      </c>
      <c r="I14" s="536">
        <v>2043</v>
      </c>
      <c r="J14" s="537">
        <v>2032</v>
      </c>
      <c r="K14" s="538">
        <v>68</v>
      </c>
      <c r="L14" s="349">
        <v>3.3464566929133857</v>
      </c>
    </row>
    <row r="15" spans="1:17" s="110" customFormat="1" ht="15" customHeight="1" x14ac:dyDescent="0.2">
      <c r="A15" s="350" t="s">
        <v>347</v>
      </c>
      <c r="B15" s="351" t="s">
        <v>108</v>
      </c>
      <c r="C15" s="347"/>
      <c r="D15" s="347"/>
      <c r="E15" s="348"/>
      <c r="F15" s="536">
        <v>1158</v>
      </c>
      <c r="G15" s="536">
        <v>847</v>
      </c>
      <c r="H15" s="536">
        <v>2957</v>
      </c>
      <c r="I15" s="536">
        <v>1283</v>
      </c>
      <c r="J15" s="537">
        <v>1118</v>
      </c>
      <c r="K15" s="538">
        <v>40</v>
      </c>
      <c r="L15" s="349">
        <v>3.5778175313059033</v>
      </c>
    </row>
    <row r="16" spans="1:17" s="110" customFormat="1" ht="15" customHeight="1" x14ac:dyDescent="0.2">
      <c r="A16" s="350"/>
      <c r="B16" s="351" t="s">
        <v>109</v>
      </c>
      <c r="C16" s="347"/>
      <c r="D16" s="347"/>
      <c r="E16" s="348"/>
      <c r="F16" s="536">
        <v>3502</v>
      </c>
      <c r="G16" s="536">
        <v>2584</v>
      </c>
      <c r="H16" s="536">
        <v>3629</v>
      </c>
      <c r="I16" s="536">
        <v>3175</v>
      </c>
      <c r="J16" s="537">
        <v>3632</v>
      </c>
      <c r="K16" s="538">
        <v>-130</v>
      </c>
      <c r="L16" s="349">
        <v>-3.5792951541850222</v>
      </c>
    </row>
    <row r="17" spans="1:12" s="110" customFormat="1" ht="15" customHeight="1" x14ac:dyDescent="0.2">
      <c r="A17" s="350"/>
      <c r="B17" s="351" t="s">
        <v>110</v>
      </c>
      <c r="C17" s="347"/>
      <c r="D17" s="347"/>
      <c r="E17" s="348"/>
      <c r="F17" s="536">
        <v>538</v>
      </c>
      <c r="G17" s="536">
        <v>359</v>
      </c>
      <c r="H17" s="536">
        <v>508</v>
      </c>
      <c r="I17" s="536">
        <v>450</v>
      </c>
      <c r="J17" s="537">
        <v>515</v>
      </c>
      <c r="K17" s="538">
        <v>23</v>
      </c>
      <c r="L17" s="349">
        <v>4.4660194174757279</v>
      </c>
    </row>
    <row r="18" spans="1:12" s="110" customFormat="1" ht="15" customHeight="1" x14ac:dyDescent="0.2">
      <c r="A18" s="350"/>
      <c r="B18" s="351" t="s">
        <v>111</v>
      </c>
      <c r="C18" s="347"/>
      <c r="D18" s="347"/>
      <c r="E18" s="348"/>
      <c r="F18" s="536">
        <v>78</v>
      </c>
      <c r="G18" s="536">
        <v>76</v>
      </c>
      <c r="H18" s="536">
        <v>88</v>
      </c>
      <c r="I18" s="536">
        <v>87</v>
      </c>
      <c r="J18" s="537">
        <v>95</v>
      </c>
      <c r="K18" s="538">
        <v>-17</v>
      </c>
      <c r="L18" s="349">
        <v>-17.894736842105264</v>
      </c>
    </row>
    <row r="19" spans="1:12" s="110" customFormat="1" ht="15" customHeight="1" x14ac:dyDescent="0.2">
      <c r="A19" s="118" t="s">
        <v>113</v>
      </c>
      <c r="B19" s="119" t="s">
        <v>181</v>
      </c>
      <c r="C19" s="347"/>
      <c r="D19" s="347"/>
      <c r="E19" s="348"/>
      <c r="F19" s="536">
        <v>3606</v>
      </c>
      <c r="G19" s="536">
        <v>2481</v>
      </c>
      <c r="H19" s="536">
        <v>5276</v>
      </c>
      <c r="I19" s="536">
        <v>3432</v>
      </c>
      <c r="J19" s="537">
        <v>3709</v>
      </c>
      <c r="K19" s="538">
        <v>-103</v>
      </c>
      <c r="L19" s="349">
        <v>-2.7770288487462929</v>
      </c>
    </row>
    <row r="20" spans="1:12" s="110" customFormat="1" ht="15" customHeight="1" x14ac:dyDescent="0.2">
      <c r="A20" s="118"/>
      <c r="B20" s="119" t="s">
        <v>182</v>
      </c>
      <c r="C20" s="347"/>
      <c r="D20" s="347"/>
      <c r="E20" s="348"/>
      <c r="F20" s="536">
        <v>1670</v>
      </c>
      <c r="G20" s="536">
        <v>1385</v>
      </c>
      <c r="H20" s="536">
        <v>1906</v>
      </c>
      <c r="I20" s="536">
        <v>1563</v>
      </c>
      <c r="J20" s="537">
        <v>1651</v>
      </c>
      <c r="K20" s="538">
        <v>19</v>
      </c>
      <c r="L20" s="349">
        <v>1.1508176862507571</v>
      </c>
    </row>
    <row r="21" spans="1:12" s="110" customFormat="1" ht="15" customHeight="1" x14ac:dyDescent="0.2">
      <c r="A21" s="118" t="s">
        <v>113</v>
      </c>
      <c r="B21" s="119" t="s">
        <v>116</v>
      </c>
      <c r="C21" s="347"/>
      <c r="D21" s="347"/>
      <c r="E21" s="348"/>
      <c r="F21" s="536">
        <v>3938</v>
      </c>
      <c r="G21" s="536">
        <v>3007</v>
      </c>
      <c r="H21" s="536">
        <v>5805</v>
      </c>
      <c r="I21" s="536">
        <v>3814</v>
      </c>
      <c r="J21" s="537">
        <v>3987</v>
      </c>
      <c r="K21" s="538">
        <v>-49</v>
      </c>
      <c r="L21" s="349">
        <v>-1.2289942312515676</v>
      </c>
    </row>
    <row r="22" spans="1:12" s="110" customFormat="1" ht="15" customHeight="1" x14ac:dyDescent="0.2">
      <c r="A22" s="118"/>
      <c r="B22" s="119" t="s">
        <v>117</v>
      </c>
      <c r="C22" s="347"/>
      <c r="D22" s="347"/>
      <c r="E22" s="348"/>
      <c r="F22" s="536">
        <v>1335</v>
      </c>
      <c r="G22" s="536">
        <v>858</v>
      </c>
      <c r="H22" s="536">
        <v>1373</v>
      </c>
      <c r="I22" s="536">
        <v>1180</v>
      </c>
      <c r="J22" s="537">
        <v>1372</v>
      </c>
      <c r="K22" s="538">
        <v>-37</v>
      </c>
      <c r="L22" s="349">
        <v>-2.6967930029154519</v>
      </c>
    </row>
    <row r="23" spans="1:12" s="110" customFormat="1" ht="15" customHeight="1" x14ac:dyDescent="0.2">
      <c r="A23" s="352" t="s">
        <v>347</v>
      </c>
      <c r="B23" s="353" t="s">
        <v>193</v>
      </c>
      <c r="C23" s="354"/>
      <c r="D23" s="354"/>
      <c r="E23" s="355"/>
      <c r="F23" s="539">
        <v>99</v>
      </c>
      <c r="G23" s="539">
        <v>132</v>
      </c>
      <c r="H23" s="539">
        <v>1568</v>
      </c>
      <c r="I23" s="539">
        <v>56</v>
      </c>
      <c r="J23" s="540">
        <v>93</v>
      </c>
      <c r="K23" s="541">
        <v>6</v>
      </c>
      <c r="L23" s="356">
        <v>6.4516129032258061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34.4</v>
      </c>
      <c r="G25" s="542">
        <v>36.4</v>
      </c>
      <c r="H25" s="542">
        <v>38.700000000000003</v>
      </c>
      <c r="I25" s="542">
        <v>37.9</v>
      </c>
      <c r="J25" s="542">
        <v>37</v>
      </c>
      <c r="K25" s="543" t="s">
        <v>349</v>
      </c>
      <c r="L25" s="364">
        <v>-2.6000000000000014</v>
      </c>
    </row>
    <row r="26" spans="1:12" s="110" customFormat="1" ht="15" customHeight="1" x14ac:dyDescent="0.2">
      <c r="A26" s="365" t="s">
        <v>105</v>
      </c>
      <c r="B26" s="366" t="s">
        <v>345</v>
      </c>
      <c r="C26" s="362"/>
      <c r="D26" s="362"/>
      <c r="E26" s="363"/>
      <c r="F26" s="542">
        <v>33.4</v>
      </c>
      <c r="G26" s="542">
        <v>34.5</v>
      </c>
      <c r="H26" s="542">
        <v>36</v>
      </c>
      <c r="I26" s="542">
        <v>35.799999999999997</v>
      </c>
      <c r="J26" s="544">
        <v>35.4</v>
      </c>
      <c r="K26" s="543" t="s">
        <v>349</v>
      </c>
      <c r="L26" s="364">
        <v>-2</v>
      </c>
    </row>
    <row r="27" spans="1:12" s="110" customFormat="1" ht="15" customHeight="1" x14ac:dyDescent="0.2">
      <c r="A27" s="365"/>
      <c r="B27" s="366" t="s">
        <v>346</v>
      </c>
      <c r="C27" s="362"/>
      <c r="D27" s="362"/>
      <c r="E27" s="363"/>
      <c r="F27" s="542">
        <v>35.9</v>
      </c>
      <c r="G27" s="542">
        <v>38.5</v>
      </c>
      <c r="H27" s="542">
        <v>42.1</v>
      </c>
      <c r="I27" s="542">
        <v>40.9</v>
      </c>
      <c r="J27" s="542">
        <v>39.799999999999997</v>
      </c>
      <c r="K27" s="543" t="s">
        <v>349</v>
      </c>
      <c r="L27" s="364">
        <v>-3.8999999999999986</v>
      </c>
    </row>
    <row r="28" spans="1:12" s="110" customFormat="1" ht="15" customHeight="1" x14ac:dyDescent="0.2">
      <c r="A28" s="365" t="s">
        <v>113</v>
      </c>
      <c r="B28" s="366" t="s">
        <v>108</v>
      </c>
      <c r="C28" s="362"/>
      <c r="D28" s="362"/>
      <c r="E28" s="363"/>
      <c r="F28" s="542">
        <v>47.8</v>
      </c>
      <c r="G28" s="542">
        <v>46.4</v>
      </c>
      <c r="H28" s="542">
        <v>52.6</v>
      </c>
      <c r="I28" s="542">
        <v>51.4</v>
      </c>
      <c r="J28" s="542">
        <v>50.3</v>
      </c>
      <c r="K28" s="543" t="s">
        <v>349</v>
      </c>
      <c r="L28" s="364">
        <v>-2.5</v>
      </c>
    </row>
    <row r="29" spans="1:12" s="110" customFormat="1" ht="11.25" x14ac:dyDescent="0.2">
      <c r="A29" s="365"/>
      <c r="B29" s="366" t="s">
        <v>109</v>
      </c>
      <c r="C29" s="362"/>
      <c r="D29" s="362"/>
      <c r="E29" s="363"/>
      <c r="F29" s="542">
        <v>31.3</v>
      </c>
      <c r="G29" s="542">
        <v>34</v>
      </c>
      <c r="H29" s="542">
        <v>34.5</v>
      </c>
      <c r="I29" s="542">
        <v>34.1</v>
      </c>
      <c r="J29" s="544">
        <v>34.6</v>
      </c>
      <c r="K29" s="543" t="s">
        <v>349</v>
      </c>
      <c r="L29" s="364">
        <v>-3.3000000000000007</v>
      </c>
    </row>
    <row r="30" spans="1:12" s="110" customFormat="1" ht="15" customHeight="1" x14ac:dyDescent="0.2">
      <c r="A30" s="365"/>
      <c r="B30" s="366" t="s">
        <v>110</v>
      </c>
      <c r="C30" s="362"/>
      <c r="D30" s="362"/>
      <c r="E30" s="363"/>
      <c r="F30" s="542">
        <v>29.4</v>
      </c>
      <c r="G30" s="542">
        <v>35.5</v>
      </c>
      <c r="H30" s="542">
        <v>31.3</v>
      </c>
      <c r="I30" s="542">
        <v>30.6</v>
      </c>
      <c r="J30" s="542">
        <v>29.4</v>
      </c>
      <c r="K30" s="543" t="s">
        <v>349</v>
      </c>
      <c r="L30" s="364">
        <v>0</v>
      </c>
    </row>
    <row r="31" spans="1:12" s="110" customFormat="1" ht="15" customHeight="1" x14ac:dyDescent="0.2">
      <c r="A31" s="365"/>
      <c r="B31" s="366" t="s">
        <v>111</v>
      </c>
      <c r="C31" s="362"/>
      <c r="D31" s="362"/>
      <c r="E31" s="363"/>
      <c r="F31" s="542">
        <v>23.1</v>
      </c>
      <c r="G31" s="542">
        <v>25</v>
      </c>
      <c r="H31" s="542">
        <v>30.7</v>
      </c>
      <c r="I31" s="542">
        <v>26.4</v>
      </c>
      <c r="J31" s="542">
        <v>28.4</v>
      </c>
      <c r="K31" s="543" t="s">
        <v>349</v>
      </c>
      <c r="L31" s="364">
        <v>-5.2999999999999972</v>
      </c>
    </row>
    <row r="32" spans="1:12" s="110" customFormat="1" ht="15" customHeight="1" x14ac:dyDescent="0.2">
      <c r="A32" s="367" t="s">
        <v>113</v>
      </c>
      <c r="B32" s="368" t="s">
        <v>181</v>
      </c>
      <c r="C32" s="362"/>
      <c r="D32" s="362"/>
      <c r="E32" s="363"/>
      <c r="F32" s="542">
        <v>33.5</v>
      </c>
      <c r="G32" s="542">
        <v>34.9</v>
      </c>
      <c r="H32" s="542">
        <v>38</v>
      </c>
      <c r="I32" s="542">
        <v>37.4</v>
      </c>
      <c r="J32" s="544">
        <v>37</v>
      </c>
      <c r="K32" s="543" t="s">
        <v>349</v>
      </c>
      <c r="L32" s="364">
        <v>-3.5</v>
      </c>
    </row>
    <row r="33" spans="1:12" s="110" customFormat="1" ht="15" customHeight="1" x14ac:dyDescent="0.2">
      <c r="A33" s="367"/>
      <c r="B33" s="368" t="s">
        <v>182</v>
      </c>
      <c r="C33" s="362"/>
      <c r="D33" s="362"/>
      <c r="E33" s="363"/>
      <c r="F33" s="542">
        <v>36.4</v>
      </c>
      <c r="G33" s="542">
        <v>38.9</v>
      </c>
      <c r="H33" s="542">
        <v>40</v>
      </c>
      <c r="I33" s="542">
        <v>39</v>
      </c>
      <c r="J33" s="542">
        <v>37.1</v>
      </c>
      <c r="K33" s="543" t="s">
        <v>349</v>
      </c>
      <c r="L33" s="364">
        <v>-0.70000000000000284</v>
      </c>
    </row>
    <row r="34" spans="1:12" s="369" customFormat="1" ht="15" customHeight="1" x14ac:dyDescent="0.2">
      <c r="A34" s="367" t="s">
        <v>113</v>
      </c>
      <c r="B34" s="368" t="s">
        <v>116</v>
      </c>
      <c r="C34" s="362"/>
      <c r="D34" s="362"/>
      <c r="E34" s="363"/>
      <c r="F34" s="542">
        <v>32.700000000000003</v>
      </c>
      <c r="G34" s="542">
        <v>33.9</v>
      </c>
      <c r="H34" s="542">
        <v>37.1</v>
      </c>
      <c r="I34" s="542">
        <v>36.299999999999997</v>
      </c>
      <c r="J34" s="542">
        <v>34</v>
      </c>
      <c r="K34" s="543" t="s">
        <v>349</v>
      </c>
      <c r="L34" s="364">
        <v>-1.2999999999999972</v>
      </c>
    </row>
    <row r="35" spans="1:12" s="369" customFormat="1" ht="11.25" x14ac:dyDescent="0.2">
      <c r="A35" s="370"/>
      <c r="B35" s="371" t="s">
        <v>117</v>
      </c>
      <c r="C35" s="372"/>
      <c r="D35" s="372"/>
      <c r="E35" s="373"/>
      <c r="F35" s="545">
        <v>39.6</v>
      </c>
      <c r="G35" s="545">
        <v>44.7</v>
      </c>
      <c r="H35" s="545">
        <v>44.1</v>
      </c>
      <c r="I35" s="545">
        <v>43</v>
      </c>
      <c r="J35" s="546">
        <v>45.7</v>
      </c>
      <c r="K35" s="547" t="s">
        <v>349</v>
      </c>
      <c r="L35" s="374">
        <v>-6.1000000000000014</v>
      </c>
    </row>
    <row r="36" spans="1:12" s="369" customFormat="1" ht="15.95" customHeight="1" x14ac:dyDescent="0.2">
      <c r="A36" s="375" t="s">
        <v>350</v>
      </c>
      <c r="B36" s="376"/>
      <c r="C36" s="377"/>
      <c r="D36" s="376"/>
      <c r="E36" s="378"/>
      <c r="F36" s="548">
        <v>5156</v>
      </c>
      <c r="G36" s="548">
        <v>3711</v>
      </c>
      <c r="H36" s="548">
        <v>5468</v>
      </c>
      <c r="I36" s="548">
        <v>4909</v>
      </c>
      <c r="J36" s="548">
        <v>5247</v>
      </c>
      <c r="K36" s="549">
        <v>-91</v>
      </c>
      <c r="L36" s="380">
        <v>-1.7343243758338098</v>
      </c>
    </row>
    <row r="37" spans="1:12" s="369" customFormat="1" ht="15.95" customHeight="1" x14ac:dyDescent="0.2">
      <c r="A37" s="381"/>
      <c r="B37" s="382" t="s">
        <v>113</v>
      </c>
      <c r="C37" s="382" t="s">
        <v>351</v>
      </c>
      <c r="D37" s="382"/>
      <c r="E37" s="383"/>
      <c r="F37" s="548">
        <v>1775</v>
      </c>
      <c r="G37" s="548">
        <v>1349</v>
      </c>
      <c r="H37" s="548">
        <v>2115</v>
      </c>
      <c r="I37" s="548">
        <v>1861</v>
      </c>
      <c r="J37" s="548">
        <v>1943</v>
      </c>
      <c r="K37" s="549">
        <v>-168</v>
      </c>
      <c r="L37" s="380">
        <v>-8.6464230571281515</v>
      </c>
    </row>
    <row r="38" spans="1:12" s="369" customFormat="1" ht="15.95" customHeight="1" x14ac:dyDescent="0.2">
      <c r="A38" s="381"/>
      <c r="B38" s="384" t="s">
        <v>105</v>
      </c>
      <c r="C38" s="384" t="s">
        <v>106</v>
      </c>
      <c r="D38" s="385"/>
      <c r="E38" s="383"/>
      <c r="F38" s="548">
        <v>3116</v>
      </c>
      <c r="G38" s="548">
        <v>2009</v>
      </c>
      <c r="H38" s="548">
        <v>3074</v>
      </c>
      <c r="I38" s="548">
        <v>2910</v>
      </c>
      <c r="J38" s="550">
        <v>3268</v>
      </c>
      <c r="K38" s="549">
        <v>-152</v>
      </c>
      <c r="L38" s="380">
        <v>-4.6511627906976747</v>
      </c>
    </row>
    <row r="39" spans="1:12" s="369" customFormat="1" ht="15.95" customHeight="1" x14ac:dyDescent="0.2">
      <c r="A39" s="381"/>
      <c r="B39" s="385"/>
      <c r="C39" s="382" t="s">
        <v>352</v>
      </c>
      <c r="D39" s="385"/>
      <c r="E39" s="383"/>
      <c r="F39" s="548">
        <v>1042</v>
      </c>
      <c r="G39" s="548">
        <v>693</v>
      </c>
      <c r="H39" s="548">
        <v>1108</v>
      </c>
      <c r="I39" s="548">
        <v>1043</v>
      </c>
      <c r="J39" s="548">
        <v>1156</v>
      </c>
      <c r="K39" s="549">
        <v>-114</v>
      </c>
      <c r="L39" s="380">
        <v>-9.8615916955017298</v>
      </c>
    </row>
    <row r="40" spans="1:12" s="369" customFormat="1" ht="15.95" customHeight="1" x14ac:dyDescent="0.2">
      <c r="A40" s="381"/>
      <c r="B40" s="384"/>
      <c r="C40" s="384" t="s">
        <v>107</v>
      </c>
      <c r="D40" s="385"/>
      <c r="E40" s="383"/>
      <c r="F40" s="548">
        <v>2040</v>
      </c>
      <c r="G40" s="548">
        <v>1702</v>
      </c>
      <c r="H40" s="548">
        <v>2394</v>
      </c>
      <c r="I40" s="548">
        <v>1999</v>
      </c>
      <c r="J40" s="548">
        <v>1979</v>
      </c>
      <c r="K40" s="549">
        <v>61</v>
      </c>
      <c r="L40" s="380">
        <v>3.0823648307225873</v>
      </c>
    </row>
    <row r="41" spans="1:12" s="369" customFormat="1" ht="24" customHeight="1" x14ac:dyDescent="0.2">
      <c r="A41" s="381"/>
      <c r="B41" s="385"/>
      <c r="C41" s="382" t="s">
        <v>352</v>
      </c>
      <c r="D41" s="385"/>
      <c r="E41" s="383"/>
      <c r="F41" s="548">
        <v>733</v>
      </c>
      <c r="G41" s="548">
        <v>656</v>
      </c>
      <c r="H41" s="548">
        <v>1007</v>
      </c>
      <c r="I41" s="548">
        <v>818</v>
      </c>
      <c r="J41" s="550">
        <v>787</v>
      </c>
      <c r="K41" s="549">
        <v>-54</v>
      </c>
      <c r="L41" s="380">
        <v>-6.8614993646759848</v>
      </c>
    </row>
    <row r="42" spans="1:12" s="110" customFormat="1" ht="15" customHeight="1" x14ac:dyDescent="0.2">
      <c r="A42" s="381"/>
      <c r="B42" s="384" t="s">
        <v>113</v>
      </c>
      <c r="C42" s="384" t="s">
        <v>353</v>
      </c>
      <c r="D42" s="385"/>
      <c r="E42" s="383"/>
      <c r="F42" s="548">
        <v>1064</v>
      </c>
      <c r="G42" s="548">
        <v>717</v>
      </c>
      <c r="H42" s="548">
        <v>1366</v>
      </c>
      <c r="I42" s="548">
        <v>1211</v>
      </c>
      <c r="J42" s="548">
        <v>1022</v>
      </c>
      <c r="K42" s="549">
        <v>42</v>
      </c>
      <c r="L42" s="380">
        <v>4.1095890410958908</v>
      </c>
    </row>
    <row r="43" spans="1:12" s="110" customFormat="1" ht="15" customHeight="1" x14ac:dyDescent="0.2">
      <c r="A43" s="381"/>
      <c r="B43" s="385"/>
      <c r="C43" s="382" t="s">
        <v>352</v>
      </c>
      <c r="D43" s="385"/>
      <c r="E43" s="383"/>
      <c r="F43" s="548">
        <v>509</v>
      </c>
      <c r="G43" s="548">
        <v>333</v>
      </c>
      <c r="H43" s="548">
        <v>718</v>
      </c>
      <c r="I43" s="548">
        <v>623</v>
      </c>
      <c r="J43" s="548">
        <v>514</v>
      </c>
      <c r="K43" s="549">
        <v>-5</v>
      </c>
      <c r="L43" s="380">
        <v>-0.97276264591439687</v>
      </c>
    </row>
    <row r="44" spans="1:12" s="110" customFormat="1" ht="15" customHeight="1" x14ac:dyDescent="0.2">
      <c r="A44" s="381"/>
      <c r="B44" s="384"/>
      <c r="C44" s="366" t="s">
        <v>109</v>
      </c>
      <c r="D44" s="385"/>
      <c r="E44" s="383"/>
      <c r="F44" s="548">
        <v>3477</v>
      </c>
      <c r="G44" s="548">
        <v>2560</v>
      </c>
      <c r="H44" s="548">
        <v>3509</v>
      </c>
      <c r="I44" s="548">
        <v>3163</v>
      </c>
      <c r="J44" s="550">
        <v>3617</v>
      </c>
      <c r="K44" s="549">
        <v>-140</v>
      </c>
      <c r="L44" s="380">
        <v>-3.870611003594139</v>
      </c>
    </row>
    <row r="45" spans="1:12" s="110" customFormat="1" ht="15" customHeight="1" x14ac:dyDescent="0.2">
      <c r="A45" s="381"/>
      <c r="B45" s="385"/>
      <c r="C45" s="382" t="s">
        <v>352</v>
      </c>
      <c r="D45" s="385"/>
      <c r="E45" s="383"/>
      <c r="F45" s="548">
        <v>1090</v>
      </c>
      <c r="G45" s="548">
        <v>870</v>
      </c>
      <c r="H45" s="548">
        <v>1212</v>
      </c>
      <c r="I45" s="548">
        <v>1078</v>
      </c>
      <c r="J45" s="548">
        <v>1251</v>
      </c>
      <c r="K45" s="549">
        <v>-161</v>
      </c>
      <c r="L45" s="380">
        <v>-12.869704236610712</v>
      </c>
    </row>
    <row r="46" spans="1:12" s="110" customFormat="1" ht="15" customHeight="1" x14ac:dyDescent="0.2">
      <c r="A46" s="381"/>
      <c r="B46" s="384"/>
      <c r="C46" s="366" t="s">
        <v>110</v>
      </c>
      <c r="D46" s="385"/>
      <c r="E46" s="383"/>
      <c r="F46" s="548">
        <v>537</v>
      </c>
      <c r="G46" s="548">
        <v>358</v>
      </c>
      <c r="H46" s="548">
        <v>505</v>
      </c>
      <c r="I46" s="548">
        <v>448</v>
      </c>
      <c r="J46" s="548">
        <v>513</v>
      </c>
      <c r="K46" s="549">
        <v>24</v>
      </c>
      <c r="L46" s="380">
        <v>4.6783625730994149</v>
      </c>
    </row>
    <row r="47" spans="1:12" s="110" customFormat="1" ht="15" customHeight="1" x14ac:dyDescent="0.2">
      <c r="A47" s="381"/>
      <c r="B47" s="385"/>
      <c r="C47" s="382" t="s">
        <v>352</v>
      </c>
      <c r="D47" s="385"/>
      <c r="E47" s="383"/>
      <c r="F47" s="548">
        <v>158</v>
      </c>
      <c r="G47" s="548">
        <v>127</v>
      </c>
      <c r="H47" s="548">
        <v>158</v>
      </c>
      <c r="I47" s="548">
        <v>137</v>
      </c>
      <c r="J47" s="550">
        <v>151</v>
      </c>
      <c r="K47" s="549">
        <v>7</v>
      </c>
      <c r="L47" s="380">
        <v>4.6357615894039732</v>
      </c>
    </row>
    <row r="48" spans="1:12" s="110" customFormat="1" ht="15" customHeight="1" x14ac:dyDescent="0.2">
      <c r="A48" s="381"/>
      <c r="B48" s="385"/>
      <c r="C48" s="366" t="s">
        <v>111</v>
      </c>
      <c r="D48" s="386"/>
      <c r="E48" s="387"/>
      <c r="F48" s="548">
        <v>78</v>
      </c>
      <c r="G48" s="548">
        <v>76</v>
      </c>
      <c r="H48" s="548">
        <v>88</v>
      </c>
      <c r="I48" s="548">
        <v>87</v>
      </c>
      <c r="J48" s="548">
        <v>95</v>
      </c>
      <c r="K48" s="549">
        <v>-17</v>
      </c>
      <c r="L48" s="380">
        <v>-17.894736842105264</v>
      </c>
    </row>
    <row r="49" spans="1:12" s="110" customFormat="1" ht="15" customHeight="1" x14ac:dyDescent="0.2">
      <c r="A49" s="381"/>
      <c r="B49" s="385"/>
      <c r="C49" s="382" t="s">
        <v>352</v>
      </c>
      <c r="D49" s="385"/>
      <c r="E49" s="383"/>
      <c r="F49" s="548">
        <v>18</v>
      </c>
      <c r="G49" s="548">
        <v>19</v>
      </c>
      <c r="H49" s="548">
        <v>27</v>
      </c>
      <c r="I49" s="548">
        <v>23</v>
      </c>
      <c r="J49" s="548">
        <v>27</v>
      </c>
      <c r="K49" s="549">
        <v>-9</v>
      </c>
      <c r="L49" s="380">
        <v>-33.333333333333336</v>
      </c>
    </row>
    <row r="50" spans="1:12" s="110" customFormat="1" ht="15" customHeight="1" x14ac:dyDescent="0.2">
      <c r="A50" s="381"/>
      <c r="B50" s="384" t="s">
        <v>113</v>
      </c>
      <c r="C50" s="382" t="s">
        <v>181</v>
      </c>
      <c r="D50" s="385"/>
      <c r="E50" s="383"/>
      <c r="F50" s="548">
        <v>3497</v>
      </c>
      <c r="G50" s="548">
        <v>2335</v>
      </c>
      <c r="H50" s="548">
        <v>3630</v>
      </c>
      <c r="I50" s="548">
        <v>3354</v>
      </c>
      <c r="J50" s="550">
        <v>3606</v>
      </c>
      <c r="K50" s="549">
        <v>-109</v>
      </c>
      <c r="L50" s="380">
        <v>-3.0227398779811425</v>
      </c>
    </row>
    <row r="51" spans="1:12" s="110" customFormat="1" ht="15" customHeight="1" x14ac:dyDescent="0.2">
      <c r="A51" s="381"/>
      <c r="B51" s="385"/>
      <c r="C51" s="382" t="s">
        <v>352</v>
      </c>
      <c r="D51" s="385"/>
      <c r="E51" s="383"/>
      <c r="F51" s="548">
        <v>1171</v>
      </c>
      <c r="G51" s="548">
        <v>814</v>
      </c>
      <c r="H51" s="548">
        <v>1380</v>
      </c>
      <c r="I51" s="548">
        <v>1254</v>
      </c>
      <c r="J51" s="548">
        <v>1335</v>
      </c>
      <c r="K51" s="549">
        <v>-164</v>
      </c>
      <c r="L51" s="380">
        <v>-12.284644194756554</v>
      </c>
    </row>
    <row r="52" spans="1:12" s="110" customFormat="1" ht="15" customHeight="1" x14ac:dyDescent="0.2">
      <c r="A52" s="381"/>
      <c r="B52" s="384"/>
      <c r="C52" s="382" t="s">
        <v>182</v>
      </c>
      <c r="D52" s="385"/>
      <c r="E52" s="383"/>
      <c r="F52" s="548">
        <v>1659</v>
      </c>
      <c r="G52" s="548">
        <v>1376</v>
      </c>
      <c r="H52" s="548">
        <v>1838</v>
      </c>
      <c r="I52" s="548">
        <v>1555</v>
      </c>
      <c r="J52" s="548">
        <v>1641</v>
      </c>
      <c r="K52" s="549">
        <v>18</v>
      </c>
      <c r="L52" s="380">
        <v>1.0968921389396709</v>
      </c>
    </row>
    <row r="53" spans="1:12" s="269" customFormat="1" ht="11.25" customHeight="1" x14ac:dyDescent="0.2">
      <c r="A53" s="381"/>
      <c r="B53" s="385"/>
      <c r="C53" s="382" t="s">
        <v>352</v>
      </c>
      <c r="D53" s="385"/>
      <c r="E53" s="383"/>
      <c r="F53" s="548">
        <v>604</v>
      </c>
      <c r="G53" s="548">
        <v>535</v>
      </c>
      <c r="H53" s="548">
        <v>735</v>
      </c>
      <c r="I53" s="548">
        <v>607</v>
      </c>
      <c r="J53" s="550">
        <v>608</v>
      </c>
      <c r="K53" s="549">
        <v>-4</v>
      </c>
      <c r="L53" s="380">
        <v>-0.65789473684210531</v>
      </c>
    </row>
    <row r="54" spans="1:12" s="151" customFormat="1" ht="12.75" customHeight="1" x14ac:dyDescent="0.2">
      <c r="A54" s="381"/>
      <c r="B54" s="384" t="s">
        <v>113</v>
      </c>
      <c r="C54" s="384" t="s">
        <v>116</v>
      </c>
      <c r="D54" s="385"/>
      <c r="E54" s="383"/>
      <c r="F54" s="548">
        <v>3831</v>
      </c>
      <c r="G54" s="548">
        <v>2871</v>
      </c>
      <c r="H54" s="548">
        <v>4212</v>
      </c>
      <c r="I54" s="548">
        <v>3737</v>
      </c>
      <c r="J54" s="548">
        <v>3884</v>
      </c>
      <c r="K54" s="549">
        <v>-53</v>
      </c>
      <c r="L54" s="380">
        <v>-1.364572605561277</v>
      </c>
    </row>
    <row r="55" spans="1:12" ht="11.25" x14ac:dyDescent="0.2">
      <c r="A55" s="381"/>
      <c r="B55" s="385"/>
      <c r="C55" s="382" t="s">
        <v>352</v>
      </c>
      <c r="D55" s="385"/>
      <c r="E55" s="383"/>
      <c r="F55" s="548">
        <v>1252</v>
      </c>
      <c r="G55" s="548">
        <v>974</v>
      </c>
      <c r="H55" s="548">
        <v>1561</v>
      </c>
      <c r="I55" s="548">
        <v>1358</v>
      </c>
      <c r="J55" s="548">
        <v>1320</v>
      </c>
      <c r="K55" s="549">
        <v>-68</v>
      </c>
      <c r="L55" s="380">
        <v>-5.1515151515151514</v>
      </c>
    </row>
    <row r="56" spans="1:12" ht="14.25" customHeight="1" x14ac:dyDescent="0.2">
      <c r="A56" s="381"/>
      <c r="B56" s="385"/>
      <c r="C56" s="384" t="s">
        <v>117</v>
      </c>
      <c r="D56" s="385"/>
      <c r="E56" s="383"/>
      <c r="F56" s="548">
        <v>1322</v>
      </c>
      <c r="G56" s="548">
        <v>839</v>
      </c>
      <c r="H56" s="548">
        <v>1255</v>
      </c>
      <c r="I56" s="548">
        <v>1171</v>
      </c>
      <c r="J56" s="548">
        <v>1362</v>
      </c>
      <c r="K56" s="549">
        <v>-40</v>
      </c>
      <c r="L56" s="380">
        <v>-2.9368575624082234</v>
      </c>
    </row>
    <row r="57" spans="1:12" ht="18.75" customHeight="1" x14ac:dyDescent="0.2">
      <c r="A57" s="388"/>
      <c r="B57" s="389"/>
      <c r="C57" s="390" t="s">
        <v>352</v>
      </c>
      <c r="D57" s="389"/>
      <c r="E57" s="391"/>
      <c r="F57" s="551">
        <v>523</v>
      </c>
      <c r="G57" s="552">
        <v>375</v>
      </c>
      <c r="H57" s="552">
        <v>553</v>
      </c>
      <c r="I57" s="552">
        <v>503</v>
      </c>
      <c r="J57" s="552">
        <v>623</v>
      </c>
      <c r="K57" s="553">
        <f t="shared" ref="K57" si="0">IF(OR(F57=".",J57=".")=TRUE,".",IF(OR(F57="*",J57="*")=TRUE,"*",IF(AND(F57="-",J57="-")=TRUE,"-",IF(AND(ISNUMBER(J57),ISNUMBER(F57))=TRUE,IF(F57-J57=0,0,F57-J57),IF(ISNUMBER(F57)=TRUE,F57,-J57)))))</f>
        <v>-100</v>
      </c>
      <c r="L57" s="392">
        <f t="shared" ref="L57" si="1">IF(K57 =".",".",IF(K57 ="*","*",IF(K57="-","-",IF(K57=0,0,IF(OR(J57="-",J57=".",F57="-",F57=".")=TRUE,"X",IF(J57=0,"0,0",IF(ABS(K57*100/J57)&gt;250,".X",(K57*100/J57))))))))</f>
        <v>-16.051364365971107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5276</v>
      </c>
      <c r="E11" s="114">
        <v>3866</v>
      </c>
      <c r="F11" s="114">
        <v>7182</v>
      </c>
      <c r="G11" s="114">
        <v>4995</v>
      </c>
      <c r="H11" s="140">
        <v>5360</v>
      </c>
      <c r="I11" s="115">
        <v>-84</v>
      </c>
      <c r="J11" s="116">
        <v>-1.5671641791044777</v>
      </c>
    </row>
    <row r="12" spans="1:15" s="110" customFormat="1" ht="24.95" customHeight="1" x14ac:dyDescent="0.2">
      <c r="A12" s="193" t="s">
        <v>132</v>
      </c>
      <c r="B12" s="194" t="s">
        <v>133</v>
      </c>
      <c r="C12" s="113">
        <v>1.819560272934041</v>
      </c>
      <c r="D12" s="115">
        <v>96</v>
      </c>
      <c r="E12" s="114">
        <v>72</v>
      </c>
      <c r="F12" s="114">
        <v>96</v>
      </c>
      <c r="G12" s="114">
        <v>71</v>
      </c>
      <c r="H12" s="140">
        <v>138</v>
      </c>
      <c r="I12" s="115">
        <v>-42</v>
      </c>
      <c r="J12" s="116">
        <v>-30.434782608695652</v>
      </c>
    </row>
    <row r="13" spans="1:15" s="110" customFormat="1" ht="24.95" customHeight="1" x14ac:dyDescent="0.2">
      <c r="A13" s="193" t="s">
        <v>134</v>
      </c>
      <c r="B13" s="199" t="s">
        <v>214</v>
      </c>
      <c r="C13" s="113">
        <v>1.0235026535253979</v>
      </c>
      <c r="D13" s="115">
        <v>54</v>
      </c>
      <c r="E13" s="114">
        <v>33</v>
      </c>
      <c r="F13" s="114">
        <v>59</v>
      </c>
      <c r="G13" s="114">
        <v>71</v>
      </c>
      <c r="H13" s="140">
        <v>114</v>
      </c>
      <c r="I13" s="115">
        <v>-60</v>
      </c>
      <c r="J13" s="116">
        <v>-52.631578947368418</v>
      </c>
    </row>
    <row r="14" spans="1:15" s="287" customFormat="1" ht="24.95" customHeight="1" x14ac:dyDescent="0.2">
      <c r="A14" s="193" t="s">
        <v>215</v>
      </c>
      <c r="B14" s="199" t="s">
        <v>137</v>
      </c>
      <c r="C14" s="113">
        <v>19.598180439727066</v>
      </c>
      <c r="D14" s="115">
        <v>1034</v>
      </c>
      <c r="E14" s="114">
        <v>729</v>
      </c>
      <c r="F14" s="114">
        <v>1543</v>
      </c>
      <c r="G14" s="114">
        <v>1036</v>
      </c>
      <c r="H14" s="140">
        <v>1139</v>
      </c>
      <c r="I14" s="115">
        <v>-105</v>
      </c>
      <c r="J14" s="116">
        <v>-9.2186128182616329</v>
      </c>
      <c r="K14" s="110"/>
      <c r="L14" s="110"/>
      <c r="M14" s="110"/>
      <c r="N14" s="110"/>
      <c r="O14" s="110"/>
    </row>
    <row r="15" spans="1:15" s="110" customFormat="1" ht="24.95" customHeight="1" x14ac:dyDescent="0.2">
      <c r="A15" s="193" t="s">
        <v>216</v>
      </c>
      <c r="B15" s="199" t="s">
        <v>217</v>
      </c>
      <c r="C15" s="113">
        <v>2.6914329037149356</v>
      </c>
      <c r="D15" s="115">
        <v>142</v>
      </c>
      <c r="E15" s="114">
        <v>191</v>
      </c>
      <c r="F15" s="114">
        <v>211</v>
      </c>
      <c r="G15" s="114">
        <v>125</v>
      </c>
      <c r="H15" s="140">
        <v>126</v>
      </c>
      <c r="I15" s="115">
        <v>16</v>
      </c>
      <c r="J15" s="116">
        <v>12.698412698412698</v>
      </c>
    </row>
    <row r="16" spans="1:15" s="287" customFormat="1" ht="24.95" customHeight="1" x14ac:dyDescent="0.2">
      <c r="A16" s="193" t="s">
        <v>218</v>
      </c>
      <c r="B16" s="199" t="s">
        <v>141</v>
      </c>
      <c r="C16" s="113">
        <v>10.898407884761182</v>
      </c>
      <c r="D16" s="115">
        <v>575</v>
      </c>
      <c r="E16" s="114">
        <v>347</v>
      </c>
      <c r="F16" s="114">
        <v>761</v>
      </c>
      <c r="G16" s="114">
        <v>610</v>
      </c>
      <c r="H16" s="140">
        <v>696</v>
      </c>
      <c r="I16" s="115">
        <v>-121</v>
      </c>
      <c r="J16" s="116">
        <v>-17.385057471264368</v>
      </c>
      <c r="K16" s="110"/>
      <c r="L16" s="110"/>
      <c r="M16" s="110"/>
      <c r="N16" s="110"/>
      <c r="O16" s="110"/>
    </row>
    <row r="17" spans="1:15" s="110" customFormat="1" ht="24.95" customHeight="1" x14ac:dyDescent="0.2">
      <c r="A17" s="193" t="s">
        <v>142</v>
      </c>
      <c r="B17" s="199" t="s">
        <v>220</v>
      </c>
      <c r="C17" s="113">
        <v>6.0083396512509477</v>
      </c>
      <c r="D17" s="115">
        <v>317</v>
      </c>
      <c r="E17" s="114">
        <v>191</v>
      </c>
      <c r="F17" s="114">
        <v>571</v>
      </c>
      <c r="G17" s="114">
        <v>301</v>
      </c>
      <c r="H17" s="140">
        <v>317</v>
      </c>
      <c r="I17" s="115">
        <v>0</v>
      </c>
      <c r="J17" s="116">
        <v>0</v>
      </c>
    </row>
    <row r="18" spans="1:15" s="287" customFormat="1" ht="24.95" customHeight="1" x14ac:dyDescent="0.2">
      <c r="A18" s="201" t="s">
        <v>144</v>
      </c>
      <c r="B18" s="202" t="s">
        <v>145</v>
      </c>
      <c r="C18" s="113">
        <v>13.229719484457922</v>
      </c>
      <c r="D18" s="115">
        <v>698</v>
      </c>
      <c r="E18" s="114">
        <v>317</v>
      </c>
      <c r="F18" s="114">
        <v>671</v>
      </c>
      <c r="G18" s="114">
        <v>557</v>
      </c>
      <c r="H18" s="140">
        <v>542</v>
      </c>
      <c r="I18" s="115">
        <v>156</v>
      </c>
      <c r="J18" s="116">
        <v>28.782287822878228</v>
      </c>
      <c r="K18" s="110"/>
      <c r="L18" s="110"/>
      <c r="M18" s="110"/>
      <c r="N18" s="110"/>
      <c r="O18" s="110"/>
    </row>
    <row r="19" spans="1:15" s="110" customFormat="1" ht="24.95" customHeight="1" x14ac:dyDescent="0.2">
      <c r="A19" s="193" t="s">
        <v>146</v>
      </c>
      <c r="B19" s="199" t="s">
        <v>147</v>
      </c>
      <c r="C19" s="113">
        <v>13.836239575435936</v>
      </c>
      <c r="D19" s="115">
        <v>730</v>
      </c>
      <c r="E19" s="114">
        <v>543</v>
      </c>
      <c r="F19" s="114">
        <v>1000</v>
      </c>
      <c r="G19" s="114">
        <v>760</v>
      </c>
      <c r="H19" s="140">
        <v>750</v>
      </c>
      <c r="I19" s="115">
        <v>-20</v>
      </c>
      <c r="J19" s="116">
        <v>-2.6666666666666665</v>
      </c>
    </row>
    <row r="20" spans="1:15" s="287" customFormat="1" ht="24.95" customHeight="1" x14ac:dyDescent="0.2">
      <c r="A20" s="193" t="s">
        <v>148</v>
      </c>
      <c r="B20" s="199" t="s">
        <v>149</v>
      </c>
      <c r="C20" s="113">
        <v>6.4442759666413947</v>
      </c>
      <c r="D20" s="115">
        <v>340</v>
      </c>
      <c r="E20" s="114">
        <v>281</v>
      </c>
      <c r="F20" s="114">
        <v>417</v>
      </c>
      <c r="G20" s="114">
        <v>278</v>
      </c>
      <c r="H20" s="140">
        <v>368</v>
      </c>
      <c r="I20" s="115">
        <v>-28</v>
      </c>
      <c r="J20" s="116">
        <v>-7.6086956521739131</v>
      </c>
      <c r="K20" s="110"/>
      <c r="L20" s="110"/>
      <c r="M20" s="110"/>
      <c r="N20" s="110"/>
      <c r="O20" s="110"/>
    </row>
    <row r="21" spans="1:15" s="110" customFormat="1" ht="24.95" customHeight="1" x14ac:dyDescent="0.2">
      <c r="A21" s="201" t="s">
        <v>150</v>
      </c>
      <c r="B21" s="202" t="s">
        <v>151</v>
      </c>
      <c r="C21" s="113">
        <v>5.3260045489006824</v>
      </c>
      <c r="D21" s="115">
        <v>281</v>
      </c>
      <c r="E21" s="114">
        <v>277</v>
      </c>
      <c r="F21" s="114">
        <v>346</v>
      </c>
      <c r="G21" s="114">
        <v>325</v>
      </c>
      <c r="H21" s="140">
        <v>267</v>
      </c>
      <c r="I21" s="115">
        <v>14</v>
      </c>
      <c r="J21" s="116">
        <v>5.2434456928838955</v>
      </c>
    </row>
    <row r="22" spans="1:15" s="110" customFormat="1" ht="24.95" customHeight="1" x14ac:dyDescent="0.2">
      <c r="A22" s="201" t="s">
        <v>152</v>
      </c>
      <c r="B22" s="199" t="s">
        <v>153</v>
      </c>
      <c r="C22" s="113">
        <v>1.7437452615617892</v>
      </c>
      <c r="D22" s="115">
        <v>92</v>
      </c>
      <c r="E22" s="114">
        <v>60</v>
      </c>
      <c r="F22" s="114">
        <v>103</v>
      </c>
      <c r="G22" s="114">
        <v>69</v>
      </c>
      <c r="H22" s="140">
        <v>49</v>
      </c>
      <c r="I22" s="115">
        <v>43</v>
      </c>
      <c r="J22" s="116">
        <v>87.755102040816325</v>
      </c>
    </row>
    <row r="23" spans="1:15" s="110" customFormat="1" ht="24.95" customHeight="1" x14ac:dyDescent="0.2">
      <c r="A23" s="193" t="s">
        <v>154</v>
      </c>
      <c r="B23" s="199" t="s">
        <v>155</v>
      </c>
      <c r="C23" s="113">
        <v>0.96664139499620927</v>
      </c>
      <c r="D23" s="115">
        <v>51</v>
      </c>
      <c r="E23" s="114">
        <v>35</v>
      </c>
      <c r="F23" s="114">
        <v>103</v>
      </c>
      <c r="G23" s="114">
        <v>43</v>
      </c>
      <c r="H23" s="140">
        <v>59</v>
      </c>
      <c r="I23" s="115">
        <v>-8</v>
      </c>
      <c r="J23" s="116">
        <v>-13.559322033898304</v>
      </c>
    </row>
    <row r="24" spans="1:15" s="110" customFormat="1" ht="24.95" customHeight="1" x14ac:dyDescent="0.2">
      <c r="A24" s="193" t="s">
        <v>156</v>
      </c>
      <c r="B24" s="199" t="s">
        <v>221</v>
      </c>
      <c r="C24" s="113">
        <v>5.0606520090978018</v>
      </c>
      <c r="D24" s="115">
        <v>267</v>
      </c>
      <c r="E24" s="114">
        <v>165</v>
      </c>
      <c r="F24" s="114">
        <v>310</v>
      </c>
      <c r="G24" s="114">
        <v>167</v>
      </c>
      <c r="H24" s="140">
        <v>299</v>
      </c>
      <c r="I24" s="115">
        <v>-32</v>
      </c>
      <c r="J24" s="116">
        <v>-10.702341137123746</v>
      </c>
    </row>
    <row r="25" spans="1:15" s="110" customFormat="1" ht="24.95" customHeight="1" x14ac:dyDescent="0.2">
      <c r="A25" s="193" t="s">
        <v>222</v>
      </c>
      <c r="B25" s="204" t="s">
        <v>159</v>
      </c>
      <c r="C25" s="113">
        <v>6.3495072024260804</v>
      </c>
      <c r="D25" s="115">
        <v>335</v>
      </c>
      <c r="E25" s="114">
        <v>229</v>
      </c>
      <c r="F25" s="114">
        <v>347</v>
      </c>
      <c r="G25" s="114">
        <v>354</v>
      </c>
      <c r="H25" s="140">
        <v>367</v>
      </c>
      <c r="I25" s="115">
        <v>-32</v>
      </c>
      <c r="J25" s="116">
        <v>-8.7193460490463224</v>
      </c>
    </row>
    <row r="26" spans="1:15" s="110" customFormat="1" ht="24.95" customHeight="1" x14ac:dyDescent="0.2">
      <c r="A26" s="201">
        <v>782.78300000000002</v>
      </c>
      <c r="B26" s="203" t="s">
        <v>160</v>
      </c>
      <c r="C26" s="113">
        <v>7.1076573161485976</v>
      </c>
      <c r="D26" s="115">
        <v>375</v>
      </c>
      <c r="E26" s="114">
        <v>212</v>
      </c>
      <c r="F26" s="114">
        <v>435</v>
      </c>
      <c r="G26" s="114">
        <v>367</v>
      </c>
      <c r="H26" s="140">
        <v>422</v>
      </c>
      <c r="I26" s="115">
        <v>-47</v>
      </c>
      <c r="J26" s="116">
        <v>-11.137440758293838</v>
      </c>
    </row>
    <row r="27" spans="1:15" s="110" customFormat="1" ht="24.95" customHeight="1" x14ac:dyDescent="0.2">
      <c r="A27" s="193" t="s">
        <v>161</v>
      </c>
      <c r="B27" s="199" t="s">
        <v>162</v>
      </c>
      <c r="C27" s="113">
        <v>1.781652767247915</v>
      </c>
      <c r="D27" s="115">
        <v>94</v>
      </c>
      <c r="E27" s="114">
        <v>83</v>
      </c>
      <c r="F27" s="114">
        <v>220</v>
      </c>
      <c r="G27" s="114">
        <v>111</v>
      </c>
      <c r="H27" s="140">
        <v>85</v>
      </c>
      <c r="I27" s="115">
        <v>9</v>
      </c>
      <c r="J27" s="116">
        <v>10.588235294117647</v>
      </c>
    </row>
    <row r="28" spans="1:15" s="110" customFormat="1" ht="24.95" customHeight="1" x14ac:dyDescent="0.2">
      <c r="A28" s="193" t="s">
        <v>163</v>
      </c>
      <c r="B28" s="199" t="s">
        <v>164</v>
      </c>
      <c r="C28" s="113">
        <v>2.615617892342684</v>
      </c>
      <c r="D28" s="115">
        <v>138</v>
      </c>
      <c r="E28" s="114">
        <v>130</v>
      </c>
      <c r="F28" s="114">
        <v>350</v>
      </c>
      <c r="G28" s="114">
        <v>106</v>
      </c>
      <c r="H28" s="140">
        <v>156</v>
      </c>
      <c r="I28" s="115">
        <v>-18</v>
      </c>
      <c r="J28" s="116">
        <v>-11.538461538461538</v>
      </c>
    </row>
    <row r="29" spans="1:15" s="110" customFormat="1" ht="24.95" customHeight="1" x14ac:dyDescent="0.2">
      <c r="A29" s="193">
        <v>86</v>
      </c>
      <c r="B29" s="199" t="s">
        <v>165</v>
      </c>
      <c r="C29" s="113">
        <v>3.8665655799848371</v>
      </c>
      <c r="D29" s="115">
        <v>204</v>
      </c>
      <c r="E29" s="114">
        <v>206</v>
      </c>
      <c r="F29" s="114">
        <v>451</v>
      </c>
      <c r="G29" s="114">
        <v>261</v>
      </c>
      <c r="H29" s="140">
        <v>184</v>
      </c>
      <c r="I29" s="115">
        <v>20</v>
      </c>
      <c r="J29" s="116">
        <v>10.869565217391305</v>
      </c>
    </row>
    <row r="30" spans="1:15" s="110" customFormat="1" ht="24.95" customHeight="1" x14ac:dyDescent="0.2">
      <c r="A30" s="193">
        <v>87.88</v>
      </c>
      <c r="B30" s="204" t="s">
        <v>166</v>
      </c>
      <c r="C30" s="113">
        <v>6.5200909780136467</v>
      </c>
      <c r="D30" s="115">
        <v>344</v>
      </c>
      <c r="E30" s="114">
        <v>366</v>
      </c>
      <c r="F30" s="114">
        <v>528</v>
      </c>
      <c r="G30" s="114">
        <v>288</v>
      </c>
      <c r="H30" s="140">
        <v>270</v>
      </c>
      <c r="I30" s="115">
        <v>74</v>
      </c>
      <c r="J30" s="116">
        <v>27.407407407407408</v>
      </c>
    </row>
    <row r="31" spans="1:15" s="110" customFormat="1" ht="24.95" customHeight="1" x14ac:dyDescent="0.2">
      <c r="A31" s="193" t="s">
        <v>167</v>
      </c>
      <c r="B31" s="199" t="s">
        <v>168</v>
      </c>
      <c r="C31" s="113">
        <v>2.7103866565579984</v>
      </c>
      <c r="D31" s="115">
        <v>143</v>
      </c>
      <c r="E31" s="114">
        <v>128</v>
      </c>
      <c r="F31" s="114">
        <v>203</v>
      </c>
      <c r="G31" s="114">
        <v>131</v>
      </c>
      <c r="H31" s="140">
        <v>151</v>
      </c>
      <c r="I31" s="115">
        <v>-8</v>
      </c>
      <c r="J31" s="116">
        <v>-5.298013245033113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1.819560272934041</v>
      </c>
      <c r="D34" s="115">
        <v>96</v>
      </c>
      <c r="E34" s="114">
        <v>72</v>
      </c>
      <c r="F34" s="114">
        <v>96</v>
      </c>
      <c r="G34" s="114">
        <v>71</v>
      </c>
      <c r="H34" s="140">
        <v>138</v>
      </c>
      <c r="I34" s="115">
        <v>-42</v>
      </c>
      <c r="J34" s="116">
        <v>-30.434782608695652</v>
      </c>
    </row>
    <row r="35" spans="1:10" s="110" customFormat="1" ht="24.95" customHeight="1" x14ac:dyDescent="0.2">
      <c r="A35" s="292" t="s">
        <v>171</v>
      </c>
      <c r="B35" s="293" t="s">
        <v>172</v>
      </c>
      <c r="C35" s="113">
        <v>33.851402577710388</v>
      </c>
      <c r="D35" s="115">
        <v>1786</v>
      </c>
      <c r="E35" s="114">
        <v>1079</v>
      </c>
      <c r="F35" s="114">
        <v>2273</v>
      </c>
      <c r="G35" s="114">
        <v>1664</v>
      </c>
      <c r="H35" s="140">
        <v>1795</v>
      </c>
      <c r="I35" s="115">
        <v>-9</v>
      </c>
      <c r="J35" s="116">
        <v>-0.50139275766016711</v>
      </c>
    </row>
    <row r="36" spans="1:10" s="110" customFormat="1" ht="24.95" customHeight="1" x14ac:dyDescent="0.2">
      <c r="A36" s="294" t="s">
        <v>173</v>
      </c>
      <c r="B36" s="295" t="s">
        <v>174</v>
      </c>
      <c r="C36" s="125">
        <v>64.329037149355571</v>
      </c>
      <c r="D36" s="143">
        <v>3394</v>
      </c>
      <c r="E36" s="144">
        <v>2715</v>
      </c>
      <c r="F36" s="144">
        <v>4813</v>
      </c>
      <c r="G36" s="144">
        <v>3260</v>
      </c>
      <c r="H36" s="145">
        <v>3427</v>
      </c>
      <c r="I36" s="143">
        <v>-33</v>
      </c>
      <c r="J36" s="146">
        <v>-0.96294134811788734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5276</v>
      </c>
      <c r="F11" s="264">
        <v>3866</v>
      </c>
      <c r="G11" s="264">
        <v>7182</v>
      </c>
      <c r="H11" s="264">
        <v>4995</v>
      </c>
      <c r="I11" s="265">
        <v>5360</v>
      </c>
      <c r="J11" s="263">
        <v>-84</v>
      </c>
      <c r="K11" s="266">
        <v>-1.5671641791044777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31.557998483699773</v>
      </c>
      <c r="E13" s="115">
        <v>1665</v>
      </c>
      <c r="F13" s="114">
        <v>1194</v>
      </c>
      <c r="G13" s="114">
        <v>1913</v>
      </c>
      <c r="H13" s="114">
        <v>1810</v>
      </c>
      <c r="I13" s="140">
        <v>1784</v>
      </c>
      <c r="J13" s="115">
        <v>-119</v>
      </c>
      <c r="K13" s="116">
        <v>-6.6704035874439462</v>
      </c>
    </row>
    <row r="14" spans="1:15" ht="15.95" customHeight="1" x14ac:dyDescent="0.2">
      <c r="A14" s="306" t="s">
        <v>230</v>
      </c>
      <c r="B14" s="307"/>
      <c r="C14" s="308"/>
      <c r="D14" s="113">
        <v>54.454131918119785</v>
      </c>
      <c r="E14" s="115">
        <v>2873</v>
      </c>
      <c r="F14" s="114">
        <v>2104</v>
      </c>
      <c r="G14" s="114">
        <v>4375</v>
      </c>
      <c r="H14" s="114">
        <v>2569</v>
      </c>
      <c r="I14" s="140">
        <v>2848</v>
      </c>
      <c r="J14" s="115">
        <v>25</v>
      </c>
      <c r="K14" s="116">
        <v>0.8778089887640449</v>
      </c>
    </row>
    <row r="15" spans="1:15" ht="15.95" customHeight="1" x14ac:dyDescent="0.2">
      <c r="A15" s="306" t="s">
        <v>231</v>
      </c>
      <c r="B15" s="307"/>
      <c r="C15" s="308"/>
      <c r="D15" s="113">
        <v>7.1076573161485976</v>
      </c>
      <c r="E15" s="115">
        <v>375</v>
      </c>
      <c r="F15" s="114">
        <v>291</v>
      </c>
      <c r="G15" s="114">
        <v>409</v>
      </c>
      <c r="H15" s="114">
        <v>284</v>
      </c>
      <c r="I15" s="140">
        <v>384</v>
      </c>
      <c r="J15" s="115">
        <v>-9</v>
      </c>
      <c r="K15" s="116">
        <v>-2.34375</v>
      </c>
    </row>
    <row r="16" spans="1:15" ht="15.95" customHeight="1" x14ac:dyDescent="0.2">
      <c r="A16" s="306" t="s">
        <v>232</v>
      </c>
      <c r="B16" s="307"/>
      <c r="C16" s="308"/>
      <c r="D16" s="113">
        <v>6.8802122820318425</v>
      </c>
      <c r="E16" s="115">
        <v>363</v>
      </c>
      <c r="F16" s="114">
        <v>277</v>
      </c>
      <c r="G16" s="114">
        <v>484</v>
      </c>
      <c r="H16" s="114">
        <v>331</v>
      </c>
      <c r="I16" s="140">
        <v>343</v>
      </c>
      <c r="J16" s="115">
        <v>20</v>
      </c>
      <c r="K16" s="116">
        <v>5.8309037900874632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1.5731614859742229</v>
      </c>
      <c r="E18" s="115">
        <v>83</v>
      </c>
      <c r="F18" s="114">
        <v>62</v>
      </c>
      <c r="G18" s="114">
        <v>112</v>
      </c>
      <c r="H18" s="114">
        <v>82</v>
      </c>
      <c r="I18" s="140">
        <v>74</v>
      </c>
      <c r="J18" s="115">
        <v>9</v>
      </c>
      <c r="K18" s="116">
        <v>12.162162162162161</v>
      </c>
    </row>
    <row r="19" spans="1:11" ht="14.1" customHeight="1" x14ac:dyDescent="0.2">
      <c r="A19" s="306" t="s">
        <v>235</v>
      </c>
      <c r="B19" s="307" t="s">
        <v>236</v>
      </c>
      <c r="C19" s="308"/>
      <c r="D19" s="113">
        <v>0.98559514783927216</v>
      </c>
      <c r="E19" s="115">
        <v>52</v>
      </c>
      <c r="F19" s="114">
        <v>37</v>
      </c>
      <c r="G19" s="114">
        <v>62</v>
      </c>
      <c r="H19" s="114">
        <v>58</v>
      </c>
      <c r="I19" s="140">
        <v>49</v>
      </c>
      <c r="J19" s="115">
        <v>3</v>
      </c>
      <c r="K19" s="116">
        <v>6.1224489795918364</v>
      </c>
    </row>
    <row r="20" spans="1:11" ht="14.1" customHeight="1" x14ac:dyDescent="0.2">
      <c r="A20" s="306">
        <v>12</v>
      </c>
      <c r="B20" s="307" t="s">
        <v>237</v>
      </c>
      <c r="C20" s="308"/>
      <c r="D20" s="113">
        <v>3.0326004548900682</v>
      </c>
      <c r="E20" s="115">
        <v>160</v>
      </c>
      <c r="F20" s="114">
        <v>79</v>
      </c>
      <c r="G20" s="114">
        <v>78</v>
      </c>
      <c r="H20" s="114">
        <v>93</v>
      </c>
      <c r="I20" s="140">
        <v>149</v>
      </c>
      <c r="J20" s="115">
        <v>11</v>
      </c>
      <c r="K20" s="116">
        <v>7.3825503355704694</v>
      </c>
    </row>
    <row r="21" spans="1:11" ht="14.1" customHeight="1" x14ac:dyDescent="0.2">
      <c r="A21" s="306">
        <v>21</v>
      </c>
      <c r="B21" s="307" t="s">
        <v>238</v>
      </c>
      <c r="C21" s="308"/>
      <c r="D21" s="113">
        <v>3.0705079605761942</v>
      </c>
      <c r="E21" s="115">
        <v>162</v>
      </c>
      <c r="F21" s="114">
        <v>75</v>
      </c>
      <c r="G21" s="114">
        <v>136</v>
      </c>
      <c r="H21" s="114">
        <v>111</v>
      </c>
      <c r="I21" s="140">
        <v>165</v>
      </c>
      <c r="J21" s="115">
        <v>-3</v>
      </c>
      <c r="K21" s="116">
        <v>-1.8181818181818181</v>
      </c>
    </row>
    <row r="22" spans="1:11" ht="14.1" customHeight="1" x14ac:dyDescent="0.2">
      <c r="A22" s="306">
        <v>22</v>
      </c>
      <c r="B22" s="307" t="s">
        <v>239</v>
      </c>
      <c r="C22" s="308"/>
      <c r="D22" s="113">
        <v>2.3313115996967397</v>
      </c>
      <c r="E22" s="115">
        <v>123</v>
      </c>
      <c r="F22" s="114">
        <v>83</v>
      </c>
      <c r="G22" s="114">
        <v>265</v>
      </c>
      <c r="H22" s="114">
        <v>164</v>
      </c>
      <c r="I22" s="140">
        <v>170</v>
      </c>
      <c r="J22" s="115">
        <v>-47</v>
      </c>
      <c r="K22" s="116">
        <v>-27.647058823529413</v>
      </c>
    </row>
    <row r="23" spans="1:11" ht="14.1" customHeight="1" x14ac:dyDescent="0.2">
      <c r="A23" s="306">
        <v>23</v>
      </c>
      <c r="B23" s="307" t="s">
        <v>240</v>
      </c>
      <c r="C23" s="308"/>
      <c r="D23" s="113">
        <v>0.51175132676269897</v>
      </c>
      <c r="E23" s="115">
        <v>27</v>
      </c>
      <c r="F23" s="114">
        <v>48</v>
      </c>
      <c r="G23" s="114">
        <v>40</v>
      </c>
      <c r="H23" s="114">
        <v>25</v>
      </c>
      <c r="I23" s="140">
        <v>26</v>
      </c>
      <c r="J23" s="115">
        <v>1</v>
      </c>
      <c r="K23" s="116">
        <v>3.8461538461538463</v>
      </c>
    </row>
    <row r="24" spans="1:11" ht="14.1" customHeight="1" x14ac:dyDescent="0.2">
      <c r="A24" s="306">
        <v>24</v>
      </c>
      <c r="B24" s="307" t="s">
        <v>241</v>
      </c>
      <c r="C24" s="308"/>
      <c r="D24" s="113">
        <v>7.6383623957543589</v>
      </c>
      <c r="E24" s="115">
        <v>403</v>
      </c>
      <c r="F24" s="114">
        <v>214</v>
      </c>
      <c r="G24" s="114">
        <v>505</v>
      </c>
      <c r="H24" s="114">
        <v>408</v>
      </c>
      <c r="I24" s="140">
        <v>431</v>
      </c>
      <c r="J24" s="115">
        <v>-28</v>
      </c>
      <c r="K24" s="116">
        <v>-6.4965197215777266</v>
      </c>
    </row>
    <row r="25" spans="1:11" ht="14.1" customHeight="1" x14ac:dyDescent="0.2">
      <c r="A25" s="306">
        <v>25</v>
      </c>
      <c r="B25" s="307" t="s">
        <v>242</v>
      </c>
      <c r="C25" s="308"/>
      <c r="D25" s="113">
        <v>5.1743745261561793</v>
      </c>
      <c r="E25" s="115">
        <v>273</v>
      </c>
      <c r="F25" s="114">
        <v>139</v>
      </c>
      <c r="G25" s="114">
        <v>294</v>
      </c>
      <c r="H25" s="114">
        <v>173</v>
      </c>
      <c r="I25" s="140">
        <v>258</v>
      </c>
      <c r="J25" s="115">
        <v>15</v>
      </c>
      <c r="K25" s="116">
        <v>5.8139534883720927</v>
      </c>
    </row>
    <row r="26" spans="1:11" ht="14.1" customHeight="1" x14ac:dyDescent="0.2">
      <c r="A26" s="306">
        <v>26</v>
      </c>
      <c r="B26" s="307" t="s">
        <v>243</v>
      </c>
      <c r="C26" s="308"/>
      <c r="D26" s="113">
        <v>3.3927217589082637</v>
      </c>
      <c r="E26" s="115">
        <v>179</v>
      </c>
      <c r="F26" s="114">
        <v>54</v>
      </c>
      <c r="G26" s="114">
        <v>210</v>
      </c>
      <c r="H26" s="114">
        <v>91</v>
      </c>
      <c r="I26" s="140">
        <v>151</v>
      </c>
      <c r="J26" s="115">
        <v>28</v>
      </c>
      <c r="K26" s="116">
        <v>18.543046357615893</v>
      </c>
    </row>
    <row r="27" spans="1:11" ht="14.1" customHeight="1" x14ac:dyDescent="0.2">
      <c r="A27" s="306">
        <v>27</v>
      </c>
      <c r="B27" s="307" t="s">
        <v>244</v>
      </c>
      <c r="C27" s="308"/>
      <c r="D27" s="113">
        <v>1.800606520090978</v>
      </c>
      <c r="E27" s="115">
        <v>95</v>
      </c>
      <c r="F27" s="114">
        <v>62</v>
      </c>
      <c r="G27" s="114">
        <v>106</v>
      </c>
      <c r="H27" s="114">
        <v>79</v>
      </c>
      <c r="I27" s="140">
        <v>93</v>
      </c>
      <c r="J27" s="115">
        <v>2</v>
      </c>
      <c r="K27" s="116">
        <v>2.150537634408602</v>
      </c>
    </row>
    <row r="28" spans="1:11" ht="14.1" customHeight="1" x14ac:dyDescent="0.2">
      <c r="A28" s="306">
        <v>28</v>
      </c>
      <c r="B28" s="307" t="s">
        <v>245</v>
      </c>
      <c r="C28" s="308"/>
      <c r="D28" s="113">
        <v>0.24639878695981804</v>
      </c>
      <c r="E28" s="115">
        <v>13</v>
      </c>
      <c r="F28" s="114">
        <v>15</v>
      </c>
      <c r="G28" s="114">
        <v>20</v>
      </c>
      <c r="H28" s="114">
        <v>19</v>
      </c>
      <c r="I28" s="140">
        <v>17</v>
      </c>
      <c r="J28" s="115">
        <v>-4</v>
      </c>
      <c r="K28" s="116">
        <v>-23.529411764705884</v>
      </c>
    </row>
    <row r="29" spans="1:11" ht="14.1" customHeight="1" x14ac:dyDescent="0.2">
      <c r="A29" s="306">
        <v>29</v>
      </c>
      <c r="B29" s="307" t="s">
        <v>246</v>
      </c>
      <c r="C29" s="308"/>
      <c r="D29" s="113">
        <v>2.6345716451857468</v>
      </c>
      <c r="E29" s="115">
        <v>139</v>
      </c>
      <c r="F29" s="114">
        <v>117</v>
      </c>
      <c r="G29" s="114">
        <v>229</v>
      </c>
      <c r="H29" s="114">
        <v>173</v>
      </c>
      <c r="I29" s="140">
        <v>172</v>
      </c>
      <c r="J29" s="115">
        <v>-33</v>
      </c>
      <c r="K29" s="116">
        <v>-19.186046511627907</v>
      </c>
    </row>
    <row r="30" spans="1:11" ht="14.1" customHeight="1" x14ac:dyDescent="0.2">
      <c r="A30" s="306" t="s">
        <v>247</v>
      </c>
      <c r="B30" s="307" t="s">
        <v>248</v>
      </c>
      <c r="C30" s="308"/>
      <c r="D30" s="113" t="s">
        <v>513</v>
      </c>
      <c r="E30" s="115" t="s">
        <v>513</v>
      </c>
      <c r="F30" s="114">
        <v>31</v>
      </c>
      <c r="G30" s="114">
        <v>71</v>
      </c>
      <c r="H30" s="114" t="s">
        <v>513</v>
      </c>
      <c r="I30" s="140" t="s">
        <v>513</v>
      </c>
      <c r="J30" s="115" t="s">
        <v>513</v>
      </c>
      <c r="K30" s="116" t="s">
        <v>513</v>
      </c>
    </row>
    <row r="31" spans="1:11" ht="14.1" customHeight="1" x14ac:dyDescent="0.2">
      <c r="A31" s="306" t="s">
        <v>249</v>
      </c>
      <c r="B31" s="307" t="s">
        <v>250</v>
      </c>
      <c r="C31" s="308"/>
      <c r="D31" s="113">
        <v>2.1796815769522366</v>
      </c>
      <c r="E31" s="115">
        <v>115</v>
      </c>
      <c r="F31" s="114">
        <v>86</v>
      </c>
      <c r="G31" s="114">
        <v>154</v>
      </c>
      <c r="H31" s="114">
        <v>137</v>
      </c>
      <c r="I31" s="140">
        <v>130</v>
      </c>
      <c r="J31" s="115">
        <v>-15</v>
      </c>
      <c r="K31" s="116">
        <v>-11.538461538461538</v>
      </c>
    </row>
    <row r="32" spans="1:11" ht="14.1" customHeight="1" x14ac:dyDescent="0.2">
      <c r="A32" s="306">
        <v>31</v>
      </c>
      <c r="B32" s="307" t="s">
        <v>251</v>
      </c>
      <c r="C32" s="308"/>
      <c r="D32" s="113">
        <v>0.56861258529188774</v>
      </c>
      <c r="E32" s="115">
        <v>30</v>
      </c>
      <c r="F32" s="114">
        <v>19</v>
      </c>
      <c r="G32" s="114">
        <v>20</v>
      </c>
      <c r="H32" s="114">
        <v>15</v>
      </c>
      <c r="I32" s="140">
        <v>14</v>
      </c>
      <c r="J32" s="115">
        <v>16</v>
      </c>
      <c r="K32" s="116">
        <v>114.28571428571429</v>
      </c>
    </row>
    <row r="33" spans="1:11" ht="14.1" customHeight="1" x14ac:dyDescent="0.2">
      <c r="A33" s="306">
        <v>32</v>
      </c>
      <c r="B33" s="307" t="s">
        <v>252</v>
      </c>
      <c r="C33" s="308"/>
      <c r="D33" s="113">
        <v>4.3783169067475356</v>
      </c>
      <c r="E33" s="115">
        <v>231</v>
      </c>
      <c r="F33" s="114">
        <v>114</v>
      </c>
      <c r="G33" s="114">
        <v>244</v>
      </c>
      <c r="H33" s="114">
        <v>249</v>
      </c>
      <c r="I33" s="140">
        <v>226</v>
      </c>
      <c r="J33" s="115">
        <v>5</v>
      </c>
      <c r="K33" s="116">
        <v>2.2123893805309733</v>
      </c>
    </row>
    <row r="34" spans="1:11" ht="14.1" customHeight="1" x14ac:dyDescent="0.2">
      <c r="A34" s="306">
        <v>33</v>
      </c>
      <c r="B34" s="307" t="s">
        <v>253</v>
      </c>
      <c r="C34" s="308"/>
      <c r="D34" s="113">
        <v>2.8241091736163759</v>
      </c>
      <c r="E34" s="115">
        <v>149</v>
      </c>
      <c r="F34" s="114">
        <v>63</v>
      </c>
      <c r="G34" s="114">
        <v>139</v>
      </c>
      <c r="H34" s="114">
        <v>124</v>
      </c>
      <c r="I34" s="140">
        <v>121</v>
      </c>
      <c r="J34" s="115">
        <v>28</v>
      </c>
      <c r="K34" s="116">
        <v>23.140495867768596</v>
      </c>
    </row>
    <row r="35" spans="1:11" ht="14.1" customHeight="1" x14ac:dyDescent="0.2">
      <c r="A35" s="306">
        <v>34</v>
      </c>
      <c r="B35" s="307" t="s">
        <v>254</v>
      </c>
      <c r="C35" s="308"/>
      <c r="D35" s="113">
        <v>2.8241091736163759</v>
      </c>
      <c r="E35" s="115">
        <v>149</v>
      </c>
      <c r="F35" s="114">
        <v>87</v>
      </c>
      <c r="G35" s="114">
        <v>194</v>
      </c>
      <c r="H35" s="114">
        <v>113</v>
      </c>
      <c r="I35" s="140">
        <v>139</v>
      </c>
      <c r="J35" s="115">
        <v>10</v>
      </c>
      <c r="K35" s="116">
        <v>7.1942446043165464</v>
      </c>
    </row>
    <row r="36" spans="1:11" ht="14.1" customHeight="1" x14ac:dyDescent="0.2">
      <c r="A36" s="306">
        <v>41</v>
      </c>
      <c r="B36" s="307" t="s">
        <v>255</v>
      </c>
      <c r="C36" s="308"/>
      <c r="D36" s="113">
        <v>0.30326004548900681</v>
      </c>
      <c r="E36" s="115">
        <v>16</v>
      </c>
      <c r="F36" s="114">
        <v>16</v>
      </c>
      <c r="G36" s="114">
        <v>29</v>
      </c>
      <c r="H36" s="114">
        <v>24</v>
      </c>
      <c r="I36" s="140">
        <v>23</v>
      </c>
      <c r="J36" s="115">
        <v>-7</v>
      </c>
      <c r="K36" s="116">
        <v>-30.434782608695652</v>
      </c>
    </row>
    <row r="37" spans="1:11" ht="14.1" customHeight="1" x14ac:dyDescent="0.2">
      <c r="A37" s="306">
        <v>42</v>
      </c>
      <c r="B37" s="307" t="s">
        <v>256</v>
      </c>
      <c r="C37" s="308"/>
      <c r="D37" s="113">
        <v>9.4768764215314633E-2</v>
      </c>
      <c r="E37" s="115">
        <v>5</v>
      </c>
      <c r="F37" s="114">
        <v>4</v>
      </c>
      <c r="G37" s="114">
        <v>4</v>
      </c>
      <c r="H37" s="114">
        <v>3</v>
      </c>
      <c r="I37" s="140">
        <v>8</v>
      </c>
      <c r="J37" s="115">
        <v>-3</v>
      </c>
      <c r="K37" s="116">
        <v>-37.5</v>
      </c>
    </row>
    <row r="38" spans="1:11" ht="14.1" customHeight="1" x14ac:dyDescent="0.2">
      <c r="A38" s="306">
        <v>43</v>
      </c>
      <c r="B38" s="307" t="s">
        <v>257</v>
      </c>
      <c r="C38" s="308"/>
      <c r="D38" s="113">
        <v>1.3457164518574678</v>
      </c>
      <c r="E38" s="115">
        <v>71</v>
      </c>
      <c r="F38" s="114">
        <v>44</v>
      </c>
      <c r="G38" s="114">
        <v>140</v>
      </c>
      <c r="H38" s="114">
        <v>73</v>
      </c>
      <c r="I38" s="140">
        <v>52</v>
      </c>
      <c r="J38" s="115">
        <v>19</v>
      </c>
      <c r="K38" s="116">
        <v>36.53846153846154</v>
      </c>
    </row>
    <row r="39" spans="1:11" ht="14.1" customHeight="1" x14ac:dyDescent="0.2">
      <c r="A39" s="306">
        <v>51</v>
      </c>
      <c r="B39" s="307" t="s">
        <v>258</v>
      </c>
      <c r="C39" s="308"/>
      <c r="D39" s="113">
        <v>5.4586808188021232</v>
      </c>
      <c r="E39" s="115">
        <v>288</v>
      </c>
      <c r="F39" s="114">
        <v>266</v>
      </c>
      <c r="G39" s="114">
        <v>434</v>
      </c>
      <c r="H39" s="114">
        <v>390</v>
      </c>
      <c r="I39" s="140">
        <v>383</v>
      </c>
      <c r="J39" s="115">
        <v>-95</v>
      </c>
      <c r="K39" s="116">
        <v>-24.804177545691907</v>
      </c>
    </row>
    <row r="40" spans="1:11" ht="14.1" customHeight="1" x14ac:dyDescent="0.2">
      <c r="A40" s="306" t="s">
        <v>259</v>
      </c>
      <c r="B40" s="307" t="s">
        <v>260</v>
      </c>
      <c r="C40" s="308"/>
      <c r="D40" s="113">
        <v>4.9658832448824866</v>
      </c>
      <c r="E40" s="115">
        <v>262</v>
      </c>
      <c r="F40" s="114">
        <v>248</v>
      </c>
      <c r="G40" s="114">
        <v>392</v>
      </c>
      <c r="H40" s="114">
        <v>326</v>
      </c>
      <c r="I40" s="140">
        <v>339</v>
      </c>
      <c r="J40" s="115">
        <v>-77</v>
      </c>
      <c r="K40" s="116">
        <v>-22.713864306784661</v>
      </c>
    </row>
    <row r="41" spans="1:11" ht="14.1" customHeight="1" x14ac:dyDescent="0.2">
      <c r="A41" s="306"/>
      <c r="B41" s="307" t="s">
        <v>261</v>
      </c>
      <c r="C41" s="308"/>
      <c r="D41" s="113">
        <v>4.3783169067475356</v>
      </c>
      <c r="E41" s="115">
        <v>231</v>
      </c>
      <c r="F41" s="114">
        <v>204</v>
      </c>
      <c r="G41" s="114">
        <v>351</v>
      </c>
      <c r="H41" s="114">
        <v>295</v>
      </c>
      <c r="I41" s="140">
        <v>296</v>
      </c>
      <c r="J41" s="115">
        <v>-65</v>
      </c>
      <c r="K41" s="116">
        <v>-21.95945945945946</v>
      </c>
    </row>
    <row r="42" spans="1:11" ht="14.1" customHeight="1" x14ac:dyDescent="0.2">
      <c r="A42" s="306">
        <v>52</v>
      </c>
      <c r="B42" s="307" t="s">
        <v>262</v>
      </c>
      <c r="C42" s="308"/>
      <c r="D42" s="113">
        <v>5.5344958301743743</v>
      </c>
      <c r="E42" s="115">
        <v>292</v>
      </c>
      <c r="F42" s="114">
        <v>233</v>
      </c>
      <c r="G42" s="114">
        <v>320</v>
      </c>
      <c r="H42" s="114">
        <v>264</v>
      </c>
      <c r="I42" s="140">
        <v>381</v>
      </c>
      <c r="J42" s="115">
        <v>-89</v>
      </c>
      <c r="K42" s="116">
        <v>-23.359580052493438</v>
      </c>
    </row>
    <row r="43" spans="1:11" ht="14.1" customHeight="1" x14ac:dyDescent="0.2">
      <c r="A43" s="306" t="s">
        <v>263</v>
      </c>
      <c r="B43" s="307" t="s">
        <v>264</v>
      </c>
      <c r="C43" s="308"/>
      <c r="D43" s="113">
        <v>5.0985595147839273</v>
      </c>
      <c r="E43" s="115">
        <v>269</v>
      </c>
      <c r="F43" s="114">
        <v>207</v>
      </c>
      <c r="G43" s="114">
        <v>293</v>
      </c>
      <c r="H43" s="114">
        <v>231</v>
      </c>
      <c r="I43" s="140">
        <v>312</v>
      </c>
      <c r="J43" s="115">
        <v>-43</v>
      </c>
      <c r="K43" s="116">
        <v>-13.782051282051283</v>
      </c>
    </row>
    <row r="44" spans="1:11" ht="14.1" customHeight="1" x14ac:dyDescent="0.2">
      <c r="A44" s="306">
        <v>53</v>
      </c>
      <c r="B44" s="307" t="s">
        <v>265</v>
      </c>
      <c r="C44" s="308"/>
      <c r="D44" s="113">
        <v>0.87187263078089461</v>
      </c>
      <c r="E44" s="115">
        <v>46</v>
      </c>
      <c r="F44" s="114">
        <v>28</v>
      </c>
      <c r="G44" s="114">
        <v>54</v>
      </c>
      <c r="H44" s="114">
        <v>53</v>
      </c>
      <c r="I44" s="140">
        <v>53</v>
      </c>
      <c r="J44" s="115">
        <v>-7</v>
      </c>
      <c r="K44" s="116">
        <v>-13.20754716981132</v>
      </c>
    </row>
    <row r="45" spans="1:11" ht="14.1" customHeight="1" x14ac:dyDescent="0.2">
      <c r="A45" s="306" t="s">
        <v>266</v>
      </c>
      <c r="B45" s="307" t="s">
        <v>267</v>
      </c>
      <c r="C45" s="308"/>
      <c r="D45" s="113">
        <v>0.85291887793783172</v>
      </c>
      <c r="E45" s="115">
        <v>45</v>
      </c>
      <c r="F45" s="114">
        <v>27</v>
      </c>
      <c r="G45" s="114">
        <v>53</v>
      </c>
      <c r="H45" s="114">
        <v>53</v>
      </c>
      <c r="I45" s="140">
        <v>50</v>
      </c>
      <c r="J45" s="115">
        <v>-5</v>
      </c>
      <c r="K45" s="116">
        <v>-10</v>
      </c>
    </row>
    <row r="46" spans="1:11" ht="14.1" customHeight="1" x14ac:dyDescent="0.2">
      <c r="A46" s="306">
        <v>54</v>
      </c>
      <c r="B46" s="307" t="s">
        <v>268</v>
      </c>
      <c r="C46" s="308"/>
      <c r="D46" s="113">
        <v>3.7338893100833963</v>
      </c>
      <c r="E46" s="115">
        <v>197</v>
      </c>
      <c r="F46" s="114">
        <v>161</v>
      </c>
      <c r="G46" s="114">
        <v>254</v>
      </c>
      <c r="H46" s="114">
        <v>246</v>
      </c>
      <c r="I46" s="140">
        <v>189</v>
      </c>
      <c r="J46" s="115">
        <v>8</v>
      </c>
      <c r="K46" s="116">
        <v>4.2328042328042326</v>
      </c>
    </row>
    <row r="47" spans="1:11" ht="14.1" customHeight="1" x14ac:dyDescent="0.2">
      <c r="A47" s="306">
        <v>61</v>
      </c>
      <c r="B47" s="307" t="s">
        <v>269</v>
      </c>
      <c r="C47" s="308"/>
      <c r="D47" s="113">
        <v>1.9711902956785443</v>
      </c>
      <c r="E47" s="115">
        <v>104</v>
      </c>
      <c r="F47" s="114">
        <v>80</v>
      </c>
      <c r="G47" s="114">
        <v>136</v>
      </c>
      <c r="H47" s="114">
        <v>86</v>
      </c>
      <c r="I47" s="140">
        <v>108</v>
      </c>
      <c r="J47" s="115">
        <v>-4</v>
      </c>
      <c r="K47" s="116">
        <v>-3.7037037037037037</v>
      </c>
    </row>
    <row r="48" spans="1:11" ht="14.1" customHeight="1" x14ac:dyDescent="0.2">
      <c r="A48" s="306">
        <v>62</v>
      </c>
      <c r="B48" s="307" t="s">
        <v>270</v>
      </c>
      <c r="C48" s="308"/>
      <c r="D48" s="113">
        <v>7.9226686884003037</v>
      </c>
      <c r="E48" s="115">
        <v>418</v>
      </c>
      <c r="F48" s="114">
        <v>336</v>
      </c>
      <c r="G48" s="114">
        <v>587</v>
      </c>
      <c r="H48" s="114">
        <v>420</v>
      </c>
      <c r="I48" s="140">
        <v>393</v>
      </c>
      <c r="J48" s="115">
        <v>25</v>
      </c>
      <c r="K48" s="116">
        <v>6.3613231552162848</v>
      </c>
    </row>
    <row r="49" spans="1:11" ht="14.1" customHeight="1" x14ac:dyDescent="0.2">
      <c r="A49" s="306">
        <v>63</v>
      </c>
      <c r="B49" s="307" t="s">
        <v>271</v>
      </c>
      <c r="C49" s="308"/>
      <c r="D49" s="113">
        <v>2.6535253980288096</v>
      </c>
      <c r="E49" s="115">
        <v>140</v>
      </c>
      <c r="F49" s="114">
        <v>156</v>
      </c>
      <c r="G49" s="114">
        <v>202</v>
      </c>
      <c r="H49" s="114">
        <v>156</v>
      </c>
      <c r="I49" s="140">
        <v>137</v>
      </c>
      <c r="J49" s="115">
        <v>3</v>
      </c>
      <c r="K49" s="116">
        <v>2.1897810218978102</v>
      </c>
    </row>
    <row r="50" spans="1:11" ht="14.1" customHeight="1" x14ac:dyDescent="0.2">
      <c r="A50" s="306" t="s">
        <v>272</v>
      </c>
      <c r="B50" s="307" t="s">
        <v>273</v>
      </c>
      <c r="C50" s="308"/>
      <c r="D50" s="113">
        <v>0.6633813495072024</v>
      </c>
      <c r="E50" s="115">
        <v>35</v>
      </c>
      <c r="F50" s="114">
        <v>38</v>
      </c>
      <c r="G50" s="114">
        <v>65</v>
      </c>
      <c r="H50" s="114">
        <v>41</v>
      </c>
      <c r="I50" s="140">
        <v>26</v>
      </c>
      <c r="J50" s="115">
        <v>9</v>
      </c>
      <c r="K50" s="116">
        <v>34.615384615384613</v>
      </c>
    </row>
    <row r="51" spans="1:11" ht="14.1" customHeight="1" x14ac:dyDescent="0.2">
      <c r="A51" s="306" t="s">
        <v>274</v>
      </c>
      <c r="B51" s="307" t="s">
        <v>275</v>
      </c>
      <c r="C51" s="308"/>
      <c r="D51" s="113">
        <v>1.7626990144048522</v>
      </c>
      <c r="E51" s="115">
        <v>93</v>
      </c>
      <c r="F51" s="114">
        <v>103</v>
      </c>
      <c r="G51" s="114">
        <v>113</v>
      </c>
      <c r="H51" s="114">
        <v>107</v>
      </c>
      <c r="I51" s="140">
        <v>104</v>
      </c>
      <c r="J51" s="115">
        <v>-11</v>
      </c>
      <c r="K51" s="116">
        <v>-10.576923076923077</v>
      </c>
    </row>
    <row r="52" spans="1:11" ht="14.1" customHeight="1" x14ac:dyDescent="0.2">
      <c r="A52" s="306">
        <v>71</v>
      </c>
      <c r="B52" s="307" t="s">
        <v>276</v>
      </c>
      <c r="C52" s="308"/>
      <c r="D52" s="113">
        <v>8.5481425322213802</v>
      </c>
      <c r="E52" s="115">
        <v>451</v>
      </c>
      <c r="F52" s="114">
        <v>322</v>
      </c>
      <c r="G52" s="114">
        <v>635</v>
      </c>
      <c r="H52" s="114">
        <v>434</v>
      </c>
      <c r="I52" s="140">
        <v>471</v>
      </c>
      <c r="J52" s="115">
        <v>-20</v>
      </c>
      <c r="K52" s="116">
        <v>-4.2462845010615711</v>
      </c>
    </row>
    <row r="53" spans="1:11" ht="14.1" customHeight="1" x14ac:dyDescent="0.2">
      <c r="A53" s="306" t="s">
        <v>277</v>
      </c>
      <c r="B53" s="307" t="s">
        <v>278</v>
      </c>
      <c r="C53" s="308"/>
      <c r="D53" s="113">
        <v>2.8241091736163759</v>
      </c>
      <c r="E53" s="115">
        <v>149</v>
      </c>
      <c r="F53" s="114">
        <v>114</v>
      </c>
      <c r="G53" s="114">
        <v>233</v>
      </c>
      <c r="H53" s="114">
        <v>170</v>
      </c>
      <c r="I53" s="140">
        <v>165</v>
      </c>
      <c r="J53" s="115">
        <v>-16</v>
      </c>
      <c r="K53" s="116">
        <v>-9.6969696969696972</v>
      </c>
    </row>
    <row r="54" spans="1:11" ht="14.1" customHeight="1" x14ac:dyDescent="0.2">
      <c r="A54" s="306" t="s">
        <v>279</v>
      </c>
      <c r="B54" s="307" t="s">
        <v>280</v>
      </c>
      <c r="C54" s="308"/>
      <c r="D54" s="113">
        <v>4.3593631539044733</v>
      </c>
      <c r="E54" s="115">
        <v>230</v>
      </c>
      <c r="F54" s="114">
        <v>155</v>
      </c>
      <c r="G54" s="114">
        <v>315</v>
      </c>
      <c r="H54" s="114">
        <v>199</v>
      </c>
      <c r="I54" s="140">
        <v>247</v>
      </c>
      <c r="J54" s="115">
        <v>-17</v>
      </c>
      <c r="K54" s="116">
        <v>-6.8825910931174086</v>
      </c>
    </row>
    <row r="55" spans="1:11" ht="14.1" customHeight="1" x14ac:dyDescent="0.2">
      <c r="A55" s="306">
        <v>72</v>
      </c>
      <c r="B55" s="307" t="s">
        <v>281</v>
      </c>
      <c r="C55" s="308"/>
      <c r="D55" s="113">
        <v>1.6489764973464747</v>
      </c>
      <c r="E55" s="115">
        <v>87</v>
      </c>
      <c r="F55" s="114">
        <v>78</v>
      </c>
      <c r="G55" s="114">
        <v>161</v>
      </c>
      <c r="H55" s="114">
        <v>72</v>
      </c>
      <c r="I55" s="140">
        <v>107</v>
      </c>
      <c r="J55" s="115">
        <v>-20</v>
      </c>
      <c r="K55" s="116">
        <v>-18.691588785046729</v>
      </c>
    </row>
    <row r="56" spans="1:11" ht="14.1" customHeight="1" x14ac:dyDescent="0.2">
      <c r="A56" s="306" t="s">
        <v>282</v>
      </c>
      <c r="B56" s="307" t="s">
        <v>283</v>
      </c>
      <c r="C56" s="308"/>
      <c r="D56" s="113">
        <v>0.6823351023502654</v>
      </c>
      <c r="E56" s="115">
        <v>36</v>
      </c>
      <c r="F56" s="114">
        <v>19</v>
      </c>
      <c r="G56" s="114">
        <v>74</v>
      </c>
      <c r="H56" s="114">
        <v>24</v>
      </c>
      <c r="I56" s="140">
        <v>40</v>
      </c>
      <c r="J56" s="115">
        <v>-4</v>
      </c>
      <c r="K56" s="116">
        <v>-10</v>
      </c>
    </row>
    <row r="57" spans="1:11" ht="14.1" customHeight="1" x14ac:dyDescent="0.2">
      <c r="A57" s="306" t="s">
        <v>284</v>
      </c>
      <c r="B57" s="307" t="s">
        <v>285</v>
      </c>
      <c r="C57" s="308"/>
      <c r="D57" s="113">
        <v>0.72024260803639117</v>
      </c>
      <c r="E57" s="115">
        <v>38</v>
      </c>
      <c r="F57" s="114">
        <v>40</v>
      </c>
      <c r="G57" s="114">
        <v>48</v>
      </c>
      <c r="H57" s="114">
        <v>33</v>
      </c>
      <c r="I57" s="140">
        <v>43</v>
      </c>
      <c r="J57" s="115">
        <v>-5</v>
      </c>
      <c r="K57" s="116">
        <v>-11.627906976744185</v>
      </c>
    </row>
    <row r="58" spans="1:11" ht="14.1" customHeight="1" x14ac:dyDescent="0.2">
      <c r="A58" s="306">
        <v>73</v>
      </c>
      <c r="B58" s="307" t="s">
        <v>286</v>
      </c>
      <c r="C58" s="308"/>
      <c r="D58" s="113">
        <v>0.83396512509476872</v>
      </c>
      <c r="E58" s="115">
        <v>44</v>
      </c>
      <c r="F58" s="114">
        <v>42</v>
      </c>
      <c r="G58" s="114">
        <v>102</v>
      </c>
      <c r="H58" s="114">
        <v>54</v>
      </c>
      <c r="I58" s="140">
        <v>55</v>
      </c>
      <c r="J58" s="115">
        <v>-11</v>
      </c>
      <c r="K58" s="116">
        <v>-20</v>
      </c>
    </row>
    <row r="59" spans="1:11" ht="14.1" customHeight="1" x14ac:dyDescent="0.2">
      <c r="A59" s="306" t="s">
        <v>287</v>
      </c>
      <c r="B59" s="307" t="s">
        <v>288</v>
      </c>
      <c r="C59" s="308"/>
      <c r="D59" s="113">
        <v>0.73919636087945417</v>
      </c>
      <c r="E59" s="115">
        <v>39</v>
      </c>
      <c r="F59" s="114">
        <v>32</v>
      </c>
      <c r="G59" s="114">
        <v>78</v>
      </c>
      <c r="H59" s="114">
        <v>47</v>
      </c>
      <c r="I59" s="140">
        <v>38</v>
      </c>
      <c r="J59" s="115">
        <v>1</v>
      </c>
      <c r="K59" s="116">
        <v>2.6315789473684212</v>
      </c>
    </row>
    <row r="60" spans="1:11" ht="14.1" customHeight="1" x14ac:dyDescent="0.2">
      <c r="A60" s="306">
        <v>81</v>
      </c>
      <c r="B60" s="307" t="s">
        <v>289</v>
      </c>
      <c r="C60" s="308"/>
      <c r="D60" s="113">
        <v>6.178923426838514</v>
      </c>
      <c r="E60" s="115">
        <v>326</v>
      </c>
      <c r="F60" s="114">
        <v>292</v>
      </c>
      <c r="G60" s="114">
        <v>484</v>
      </c>
      <c r="H60" s="114">
        <v>315</v>
      </c>
      <c r="I60" s="140">
        <v>252</v>
      </c>
      <c r="J60" s="115">
        <v>74</v>
      </c>
      <c r="K60" s="116">
        <v>29.365079365079364</v>
      </c>
    </row>
    <row r="61" spans="1:11" ht="14.1" customHeight="1" x14ac:dyDescent="0.2">
      <c r="A61" s="306" t="s">
        <v>290</v>
      </c>
      <c r="B61" s="307" t="s">
        <v>291</v>
      </c>
      <c r="C61" s="308"/>
      <c r="D61" s="113">
        <v>1.4594389689158453</v>
      </c>
      <c r="E61" s="115">
        <v>77</v>
      </c>
      <c r="F61" s="114">
        <v>66</v>
      </c>
      <c r="G61" s="114">
        <v>127</v>
      </c>
      <c r="H61" s="114">
        <v>95</v>
      </c>
      <c r="I61" s="140">
        <v>79</v>
      </c>
      <c r="J61" s="115">
        <v>-2</v>
      </c>
      <c r="K61" s="116">
        <v>-2.5316455696202533</v>
      </c>
    </row>
    <row r="62" spans="1:11" ht="14.1" customHeight="1" x14ac:dyDescent="0.2">
      <c r="A62" s="306" t="s">
        <v>292</v>
      </c>
      <c r="B62" s="307" t="s">
        <v>293</v>
      </c>
      <c r="C62" s="308"/>
      <c r="D62" s="113">
        <v>2.6535253980288096</v>
      </c>
      <c r="E62" s="115">
        <v>140</v>
      </c>
      <c r="F62" s="114">
        <v>149</v>
      </c>
      <c r="G62" s="114">
        <v>244</v>
      </c>
      <c r="H62" s="114">
        <v>133</v>
      </c>
      <c r="I62" s="140">
        <v>116</v>
      </c>
      <c r="J62" s="115">
        <v>24</v>
      </c>
      <c r="K62" s="116">
        <v>20.689655172413794</v>
      </c>
    </row>
    <row r="63" spans="1:11" ht="14.1" customHeight="1" x14ac:dyDescent="0.2">
      <c r="A63" s="306"/>
      <c r="B63" s="307" t="s">
        <v>294</v>
      </c>
      <c r="C63" s="308"/>
      <c r="D63" s="113">
        <v>2.312357846853677</v>
      </c>
      <c r="E63" s="115">
        <v>122</v>
      </c>
      <c r="F63" s="114">
        <v>125</v>
      </c>
      <c r="G63" s="114">
        <v>180</v>
      </c>
      <c r="H63" s="114">
        <v>120</v>
      </c>
      <c r="I63" s="140">
        <v>90</v>
      </c>
      <c r="J63" s="115">
        <v>32</v>
      </c>
      <c r="K63" s="116">
        <v>35.555555555555557</v>
      </c>
    </row>
    <row r="64" spans="1:11" ht="14.1" customHeight="1" x14ac:dyDescent="0.2">
      <c r="A64" s="306" t="s">
        <v>295</v>
      </c>
      <c r="B64" s="307" t="s">
        <v>296</v>
      </c>
      <c r="C64" s="308"/>
      <c r="D64" s="113">
        <v>0.72024260803639117</v>
      </c>
      <c r="E64" s="115">
        <v>38</v>
      </c>
      <c r="F64" s="114">
        <v>32</v>
      </c>
      <c r="G64" s="114">
        <v>35</v>
      </c>
      <c r="H64" s="114">
        <v>45</v>
      </c>
      <c r="I64" s="140">
        <v>19</v>
      </c>
      <c r="J64" s="115">
        <v>19</v>
      </c>
      <c r="K64" s="116">
        <v>100</v>
      </c>
    </row>
    <row r="65" spans="1:11" ht="14.1" customHeight="1" x14ac:dyDescent="0.2">
      <c r="A65" s="306" t="s">
        <v>297</v>
      </c>
      <c r="B65" s="307" t="s">
        <v>298</v>
      </c>
      <c r="C65" s="308"/>
      <c r="D65" s="113">
        <v>0.53070507960576196</v>
      </c>
      <c r="E65" s="115">
        <v>28</v>
      </c>
      <c r="F65" s="114">
        <v>27</v>
      </c>
      <c r="G65" s="114">
        <v>37</v>
      </c>
      <c r="H65" s="114">
        <v>18</v>
      </c>
      <c r="I65" s="140">
        <v>18</v>
      </c>
      <c r="J65" s="115">
        <v>10</v>
      </c>
      <c r="K65" s="116">
        <v>55.555555555555557</v>
      </c>
    </row>
    <row r="66" spans="1:11" ht="14.1" customHeight="1" x14ac:dyDescent="0.2">
      <c r="A66" s="306">
        <v>82</v>
      </c>
      <c r="B66" s="307" t="s">
        <v>299</v>
      </c>
      <c r="C66" s="308"/>
      <c r="D66" s="113">
        <v>3.5064442759666412</v>
      </c>
      <c r="E66" s="115">
        <v>185</v>
      </c>
      <c r="F66" s="114">
        <v>216</v>
      </c>
      <c r="G66" s="114">
        <v>337</v>
      </c>
      <c r="H66" s="114">
        <v>163</v>
      </c>
      <c r="I66" s="140">
        <v>163</v>
      </c>
      <c r="J66" s="115">
        <v>22</v>
      </c>
      <c r="K66" s="116">
        <v>13.496932515337424</v>
      </c>
    </row>
    <row r="67" spans="1:11" ht="14.1" customHeight="1" x14ac:dyDescent="0.2">
      <c r="A67" s="306" t="s">
        <v>300</v>
      </c>
      <c r="B67" s="307" t="s">
        <v>301</v>
      </c>
      <c r="C67" s="308"/>
      <c r="D67" s="113">
        <v>2.7293404094010616</v>
      </c>
      <c r="E67" s="115">
        <v>144</v>
      </c>
      <c r="F67" s="114">
        <v>174</v>
      </c>
      <c r="G67" s="114">
        <v>263</v>
      </c>
      <c r="H67" s="114">
        <v>122</v>
      </c>
      <c r="I67" s="140">
        <v>116</v>
      </c>
      <c r="J67" s="115">
        <v>28</v>
      </c>
      <c r="K67" s="116">
        <v>24.137931034482758</v>
      </c>
    </row>
    <row r="68" spans="1:11" ht="14.1" customHeight="1" x14ac:dyDescent="0.2">
      <c r="A68" s="306" t="s">
        <v>302</v>
      </c>
      <c r="B68" s="307" t="s">
        <v>303</v>
      </c>
      <c r="C68" s="308"/>
      <c r="D68" s="113">
        <v>0.51175132676269897</v>
      </c>
      <c r="E68" s="115">
        <v>27</v>
      </c>
      <c r="F68" s="114">
        <v>33</v>
      </c>
      <c r="G68" s="114">
        <v>55</v>
      </c>
      <c r="H68" s="114">
        <v>25</v>
      </c>
      <c r="I68" s="140">
        <v>33</v>
      </c>
      <c r="J68" s="115">
        <v>-6</v>
      </c>
      <c r="K68" s="116">
        <v>-18.181818181818183</v>
      </c>
    </row>
    <row r="69" spans="1:11" ht="14.1" customHeight="1" x14ac:dyDescent="0.2">
      <c r="A69" s="306">
        <v>83</v>
      </c>
      <c r="B69" s="307" t="s">
        <v>304</v>
      </c>
      <c r="C69" s="308"/>
      <c r="D69" s="113">
        <v>3.8097043214556483</v>
      </c>
      <c r="E69" s="115">
        <v>201</v>
      </c>
      <c r="F69" s="114">
        <v>211</v>
      </c>
      <c r="G69" s="114">
        <v>477</v>
      </c>
      <c r="H69" s="114">
        <v>183</v>
      </c>
      <c r="I69" s="140">
        <v>201</v>
      </c>
      <c r="J69" s="115">
        <v>0</v>
      </c>
      <c r="K69" s="116">
        <v>0</v>
      </c>
    </row>
    <row r="70" spans="1:11" ht="14.1" customHeight="1" x14ac:dyDescent="0.2">
      <c r="A70" s="306" t="s">
        <v>305</v>
      </c>
      <c r="B70" s="307" t="s">
        <v>306</v>
      </c>
      <c r="C70" s="308"/>
      <c r="D70" s="113">
        <v>2.5587566338134953</v>
      </c>
      <c r="E70" s="115">
        <v>135</v>
      </c>
      <c r="F70" s="114">
        <v>138</v>
      </c>
      <c r="G70" s="114">
        <v>385</v>
      </c>
      <c r="H70" s="114">
        <v>120</v>
      </c>
      <c r="I70" s="140">
        <v>132</v>
      </c>
      <c r="J70" s="115">
        <v>3</v>
      </c>
      <c r="K70" s="116">
        <v>2.2727272727272729</v>
      </c>
    </row>
    <row r="71" spans="1:11" ht="14.1" customHeight="1" x14ac:dyDescent="0.2">
      <c r="A71" s="306"/>
      <c r="B71" s="307" t="s">
        <v>307</v>
      </c>
      <c r="C71" s="308"/>
      <c r="D71" s="113">
        <v>1.5921152388172859</v>
      </c>
      <c r="E71" s="115">
        <v>84</v>
      </c>
      <c r="F71" s="114">
        <v>87</v>
      </c>
      <c r="G71" s="114">
        <v>270</v>
      </c>
      <c r="H71" s="114">
        <v>59</v>
      </c>
      <c r="I71" s="140">
        <v>79</v>
      </c>
      <c r="J71" s="115">
        <v>5</v>
      </c>
      <c r="K71" s="116">
        <v>6.3291139240506329</v>
      </c>
    </row>
    <row r="72" spans="1:11" ht="14.1" customHeight="1" x14ac:dyDescent="0.2">
      <c r="A72" s="306">
        <v>84</v>
      </c>
      <c r="B72" s="307" t="s">
        <v>308</v>
      </c>
      <c r="C72" s="308"/>
      <c r="D72" s="113">
        <v>1.1182714177407127</v>
      </c>
      <c r="E72" s="115">
        <v>59</v>
      </c>
      <c r="F72" s="114">
        <v>48</v>
      </c>
      <c r="G72" s="114">
        <v>98</v>
      </c>
      <c r="H72" s="114">
        <v>41</v>
      </c>
      <c r="I72" s="140">
        <v>64</v>
      </c>
      <c r="J72" s="115">
        <v>-5</v>
      </c>
      <c r="K72" s="116">
        <v>-7.8125</v>
      </c>
    </row>
    <row r="73" spans="1:11" ht="14.1" customHeight="1" x14ac:dyDescent="0.2">
      <c r="A73" s="306" t="s">
        <v>309</v>
      </c>
      <c r="B73" s="307" t="s">
        <v>310</v>
      </c>
      <c r="C73" s="308"/>
      <c r="D73" s="113">
        <v>0.62547384382107662</v>
      </c>
      <c r="E73" s="115">
        <v>33</v>
      </c>
      <c r="F73" s="114">
        <v>23</v>
      </c>
      <c r="G73" s="114">
        <v>62</v>
      </c>
      <c r="H73" s="114">
        <v>15</v>
      </c>
      <c r="I73" s="140">
        <v>34</v>
      </c>
      <c r="J73" s="115">
        <v>-1</v>
      </c>
      <c r="K73" s="116">
        <v>-2.9411764705882355</v>
      </c>
    </row>
    <row r="74" spans="1:11" ht="14.1" customHeight="1" x14ac:dyDescent="0.2">
      <c r="A74" s="306" t="s">
        <v>311</v>
      </c>
      <c r="B74" s="307" t="s">
        <v>312</v>
      </c>
      <c r="C74" s="308"/>
      <c r="D74" s="113">
        <v>0.13267626990144049</v>
      </c>
      <c r="E74" s="115">
        <v>7</v>
      </c>
      <c r="F74" s="114">
        <v>3</v>
      </c>
      <c r="G74" s="114">
        <v>4</v>
      </c>
      <c r="H74" s="114" t="s">
        <v>513</v>
      </c>
      <c r="I74" s="140">
        <v>0</v>
      </c>
      <c r="J74" s="115">
        <v>7</v>
      </c>
      <c r="K74" s="116" t="s">
        <v>514</v>
      </c>
    </row>
    <row r="75" spans="1:11" ht="14.1" customHeight="1" x14ac:dyDescent="0.2">
      <c r="A75" s="306" t="s">
        <v>313</v>
      </c>
      <c r="B75" s="307" t="s">
        <v>314</v>
      </c>
      <c r="C75" s="308"/>
      <c r="D75" s="113">
        <v>9.4768764215314633E-2</v>
      </c>
      <c r="E75" s="115">
        <v>5</v>
      </c>
      <c r="F75" s="114" t="s">
        <v>513</v>
      </c>
      <c r="G75" s="114">
        <v>9</v>
      </c>
      <c r="H75" s="114" t="s">
        <v>513</v>
      </c>
      <c r="I75" s="140">
        <v>4</v>
      </c>
      <c r="J75" s="115">
        <v>1</v>
      </c>
      <c r="K75" s="116">
        <v>25</v>
      </c>
    </row>
    <row r="76" spans="1:11" ht="14.1" customHeight="1" x14ac:dyDescent="0.2">
      <c r="A76" s="306">
        <v>91</v>
      </c>
      <c r="B76" s="307" t="s">
        <v>315</v>
      </c>
      <c r="C76" s="308"/>
      <c r="D76" s="113">
        <v>0.18953752843062927</v>
      </c>
      <c r="E76" s="115">
        <v>10</v>
      </c>
      <c r="F76" s="114">
        <v>7</v>
      </c>
      <c r="G76" s="114">
        <v>16</v>
      </c>
      <c r="H76" s="114">
        <v>5</v>
      </c>
      <c r="I76" s="140">
        <v>6</v>
      </c>
      <c r="J76" s="115">
        <v>4</v>
      </c>
      <c r="K76" s="116">
        <v>66.666666666666671</v>
      </c>
    </row>
    <row r="77" spans="1:11" ht="14.1" customHeight="1" x14ac:dyDescent="0.2">
      <c r="A77" s="306">
        <v>92</v>
      </c>
      <c r="B77" s="307" t="s">
        <v>316</v>
      </c>
      <c r="C77" s="308"/>
      <c r="D77" s="113">
        <v>2.0280515542077331</v>
      </c>
      <c r="E77" s="115">
        <v>107</v>
      </c>
      <c r="F77" s="114">
        <v>80</v>
      </c>
      <c r="G77" s="114">
        <v>103</v>
      </c>
      <c r="H77" s="114">
        <v>81</v>
      </c>
      <c r="I77" s="140">
        <v>90</v>
      </c>
      <c r="J77" s="115">
        <v>17</v>
      </c>
      <c r="K77" s="116">
        <v>18.888888888888889</v>
      </c>
    </row>
    <row r="78" spans="1:11" ht="14.1" customHeight="1" x14ac:dyDescent="0.2">
      <c r="A78" s="306">
        <v>93</v>
      </c>
      <c r="B78" s="307" t="s">
        <v>317</v>
      </c>
      <c r="C78" s="308"/>
      <c r="D78" s="113">
        <v>0.13267626990144049</v>
      </c>
      <c r="E78" s="115">
        <v>7</v>
      </c>
      <c r="F78" s="114">
        <v>9</v>
      </c>
      <c r="G78" s="114">
        <v>10</v>
      </c>
      <c r="H78" s="114">
        <v>8</v>
      </c>
      <c r="I78" s="140">
        <v>12</v>
      </c>
      <c r="J78" s="115">
        <v>-5</v>
      </c>
      <c r="K78" s="116">
        <v>-41.666666666666664</v>
      </c>
    </row>
    <row r="79" spans="1:11" ht="14.1" customHeight="1" x14ac:dyDescent="0.2">
      <c r="A79" s="306">
        <v>94</v>
      </c>
      <c r="B79" s="307" t="s">
        <v>318</v>
      </c>
      <c r="C79" s="308"/>
      <c r="D79" s="113">
        <v>0.11372251705837756</v>
      </c>
      <c r="E79" s="115">
        <v>6</v>
      </c>
      <c r="F79" s="114">
        <v>6</v>
      </c>
      <c r="G79" s="114">
        <v>6</v>
      </c>
      <c r="H79" s="114">
        <v>4</v>
      </c>
      <c r="I79" s="140">
        <v>5</v>
      </c>
      <c r="J79" s="115">
        <v>1</v>
      </c>
      <c r="K79" s="116">
        <v>20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t="s">
        <v>513</v>
      </c>
      <c r="H81" s="144" t="s">
        <v>513</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5529</v>
      </c>
      <c r="E11" s="114">
        <v>4665</v>
      </c>
      <c r="F11" s="114">
        <v>5995</v>
      </c>
      <c r="G11" s="114">
        <v>5042</v>
      </c>
      <c r="H11" s="140">
        <v>5236</v>
      </c>
      <c r="I11" s="115">
        <v>293</v>
      </c>
      <c r="J11" s="116">
        <v>5.5958747135217726</v>
      </c>
    </row>
    <row r="12" spans="1:15" s="110" customFormat="1" ht="24.95" customHeight="1" x14ac:dyDescent="0.2">
      <c r="A12" s="193" t="s">
        <v>132</v>
      </c>
      <c r="B12" s="194" t="s">
        <v>133</v>
      </c>
      <c r="C12" s="113">
        <v>0.92240911557243621</v>
      </c>
      <c r="D12" s="115">
        <v>51</v>
      </c>
      <c r="E12" s="114">
        <v>85</v>
      </c>
      <c r="F12" s="114">
        <v>104</v>
      </c>
      <c r="G12" s="114">
        <v>94</v>
      </c>
      <c r="H12" s="140">
        <v>54</v>
      </c>
      <c r="I12" s="115">
        <v>-3</v>
      </c>
      <c r="J12" s="116">
        <v>-5.5555555555555554</v>
      </c>
    </row>
    <row r="13" spans="1:15" s="110" customFormat="1" ht="24.95" customHeight="1" x14ac:dyDescent="0.2">
      <c r="A13" s="193" t="s">
        <v>134</v>
      </c>
      <c r="B13" s="199" t="s">
        <v>214</v>
      </c>
      <c r="C13" s="113">
        <v>1.4107433532284319</v>
      </c>
      <c r="D13" s="115">
        <v>78</v>
      </c>
      <c r="E13" s="114">
        <v>62</v>
      </c>
      <c r="F13" s="114">
        <v>69</v>
      </c>
      <c r="G13" s="114">
        <v>65</v>
      </c>
      <c r="H13" s="140">
        <v>47</v>
      </c>
      <c r="I13" s="115">
        <v>31</v>
      </c>
      <c r="J13" s="116">
        <v>65.957446808510639</v>
      </c>
    </row>
    <row r="14" spans="1:15" s="287" customFormat="1" ht="24.95" customHeight="1" x14ac:dyDescent="0.2">
      <c r="A14" s="193" t="s">
        <v>215</v>
      </c>
      <c r="B14" s="199" t="s">
        <v>137</v>
      </c>
      <c r="C14" s="113">
        <v>22.13781877373847</v>
      </c>
      <c r="D14" s="115">
        <v>1224</v>
      </c>
      <c r="E14" s="114">
        <v>951</v>
      </c>
      <c r="F14" s="114">
        <v>1261</v>
      </c>
      <c r="G14" s="114">
        <v>1024</v>
      </c>
      <c r="H14" s="140">
        <v>1128</v>
      </c>
      <c r="I14" s="115">
        <v>96</v>
      </c>
      <c r="J14" s="116">
        <v>8.5106382978723403</v>
      </c>
      <c r="K14" s="110"/>
      <c r="L14" s="110"/>
      <c r="M14" s="110"/>
      <c r="N14" s="110"/>
      <c r="O14" s="110"/>
    </row>
    <row r="15" spans="1:15" s="110" customFormat="1" ht="24.95" customHeight="1" x14ac:dyDescent="0.2">
      <c r="A15" s="193" t="s">
        <v>216</v>
      </c>
      <c r="B15" s="199" t="s">
        <v>217</v>
      </c>
      <c r="C15" s="113">
        <v>3.0023512389220475</v>
      </c>
      <c r="D15" s="115">
        <v>166</v>
      </c>
      <c r="E15" s="114">
        <v>184</v>
      </c>
      <c r="F15" s="114">
        <v>177</v>
      </c>
      <c r="G15" s="114">
        <v>123</v>
      </c>
      <c r="H15" s="140">
        <v>129</v>
      </c>
      <c r="I15" s="115">
        <v>37</v>
      </c>
      <c r="J15" s="116">
        <v>28.68217054263566</v>
      </c>
    </row>
    <row r="16" spans="1:15" s="287" customFormat="1" ht="24.95" customHeight="1" x14ac:dyDescent="0.2">
      <c r="A16" s="193" t="s">
        <v>218</v>
      </c>
      <c r="B16" s="199" t="s">
        <v>141</v>
      </c>
      <c r="C16" s="113">
        <v>12.750949538795442</v>
      </c>
      <c r="D16" s="115">
        <v>705</v>
      </c>
      <c r="E16" s="114">
        <v>484</v>
      </c>
      <c r="F16" s="114">
        <v>603</v>
      </c>
      <c r="G16" s="114">
        <v>559</v>
      </c>
      <c r="H16" s="140">
        <v>666</v>
      </c>
      <c r="I16" s="115">
        <v>39</v>
      </c>
      <c r="J16" s="116">
        <v>5.8558558558558556</v>
      </c>
      <c r="K16" s="110"/>
      <c r="L16" s="110"/>
      <c r="M16" s="110"/>
      <c r="N16" s="110"/>
      <c r="O16" s="110"/>
    </row>
    <row r="17" spans="1:15" s="110" customFormat="1" ht="24.95" customHeight="1" x14ac:dyDescent="0.2">
      <c r="A17" s="193" t="s">
        <v>142</v>
      </c>
      <c r="B17" s="199" t="s">
        <v>220</v>
      </c>
      <c r="C17" s="113">
        <v>6.3845179960209801</v>
      </c>
      <c r="D17" s="115">
        <v>353</v>
      </c>
      <c r="E17" s="114">
        <v>283</v>
      </c>
      <c r="F17" s="114">
        <v>481</v>
      </c>
      <c r="G17" s="114">
        <v>342</v>
      </c>
      <c r="H17" s="140">
        <v>333</v>
      </c>
      <c r="I17" s="115">
        <v>20</v>
      </c>
      <c r="J17" s="116">
        <v>6.0060060060060056</v>
      </c>
    </row>
    <row r="18" spans="1:15" s="287" customFormat="1" ht="24.95" customHeight="1" x14ac:dyDescent="0.2">
      <c r="A18" s="201" t="s">
        <v>144</v>
      </c>
      <c r="B18" s="202" t="s">
        <v>145</v>
      </c>
      <c r="C18" s="113">
        <v>12.606257912823295</v>
      </c>
      <c r="D18" s="115">
        <v>697</v>
      </c>
      <c r="E18" s="114">
        <v>449</v>
      </c>
      <c r="F18" s="114">
        <v>508</v>
      </c>
      <c r="G18" s="114">
        <v>503</v>
      </c>
      <c r="H18" s="140">
        <v>527</v>
      </c>
      <c r="I18" s="115">
        <v>170</v>
      </c>
      <c r="J18" s="116">
        <v>32.258064516129032</v>
      </c>
      <c r="K18" s="110"/>
      <c r="L18" s="110"/>
      <c r="M18" s="110"/>
      <c r="N18" s="110"/>
      <c r="O18" s="110"/>
    </row>
    <row r="19" spans="1:15" s="110" customFormat="1" ht="24.95" customHeight="1" x14ac:dyDescent="0.2">
      <c r="A19" s="193" t="s">
        <v>146</v>
      </c>
      <c r="B19" s="199" t="s">
        <v>147</v>
      </c>
      <c r="C19" s="113">
        <v>13.962741906312171</v>
      </c>
      <c r="D19" s="115">
        <v>772</v>
      </c>
      <c r="E19" s="114">
        <v>595</v>
      </c>
      <c r="F19" s="114">
        <v>784</v>
      </c>
      <c r="G19" s="114">
        <v>757</v>
      </c>
      <c r="H19" s="140">
        <v>755</v>
      </c>
      <c r="I19" s="115">
        <v>17</v>
      </c>
      <c r="J19" s="116">
        <v>2.2516556291390728</v>
      </c>
    </row>
    <row r="20" spans="1:15" s="287" customFormat="1" ht="24.95" customHeight="1" x14ac:dyDescent="0.2">
      <c r="A20" s="193" t="s">
        <v>148</v>
      </c>
      <c r="B20" s="199" t="s">
        <v>149</v>
      </c>
      <c r="C20" s="113">
        <v>6.3121721830349067</v>
      </c>
      <c r="D20" s="115">
        <v>349</v>
      </c>
      <c r="E20" s="114">
        <v>360</v>
      </c>
      <c r="F20" s="114">
        <v>380</v>
      </c>
      <c r="G20" s="114">
        <v>296</v>
      </c>
      <c r="H20" s="140">
        <v>353</v>
      </c>
      <c r="I20" s="115">
        <v>-4</v>
      </c>
      <c r="J20" s="116">
        <v>-1.1331444759206799</v>
      </c>
      <c r="K20" s="110"/>
      <c r="L20" s="110"/>
      <c r="M20" s="110"/>
      <c r="N20" s="110"/>
      <c r="O20" s="110"/>
    </row>
    <row r="21" spans="1:15" s="110" customFormat="1" ht="24.95" customHeight="1" x14ac:dyDescent="0.2">
      <c r="A21" s="201" t="s">
        <v>150</v>
      </c>
      <c r="B21" s="202" t="s">
        <v>151</v>
      </c>
      <c r="C21" s="113">
        <v>5.6791463194067644</v>
      </c>
      <c r="D21" s="115">
        <v>314</v>
      </c>
      <c r="E21" s="114">
        <v>315</v>
      </c>
      <c r="F21" s="114">
        <v>294</v>
      </c>
      <c r="G21" s="114">
        <v>308</v>
      </c>
      <c r="H21" s="140">
        <v>294</v>
      </c>
      <c r="I21" s="115">
        <v>20</v>
      </c>
      <c r="J21" s="116">
        <v>6.8027210884353737</v>
      </c>
    </row>
    <row r="22" spans="1:15" s="110" customFormat="1" ht="24.95" customHeight="1" x14ac:dyDescent="0.2">
      <c r="A22" s="201" t="s">
        <v>152</v>
      </c>
      <c r="B22" s="199" t="s">
        <v>153</v>
      </c>
      <c r="C22" s="113">
        <v>1.3745704467353952</v>
      </c>
      <c r="D22" s="115">
        <v>76</v>
      </c>
      <c r="E22" s="114">
        <v>51</v>
      </c>
      <c r="F22" s="114">
        <v>90</v>
      </c>
      <c r="G22" s="114">
        <v>69</v>
      </c>
      <c r="H22" s="140">
        <v>69</v>
      </c>
      <c r="I22" s="115">
        <v>7</v>
      </c>
      <c r="J22" s="116">
        <v>10.144927536231885</v>
      </c>
    </row>
    <row r="23" spans="1:15" s="110" customFormat="1" ht="24.95" customHeight="1" x14ac:dyDescent="0.2">
      <c r="A23" s="193" t="s">
        <v>154</v>
      </c>
      <c r="B23" s="199" t="s">
        <v>155</v>
      </c>
      <c r="C23" s="113">
        <v>1.5916078856936156</v>
      </c>
      <c r="D23" s="115">
        <v>88</v>
      </c>
      <c r="E23" s="114">
        <v>58</v>
      </c>
      <c r="F23" s="114">
        <v>57</v>
      </c>
      <c r="G23" s="114">
        <v>52</v>
      </c>
      <c r="H23" s="140">
        <v>82</v>
      </c>
      <c r="I23" s="115">
        <v>6</v>
      </c>
      <c r="J23" s="116">
        <v>7.3170731707317076</v>
      </c>
    </row>
    <row r="24" spans="1:15" s="110" customFormat="1" ht="24.95" customHeight="1" x14ac:dyDescent="0.2">
      <c r="A24" s="193" t="s">
        <v>156</v>
      </c>
      <c r="B24" s="199" t="s">
        <v>221</v>
      </c>
      <c r="C24" s="113">
        <v>3.7619822752758183</v>
      </c>
      <c r="D24" s="115">
        <v>208</v>
      </c>
      <c r="E24" s="114">
        <v>203</v>
      </c>
      <c r="F24" s="114">
        <v>253</v>
      </c>
      <c r="G24" s="114">
        <v>206</v>
      </c>
      <c r="H24" s="140">
        <v>303</v>
      </c>
      <c r="I24" s="115">
        <v>-95</v>
      </c>
      <c r="J24" s="116">
        <v>-31.353135313531354</v>
      </c>
    </row>
    <row r="25" spans="1:15" s="110" customFormat="1" ht="24.95" customHeight="1" x14ac:dyDescent="0.2">
      <c r="A25" s="193" t="s">
        <v>222</v>
      </c>
      <c r="B25" s="204" t="s">
        <v>159</v>
      </c>
      <c r="C25" s="113">
        <v>6.2940857297883888</v>
      </c>
      <c r="D25" s="115">
        <v>348</v>
      </c>
      <c r="E25" s="114">
        <v>359</v>
      </c>
      <c r="F25" s="114">
        <v>308</v>
      </c>
      <c r="G25" s="114">
        <v>271</v>
      </c>
      <c r="H25" s="140">
        <v>333</v>
      </c>
      <c r="I25" s="115">
        <v>15</v>
      </c>
      <c r="J25" s="116">
        <v>4.5045045045045047</v>
      </c>
    </row>
    <row r="26" spans="1:15" s="110" customFormat="1" ht="24.95" customHeight="1" x14ac:dyDescent="0.2">
      <c r="A26" s="201">
        <v>782.78300000000002</v>
      </c>
      <c r="B26" s="203" t="s">
        <v>160</v>
      </c>
      <c r="C26" s="113">
        <v>7.1622354856212693</v>
      </c>
      <c r="D26" s="115">
        <v>396</v>
      </c>
      <c r="E26" s="114">
        <v>351</v>
      </c>
      <c r="F26" s="114">
        <v>400</v>
      </c>
      <c r="G26" s="114">
        <v>373</v>
      </c>
      <c r="H26" s="140">
        <v>387</v>
      </c>
      <c r="I26" s="115">
        <v>9</v>
      </c>
      <c r="J26" s="116">
        <v>2.3255813953488373</v>
      </c>
    </row>
    <row r="27" spans="1:15" s="110" customFormat="1" ht="24.95" customHeight="1" x14ac:dyDescent="0.2">
      <c r="A27" s="193" t="s">
        <v>161</v>
      </c>
      <c r="B27" s="199" t="s">
        <v>162</v>
      </c>
      <c r="C27" s="113">
        <v>1.9171640441309459</v>
      </c>
      <c r="D27" s="115">
        <v>106</v>
      </c>
      <c r="E27" s="114">
        <v>81</v>
      </c>
      <c r="F27" s="114">
        <v>174</v>
      </c>
      <c r="G27" s="114">
        <v>121</v>
      </c>
      <c r="H27" s="140">
        <v>104</v>
      </c>
      <c r="I27" s="115">
        <v>2</v>
      </c>
      <c r="J27" s="116">
        <v>1.9230769230769231</v>
      </c>
    </row>
    <row r="28" spans="1:15" s="110" customFormat="1" ht="24.95" customHeight="1" x14ac:dyDescent="0.2">
      <c r="A28" s="193" t="s">
        <v>163</v>
      </c>
      <c r="B28" s="199" t="s">
        <v>164</v>
      </c>
      <c r="C28" s="113">
        <v>2.6406221739916802</v>
      </c>
      <c r="D28" s="115">
        <v>146</v>
      </c>
      <c r="E28" s="114">
        <v>98</v>
      </c>
      <c r="F28" s="114">
        <v>324</v>
      </c>
      <c r="G28" s="114">
        <v>153</v>
      </c>
      <c r="H28" s="140">
        <v>165</v>
      </c>
      <c r="I28" s="115">
        <v>-19</v>
      </c>
      <c r="J28" s="116">
        <v>-11.515151515151516</v>
      </c>
    </row>
    <row r="29" spans="1:15" s="110" customFormat="1" ht="24.95" customHeight="1" x14ac:dyDescent="0.2">
      <c r="A29" s="193">
        <v>86</v>
      </c>
      <c r="B29" s="199" t="s">
        <v>165</v>
      </c>
      <c r="C29" s="113">
        <v>3.6534635557967081</v>
      </c>
      <c r="D29" s="115">
        <v>202</v>
      </c>
      <c r="E29" s="114">
        <v>170</v>
      </c>
      <c r="F29" s="114">
        <v>380</v>
      </c>
      <c r="G29" s="114">
        <v>325</v>
      </c>
      <c r="H29" s="140">
        <v>208</v>
      </c>
      <c r="I29" s="115">
        <v>-6</v>
      </c>
      <c r="J29" s="116">
        <v>-2.8846153846153846</v>
      </c>
    </row>
    <row r="30" spans="1:15" s="110" customFormat="1" ht="24.95" customHeight="1" x14ac:dyDescent="0.2">
      <c r="A30" s="193">
        <v>87.88</v>
      </c>
      <c r="B30" s="204" t="s">
        <v>166</v>
      </c>
      <c r="C30" s="113">
        <v>5.5525411466811354</v>
      </c>
      <c r="D30" s="115">
        <v>307</v>
      </c>
      <c r="E30" s="114">
        <v>348</v>
      </c>
      <c r="F30" s="114">
        <v>431</v>
      </c>
      <c r="G30" s="114">
        <v>296</v>
      </c>
      <c r="H30" s="140">
        <v>257</v>
      </c>
      <c r="I30" s="115">
        <v>50</v>
      </c>
      <c r="J30" s="116">
        <v>19.455252918287936</v>
      </c>
    </row>
    <row r="31" spans="1:15" s="110" customFormat="1" ht="24.95" customHeight="1" x14ac:dyDescent="0.2">
      <c r="A31" s="193" t="s">
        <v>167</v>
      </c>
      <c r="B31" s="199" t="s">
        <v>168</v>
      </c>
      <c r="C31" s="113">
        <v>3.0204376921685658</v>
      </c>
      <c r="D31" s="115">
        <v>167</v>
      </c>
      <c r="E31" s="114">
        <v>129</v>
      </c>
      <c r="F31" s="114">
        <v>177</v>
      </c>
      <c r="G31" s="114">
        <v>129</v>
      </c>
      <c r="H31" s="140">
        <v>170</v>
      </c>
      <c r="I31" s="115">
        <v>-3</v>
      </c>
      <c r="J31" s="116">
        <v>-1.7647058823529411</v>
      </c>
    </row>
    <row r="32" spans="1:15" s="110" customFormat="1" ht="24.95" customHeight="1" x14ac:dyDescent="0.2">
      <c r="A32" s="193"/>
      <c r="B32" s="204" t="s">
        <v>169</v>
      </c>
      <c r="C32" s="113">
        <v>0</v>
      </c>
      <c r="D32" s="115">
        <v>0</v>
      </c>
      <c r="E32" s="114">
        <v>0</v>
      </c>
      <c r="F32" s="114" t="s">
        <v>513</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0.92240911557243621</v>
      </c>
      <c r="D34" s="115">
        <v>51</v>
      </c>
      <c r="E34" s="114">
        <v>85</v>
      </c>
      <c r="F34" s="114">
        <v>104</v>
      </c>
      <c r="G34" s="114">
        <v>94</v>
      </c>
      <c r="H34" s="140">
        <v>54</v>
      </c>
      <c r="I34" s="115">
        <v>-3</v>
      </c>
      <c r="J34" s="116">
        <v>-5.5555555555555554</v>
      </c>
    </row>
    <row r="35" spans="1:10" s="110" customFormat="1" ht="24.95" customHeight="1" x14ac:dyDescent="0.2">
      <c r="A35" s="292" t="s">
        <v>171</v>
      </c>
      <c r="B35" s="293" t="s">
        <v>172</v>
      </c>
      <c r="C35" s="113">
        <v>36.154820039790195</v>
      </c>
      <c r="D35" s="115">
        <v>1999</v>
      </c>
      <c r="E35" s="114">
        <v>1462</v>
      </c>
      <c r="F35" s="114">
        <v>1838</v>
      </c>
      <c r="G35" s="114">
        <v>1592</v>
      </c>
      <c r="H35" s="140">
        <v>1702</v>
      </c>
      <c r="I35" s="115">
        <v>297</v>
      </c>
      <c r="J35" s="116">
        <v>17.45005875440658</v>
      </c>
    </row>
    <row r="36" spans="1:10" s="110" customFormat="1" ht="24.95" customHeight="1" x14ac:dyDescent="0.2">
      <c r="A36" s="294" t="s">
        <v>173</v>
      </c>
      <c r="B36" s="295" t="s">
        <v>174</v>
      </c>
      <c r="C36" s="125">
        <v>62.92277084463737</v>
      </c>
      <c r="D36" s="143">
        <v>3479</v>
      </c>
      <c r="E36" s="144">
        <v>3118</v>
      </c>
      <c r="F36" s="144">
        <v>4052</v>
      </c>
      <c r="G36" s="144">
        <v>3356</v>
      </c>
      <c r="H36" s="145">
        <v>3480</v>
      </c>
      <c r="I36" s="143">
        <v>-1</v>
      </c>
      <c r="J36" s="146">
        <v>-2.8735632183908046E-2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5529</v>
      </c>
      <c r="F11" s="264">
        <v>4665</v>
      </c>
      <c r="G11" s="264">
        <v>5995</v>
      </c>
      <c r="H11" s="264">
        <v>5042</v>
      </c>
      <c r="I11" s="265">
        <v>5236</v>
      </c>
      <c r="J11" s="263">
        <v>293</v>
      </c>
      <c r="K11" s="266">
        <v>5.5958747135217726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29.101103273648036</v>
      </c>
      <c r="E13" s="115">
        <v>1609</v>
      </c>
      <c r="F13" s="114">
        <v>1505</v>
      </c>
      <c r="G13" s="114">
        <v>1832</v>
      </c>
      <c r="H13" s="114">
        <v>1543</v>
      </c>
      <c r="I13" s="140">
        <v>1500</v>
      </c>
      <c r="J13" s="115">
        <v>109</v>
      </c>
      <c r="K13" s="116">
        <v>7.2666666666666666</v>
      </c>
    </row>
    <row r="14" spans="1:17" ht="15.95" customHeight="1" x14ac:dyDescent="0.2">
      <c r="A14" s="306" t="s">
        <v>230</v>
      </c>
      <c r="B14" s="307"/>
      <c r="C14" s="308"/>
      <c r="D14" s="113">
        <v>56.827636100560682</v>
      </c>
      <c r="E14" s="115">
        <v>3142</v>
      </c>
      <c r="F14" s="114">
        <v>2641</v>
      </c>
      <c r="G14" s="114">
        <v>3277</v>
      </c>
      <c r="H14" s="114">
        <v>2838</v>
      </c>
      <c r="I14" s="140">
        <v>3001</v>
      </c>
      <c r="J14" s="115">
        <v>141</v>
      </c>
      <c r="K14" s="116">
        <v>4.6984338553815395</v>
      </c>
    </row>
    <row r="15" spans="1:17" ht="15.95" customHeight="1" x14ac:dyDescent="0.2">
      <c r="A15" s="306" t="s">
        <v>231</v>
      </c>
      <c r="B15" s="307"/>
      <c r="C15" s="308"/>
      <c r="D15" s="113">
        <v>7.343100018086453</v>
      </c>
      <c r="E15" s="115">
        <v>406</v>
      </c>
      <c r="F15" s="114">
        <v>278</v>
      </c>
      <c r="G15" s="114">
        <v>391</v>
      </c>
      <c r="H15" s="114">
        <v>294</v>
      </c>
      <c r="I15" s="140">
        <v>376</v>
      </c>
      <c r="J15" s="115">
        <v>30</v>
      </c>
      <c r="K15" s="116">
        <v>7.9787234042553195</v>
      </c>
    </row>
    <row r="16" spans="1:17" ht="15.95" customHeight="1" x14ac:dyDescent="0.2">
      <c r="A16" s="306" t="s">
        <v>232</v>
      </c>
      <c r="B16" s="307"/>
      <c r="C16" s="308"/>
      <c r="D16" s="113">
        <v>6.7100741544583107</v>
      </c>
      <c r="E16" s="115">
        <v>371</v>
      </c>
      <c r="F16" s="114">
        <v>241</v>
      </c>
      <c r="G16" s="114">
        <v>493</v>
      </c>
      <c r="H16" s="114">
        <v>365</v>
      </c>
      <c r="I16" s="140">
        <v>357</v>
      </c>
      <c r="J16" s="115">
        <v>14</v>
      </c>
      <c r="K16" s="116">
        <v>3.9215686274509802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1.9171640441309459</v>
      </c>
      <c r="E18" s="115">
        <v>106</v>
      </c>
      <c r="F18" s="114">
        <v>57</v>
      </c>
      <c r="G18" s="114">
        <v>118</v>
      </c>
      <c r="H18" s="114">
        <v>52</v>
      </c>
      <c r="I18" s="140">
        <v>86</v>
      </c>
      <c r="J18" s="115">
        <v>20</v>
      </c>
      <c r="K18" s="116">
        <v>23.255813953488371</v>
      </c>
    </row>
    <row r="19" spans="1:11" ht="14.1" customHeight="1" x14ac:dyDescent="0.2">
      <c r="A19" s="306" t="s">
        <v>235</v>
      </c>
      <c r="B19" s="307" t="s">
        <v>236</v>
      </c>
      <c r="C19" s="308"/>
      <c r="D19" s="113">
        <v>1.465002712967987</v>
      </c>
      <c r="E19" s="115">
        <v>81</v>
      </c>
      <c r="F19" s="114">
        <v>35</v>
      </c>
      <c r="G19" s="114">
        <v>74</v>
      </c>
      <c r="H19" s="114">
        <v>31</v>
      </c>
      <c r="I19" s="140">
        <v>67</v>
      </c>
      <c r="J19" s="115">
        <v>14</v>
      </c>
      <c r="K19" s="116">
        <v>20.895522388059703</v>
      </c>
    </row>
    <row r="20" spans="1:11" ht="14.1" customHeight="1" x14ac:dyDescent="0.2">
      <c r="A20" s="306">
        <v>12</v>
      </c>
      <c r="B20" s="307" t="s">
        <v>237</v>
      </c>
      <c r="C20" s="308"/>
      <c r="D20" s="113">
        <v>1.2117923675167299</v>
      </c>
      <c r="E20" s="115">
        <v>67</v>
      </c>
      <c r="F20" s="114">
        <v>134</v>
      </c>
      <c r="G20" s="114">
        <v>91</v>
      </c>
      <c r="H20" s="114">
        <v>105</v>
      </c>
      <c r="I20" s="140">
        <v>54</v>
      </c>
      <c r="J20" s="115">
        <v>13</v>
      </c>
      <c r="K20" s="116">
        <v>24.074074074074073</v>
      </c>
    </row>
    <row r="21" spans="1:11" ht="14.1" customHeight="1" x14ac:dyDescent="0.2">
      <c r="A21" s="306">
        <v>21</v>
      </c>
      <c r="B21" s="307" t="s">
        <v>238</v>
      </c>
      <c r="C21" s="308"/>
      <c r="D21" s="113">
        <v>2.8395731597033822</v>
      </c>
      <c r="E21" s="115">
        <v>157</v>
      </c>
      <c r="F21" s="114">
        <v>95</v>
      </c>
      <c r="G21" s="114">
        <v>140</v>
      </c>
      <c r="H21" s="114">
        <v>101</v>
      </c>
      <c r="I21" s="140">
        <v>100</v>
      </c>
      <c r="J21" s="115">
        <v>57</v>
      </c>
      <c r="K21" s="116">
        <v>57</v>
      </c>
    </row>
    <row r="22" spans="1:11" ht="14.1" customHeight="1" x14ac:dyDescent="0.2">
      <c r="A22" s="306">
        <v>22</v>
      </c>
      <c r="B22" s="307" t="s">
        <v>239</v>
      </c>
      <c r="C22" s="308"/>
      <c r="D22" s="113">
        <v>2.9480918791824924</v>
      </c>
      <c r="E22" s="115">
        <v>163</v>
      </c>
      <c r="F22" s="114">
        <v>180</v>
      </c>
      <c r="G22" s="114">
        <v>270</v>
      </c>
      <c r="H22" s="114">
        <v>168</v>
      </c>
      <c r="I22" s="140">
        <v>182</v>
      </c>
      <c r="J22" s="115">
        <v>-19</v>
      </c>
      <c r="K22" s="116">
        <v>-10.43956043956044</v>
      </c>
    </row>
    <row r="23" spans="1:11" ht="14.1" customHeight="1" x14ac:dyDescent="0.2">
      <c r="A23" s="306">
        <v>23</v>
      </c>
      <c r="B23" s="307" t="s">
        <v>240</v>
      </c>
      <c r="C23" s="308"/>
      <c r="D23" s="113">
        <v>0.48833423765599565</v>
      </c>
      <c r="E23" s="115">
        <v>27</v>
      </c>
      <c r="F23" s="114">
        <v>57</v>
      </c>
      <c r="G23" s="114">
        <v>39</v>
      </c>
      <c r="H23" s="114">
        <v>25</v>
      </c>
      <c r="I23" s="140">
        <v>34</v>
      </c>
      <c r="J23" s="115">
        <v>-7</v>
      </c>
      <c r="K23" s="116">
        <v>-20.588235294117649</v>
      </c>
    </row>
    <row r="24" spans="1:11" ht="14.1" customHeight="1" x14ac:dyDescent="0.2">
      <c r="A24" s="306">
        <v>24</v>
      </c>
      <c r="B24" s="307" t="s">
        <v>241</v>
      </c>
      <c r="C24" s="308"/>
      <c r="D24" s="113">
        <v>8.120817507686743</v>
      </c>
      <c r="E24" s="115">
        <v>449</v>
      </c>
      <c r="F24" s="114">
        <v>347</v>
      </c>
      <c r="G24" s="114">
        <v>419</v>
      </c>
      <c r="H24" s="114">
        <v>404</v>
      </c>
      <c r="I24" s="140">
        <v>386</v>
      </c>
      <c r="J24" s="115">
        <v>63</v>
      </c>
      <c r="K24" s="116">
        <v>16.321243523316063</v>
      </c>
    </row>
    <row r="25" spans="1:11" ht="14.1" customHeight="1" x14ac:dyDescent="0.2">
      <c r="A25" s="306">
        <v>25</v>
      </c>
      <c r="B25" s="307" t="s">
        <v>242</v>
      </c>
      <c r="C25" s="308"/>
      <c r="D25" s="113">
        <v>4.8652559233134385</v>
      </c>
      <c r="E25" s="115">
        <v>269</v>
      </c>
      <c r="F25" s="114">
        <v>184</v>
      </c>
      <c r="G25" s="114">
        <v>206</v>
      </c>
      <c r="H25" s="114">
        <v>193</v>
      </c>
      <c r="I25" s="140">
        <v>250</v>
      </c>
      <c r="J25" s="115">
        <v>19</v>
      </c>
      <c r="K25" s="116">
        <v>7.6</v>
      </c>
    </row>
    <row r="26" spans="1:11" ht="14.1" customHeight="1" x14ac:dyDescent="0.2">
      <c r="A26" s="306">
        <v>26</v>
      </c>
      <c r="B26" s="307" t="s">
        <v>243</v>
      </c>
      <c r="C26" s="308"/>
      <c r="D26" s="113">
        <v>3.128956411647676</v>
      </c>
      <c r="E26" s="115">
        <v>173</v>
      </c>
      <c r="F26" s="114">
        <v>66</v>
      </c>
      <c r="G26" s="114">
        <v>138</v>
      </c>
      <c r="H26" s="114">
        <v>96</v>
      </c>
      <c r="I26" s="140">
        <v>175</v>
      </c>
      <c r="J26" s="115">
        <v>-2</v>
      </c>
      <c r="K26" s="116">
        <v>-1.1428571428571428</v>
      </c>
    </row>
    <row r="27" spans="1:11" ht="14.1" customHeight="1" x14ac:dyDescent="0.2">
      <c r="A27" s="306">
        <v>27</v>
      </c>
      <c r="B27" s="307" t="s">
        <v>244</v>
      </c>
      <c r="C27" s="308"/>
      <c r="D27" s="113">
        <v>1.8267317778983541</v>
      </c>
      <c r="E27" s="115">
        <v>101</v>
      </c>
      <c r="F27" s="114">
        <v>59</v>
      </c>
      <c r="G27" s="114">
        <v>77</v>
      </c>
      <c r="H27" s="114">
        <v>75</v>
      </c>
      <c r="I27" s="140">
        <v>78</v>
      </c>
      <c r="J27" s="115">
        <v>23</v>
      </c>
      <c r="K27" s="116">
        <v>29.487179487179485</v>
      </c>
    </row>
    <row r="28" spans="1:11" ht="14.1" customHeight="1" x14ac:dyDescent="0.2">
      <c r="A28" s="306">
        <v>28</v>
      </c>
      <c r="B28" s="307" t="s">
        <v>245</v>
      </c>
      <c r="C28" s="308"/>
      <c r="D28" s="113">
        <v>0.28938325194429371</v>
      </c>
      <c r="E28" s="115">
        <v>16</v>
      </c>
      <c r="F28" s="114">
        <v>19</v>
      </c>
      <c r="G28" s="114">
        <v>12</v>
      </c>
      <c r="H28" s="114">
        <v>16</v>
      </c>
      <c r="I28" s="140">
        <v>12</v>
      </c>
      <c r="J28" s="115">
        <v>4</v>
      </c>
      <c r="K28" s="116">
        <v>33.333333333333336</v>
      </c>
    </row>
    <row r="29" spans="1:11" ht="14.1" customHeight="1" x14ac:dyDescent="0.2">
      <c r="A29" s="306">
        <v>29</v>
      </c>
      <c r="B29" s="307" t="s">
        <v>246</v>
      </c>
      <c r="C29" s="308"/>
      <c r="D29" s="113">
        <v>3.0746970519081209</v>
      </c>
      <c r="E29" s="115">
        <v>170</v>
      </c>
      <c r="F29" s="114">
        <v>151</v>
      </c>
      <c r="G29" s="114">
        <v>180</v>
      </c>
      <c r="H29" s="114">
        <v>180</v>
      </c>
      <c r="I29" s="140">
        <v>163</v>
      </c>
      <c r="J29" s="115">
        <v>7</v>
      </c>
      <c r="K29" s="116">
        <v>4.294478527607362</v>
      </c>
    </row>
    <row r="30" spans="1:11" ht="14.1" customHeight="1" x14ac:dyDescent="0.2">
      <c r="A30" s="306" t="s">
        <v>247</v>
      </c>
      <c r="B30" s="307" t="s">
        <v>248</v>
      </c>
      <c r="C30" s="308"/>
      <c r="D30" s="113" t="s">
        <v>513</v>
      </c>
      <c r="E30" s="115" t="s">
        <v>513</v>
      </c>
      <c r="F30" s="114" t="s">
        <v>513</v>
      </c>
      <c r="G30" s="114">
        <v>44</v>
      </c>
      <c r="H30" s="114">
        <v>46</v>
      </c>
      <c r="I30" s="140" t="s">
        <v>513</v>
      </c>
      <c r="J30" s="115" t="s">
        <v>513</v>
      </c>
      <c r="K30" s="116" t="s">
        <v>513</v>
      </c>
    </row>
    <row r="31" spans="1:11" ht="14.1" customHeight="1" x14ac:dyDescent="0.2">
      <c r="A31" s="306" t="s">
        <v>249</v>
      </c>
      <c r="B31" s="307" t="s">
        <v>250</v>
      </c>
      <c r="C31" s="308"/>
      <c r="D31" s="113">
        <v>2.1884608428287211</v>
      </c>
      <c r="E31" s="115">
        <v>121</v>
      </c>
      <c r="F31" s="114">
        <v>110</v>
      </c>
      <c r="G31" s="114">
        <v>131</v>
      </c>
      <c r="H31" s="114">
        <v>131</v>
      </c>
      <c r="I31" s="140">
        <v>118</v>
      </c>
      <c r="J31" s="115">
        <v>3</v>
      </c>
      <c r="K31" s="116">
        <v>2.5423728813559321</v>
      </c>
    </row>
    <row r="32" spans="1:11" ht="14.1" customHeight="1" x14ac:dyDescent="0.2">
      <c r="A32" s="306">
        <v>31</v>
      </c>
      <c r="B32" s="307" t="s">
        <v>251</v>
      </c>
      <c r="C32" s="308"/>
      <c r="D32" s="113">
        <v>0.75963103635377105</v>
      </c>
      <c r="E32" s="115">
        <v>42</v>
      </c>
      <c r="F32" s="114">
        <v>15</v>
      </c>
      <c r="G32" s="114">
        <v>19</v>
      </c>
      <c r="H32" s="114">
        <v>19</v>
      </c>
      <c r="I32" s="140">
        <v>23</v>
      </c>
      <c r="J32" s="115">
        <v>19</v>
      </c>
      <c r="K32" s="116">
        <v>82.608695652173907</v>
      </c>
    </row>
    <row r="33" spans="1:11" ht="14.1" customHeight="1" x14ac:dyDescent="0.2">
      <c r="A33" s="306">
        <v>32</v>
      </c>
      <c r="B33" s="307" t="s">
        <v>252</v>
      </c>
      <c r="C33" s="308"/>
      <c r="D33" s="113">
        <v>3.599204196057153</v>
      </c>
      <c r="E33" s="115">
        <v>199</v>
      </c>
      <c r="F33" s="114">
        <v>185</v>
      </c>
      <c r="G33" s="114">
        <v>196</v>
      </c>
      <c r="H33" s="114">
        <v>210</v>
      </c>
      <c r="I33" s="140">
        <v>175</v>
      </c>
      <c r="J33" s="115">
        <v>24</v>
      </c>
      <c r="K33" s="116">
        <v>13.714285714285714</v>
      </c>
    </row>
    <row r="34" spans="1:11" ht="14.1" customHeight="1" x14ac:dyDescent="0.2">
      <c r="A34" s="306">
        <v>33</v>
      </c>
      <c r="B34" s="307" t="s">
        <v>253</v>
      </c>
      <c r="C34" s="308"/>
      <c r="D34" s="113">
        <v>2.5501899077590884</v>
      </c>
      <c r="E34" s="115">
        <v>141</v>
      </c>
      <c r="F34" s="114">
        <v>122</v>
      </c>
      <c r="G34" s="114">
        <v>107</v>
      </c>
      <c r="H34" s="114">
        <v>96</v>
      </c>
      <c r="I34" s="140">
        <v>140</v>
      </c>
      <c r="J34" s="115">
        <v>1</v>
      </c>
      <c r="K34" s="116">
        <v>0.7142857142857143</v>
      </c>
    </row>
    <row r="35" spans="1:11" ht="14.1" customHeight="1" x14ac:dyDescent="0.2">
      <c r="A35" s="306">
        <v>34</v>
      </c>
      <c r="B35" s="307" t="s">
        <v>254</v>
      </c>
      <c r="C35" s="308"/>
      <c r="D35" s="113">
        <v>3.0566105986616026</v>
      </c>
      <c r="E35" s="115">
        <v>169</v>
      </c>
      <c r="F35" s="114">
        <v>116</v>
      </c>
      <c r="G35" s="114">
        <v>130</v>
      </c>
      <c r="H35" s="114">
        <v>132</v>
      </c>
      <c r="I35" s="140">
        <v>158</v>
      </c>
      <c r="J35" s="115">
        <v>11</v>
      </c>
      <c r="K35" s="116">
        <v>6.962025316455696</v>
      </c>
    </row>
    <row r="36" spans="1:11" ht="14.1" customHeight="1" x14ac:dyDescent="0.2">
      <c r="A36" s="306">
        <v>41</v>
      </c>
      <c r="B36" s="307" t="s">
        <v>255</v>
      </c>
      <c r="C36" s="308"/>
      <c r="D36" s="113">
        <v>0.41598842466992225</v>
      </c>
      <c r="E36" s="115">
        <v>23</v>
      </c>
      <c r="F36" s="114">
        <v>17</v>
      </c>
      <c r="G36" s="114">
        <v>17</v>
      </c>
      <c r="H36" s="114">
        <v>27</v>
      </c>
      <c r="I36" s="140">
        <v>21</v>
      </c>
      <c r="J36" s="115">
        <v>2</v>
      </c>
      <c r="K36" s="116">
        <v>9.5238095238095237</v>
      </c>
    </row>
    <row r="37" spans="1:11" ht="14.1" customHeight="1" x14ac:dyDescent="0.2">
      <c r="A37" s="306">
        <v>42</v>
      </c>
      <c r="B37" s="307" t="s">
        <v>256</v>
      </c>
      <c r="C37" s="308"/>
      <c r="D37" s="113">
        <v>0.12660517272562852</v>
      </c>
      <c r="E37" s="115">
        <v>7</v>
      </c>
      <c r="F37" s="114" t="s">
        <v>513</v>
      </c>
      <c r="G37" s="114" t="s">
        <v>513</v>
      </c>
      <c r="H37" s="114" t="s">
        <v>513</v>
      </c>
      <c r="I37" s="140">
        <v>8</v>
      </c>
      <c r="J37" s="115">
        <v>-1</v>
      </c>
      <c r="K37" s="116">
        <v>-12.5</v>
      </c>
    </row>
    <row r="38" spans="1:11" ht="14.1" customHeight="1" x14ac:dyDescent="0.2">
      <c r="A38" s="306">
        <v>43</v>
      </c>
      <c r="B38" s="307" t="s">
        <v>257</v>
      </c>
      <c r="C38" s="308"/>
      <c r="D38" s="113">
        <v>1.067100741544583</v>
      </c>
      <c r="E38" s="115">
        <v>59</v>
      </c>
      <c r="F38" s="114">
        <v>38</v>
      </c>
      <c r="G38" s="114">
        <v>106</v>
      </c>
      <c r="H38" s="114">
        <v>64</v>
      </c>
      <c r="I38" s="140">
        <v>54</v>
      </c>
      <c r="J38" s="115">
        <v>5</v>
      </c>
      <c r="K38" s="116">
        <v>9.2592592592592595</v>
      </c>
    </row>
    <row r="39" spans="1:11" ht="14.1" customHeight="1" x14ac:dyDescent="0.2">
      <c r="A39" s="306">
        <v>51</v>
      </c>
      <c r="B39" s="307" t="s">
        <v>258</v>
      </c>
      <c r="C39" s="308"/>
      <c r="D39" s="113">
        <v>6.3845179960209801</v>
      </c>
      <c r="E39" s="115">
        <v>353</v>
      </c>
      <c r="F39" s="114">
        <v>349</v>
      </c>
      <c r="G39" s="114">
        <v>408</v>
      </c>
      <c r="H39" s="114">
        <v>355</v>
      </c>
      <c r="I39" s="140">
        <v>350</v>
      </c>
      <c r="J39" s="115">
        <v>3</v>
      </c>
      <c r="K39" s="116">
        <v>0.8571428571428571</v>
      </c>
    </row>
    <row r="40" spans="1:11" ht="14.1" customHeight="1" x14ac:dyDescent="0.2">
      <c r="A40" s="306" t="s">
        <v>259</v>
      </c>
      <c r="B40" s="307" t="s">
        <v>260</v>
      </c>
      <c r="C40" s="308"/>
      <c r="D40" s="113">
        <v>5.733405679146319</v>
      </c>
      <c r="E40" s="115">
        <v>317</v>
      </c>
      <c r="F40" s="114">
        <v>315</v>
      </c>
      <c r="G40" s="114">
        <v>383</v>
      </c>
      <c r="H40" s="114">
        <v>325</v>
      </c>
      <c r="I40" s="140">
        <v>319</v>
      </c>
      <c r="J40" s="115">
        <v>-2</v>
      </c>
      <c r="K40" s="116">
        <v>-0.62695924764890287</v>
      </c>
    </row>
    <row r="41" spans="1:11" ht="14.1" customHeight="1" x14ac:dyDescent="0.2">
      <c r="A41" s="306"/>
      <c r="B41" s="307" t="s">
        <v>261</v>
      </c>
      <c r="C41" s="308"/>
      <c r="D41" s="113">
        <v>4.792910110327365</v>
      </c>
      <c r="E41" s="115">
        <v>265</v>
      </c>
      <c r="F41" s="114">
        <v>274</v>
      </c>
      <c r="G41" s="114">
        <v>333</v>
      </c>
      <c r="H41" s="114">
        <v>279</v>
      </c>
      <c r="I41" s="140">
        <v>258</v>
      </c>
      <c r="J41" s="115">
        <v>7</v>
      </c>
      <c r="K41" s="116">
        <v>2.7131782945736433</v>
      </c>
    </row>
    <row r="42" spans="1:11" ht="14.1" customHeight="1" x14ac:dyDescent="0.2">
      <c r="A42" s="306">
        <v>52</v>
      </c>
      <c r="B42" s="307" t="s">
        <v>262</v>
      </c>
      <c r="C42" s="308"/>
      <c r="D42" s="113">
        <v>5.8238379453789113</v>
      </c>
      <c r="E42" s="115">
        <v>322</v>
      </c>
      <c r="F42" s="114">
        <v>323</v>
      </c>
      <c r="G42" s="114">
        <v>280</v>
      </c>
      <c r="H42" s="114">
        <v>262</v>
      </c>
      <c r="I42" s="140">
        <v>317</v>
      </c>
      <c r="J42" s="115">
        <v>5</v>
      </c>
      <c r="K42" s="116">
        <v>1.5772870662460567</v>
      </c>
    </row>
    <row r="43" spans="1:11" ht="14.1" customHeight="1" x14ac:dyDescent="0.2">
      <c r="A43" s="306" t="s">
        <v>263</v>
      </c>
      <c r="B43" s="307" t="s">
        <v>264</v>
      </c>
      <c r="C43" s="308"/>
      <c r="D43" s="113">
        <v>4.7748236570808462</v>
      </c>
      <c r="E43" s="115">
        <v>264</v>
      </c>
      <c r="F43" s="114">
        <v>297</v>
      </c>
      <c r="G43" s="114">
        <v>256</v>
      </c>
      <c r="H43" s="114">
        <v>229</v>
      </c>
      <c r="I43" s="140">
        <v>288</v>
      </c>
      <c r="J43" s="115">
        <v>-24</v>
      </c>
      <c r="K43" s="116">
        <v>-8.3333333333333339</v>
      </c>
    </row>
    <row r="44" spans="1:11" ht="14.1" customHeight="1" x14ac:dyDescent="0.2">
      <c r="A44" s="306">
        <v>53</v>
      </c>
      <c r="B44" s="307" t="s">
        <v>265</v>
      </c>
      <c r="C44" s="308"/>
      <c r="D44" s="113">
        <v>0.70537167661421596</v>
      </c>
      <c r="E44" s="115">
        <v>39</v>
      </c>
      <c r="F44" s="114">
        <v>45</v>
      </c>
      <c r="G44" s="114">
        <v>46</v>
      </c>
      <c r="H44" s="114">
        <v>40</v>
      </c>
      <c r="I44" s="140">
        <v>55</v>
      </c>
      <c r="J44" s="115">
        <v>-16</v>
      </c>
      <c r="K44" s="116">
        <v>-29.09090909090909</v>
      </c>
    </row>
    <row r="45" spans="1:11" ht="14.1" customHeight="1" x14ac:dyDescent="0.2">
      <c r="A45" s="306" t="s">
        <v>266</v>
      </c>
      <c r="B45" s="307" t="s">
        <v>267</v>
      </c>
      <c r="C45" s="308"/>
      <c r="D45" s="113">
        <v>0.70537167661421596</v>
      </c>
      <c r="E45" s="115">
        <v>39</v>
      </c>
      <c r="F45" s="114">
        <v>44</v>
      </c>
      <c r="G45" s="114">
        <v>45</v>
      </c>
      <c r="H45" s="114">
        <v>40</v>
      </c>
      <c r="I45" s="140">
        <v>53</v>
      </c>
      <c r="J45" s="115">
        <v>-14</v>
      </c>
      <c r="K45" s="116">
        <v>-26.415094339622641</v>
      </c>
    </row>
    <row r="46" spans="1:11" ht="14.1" customHeight="1" x14ac:dyDescent="0.2">
      <c r="A46" s="306">
        <v>54</v>
      </c>
      <c r="B46" s="307" t="s">
        <v>268</v>
      </c>
      <c r="C46" s="308"/>
      <c r="D46" s="113">
        <v>4.1056248869596672</v>
      </c>
      <c r="E46" s="115">
        <v>227</v>
      </c>
      <c r="F46" s="114">
        <v>194</v>
      </c>
      <c r="G46" s="114">
        <v>226</v>
      </c>
      <c r="H46" s="114">
        <v>168</v>
      </c>
      <c r="I46" s="140">
        <v>213</v>
      </c>
      <c r="J46" s="115">
        <v>14</v>
      </c>
      <c r="K46" s="116">
        <v>6.572769953051643</v>
      </c>
    </row>
    <row r="47" spans="1:11" ht="14.1" customHeight="1" x14ac:dyDescent="0.2">
      <c r="A47" s="306">
        <v>61</v>
      </c>
      <c r="B47" s="307" t="s">
        <v>269</v>
      </c>
      <c r="C47" s="308"/>
      <c r="D47" s="113">
        <v>1.6820401519262074</v>
      </c>
      <c r="E47" s="115">
        <v>93</v>
      </c>
      <c r="F47" s="114">
        <v>86</v>
      </c>
      <c r="G47" s="114">
        <v>110</v>
      </c>
      <c r="H47" s="114">
        <v>102</v>
      </c>
      <c r="I47" s="140">
        <v>127</v>
      </c>
      <c r="J47" s="115">
        <v>-34</v>
      </c>
      <c r="K47" s="116">
        <v>-26.771653543307085</v>
      </c>
    </row>
    <row r="48" spans="1:11" ht="14.1" customHeight="1" x14ac:dyDescent="0.2">
      <c r="A48" s="306">
        <v>62</v>
      </c>
      <c r="B48" s="307" t="s">
        <v>270</v>
      </c>
      <c r="C48" s="308"/>
      <c r="D48" s="113">
        <v>7.3792729245794897</v>
      </c>
      <c r="E48" s="115">
        <v>408</v>
      </c>
      <c r="F48" s="114">
        <v>346</v>
      </c>
      <c r="G48" s="114">
        <v>476</v>
      </c>
      <c r="H48" s="114">
        <v>413</v>
      </c>
      <c r="I48" s="140">
        <v>398</v>
      </c>
      <c r="J48" s="115">
        <v>10</v>
      </c>
      <c r="K48" s="116">
        <v>2.512562814070352</v>
      </c>
    </row>
    <row r="49" spans="1:11" ht="14.1" customHeight="1" x14ac:dyDescent="0.2">
      <c r="A49" s="306">
        <v>63</v>
      </c>
      <c r="B49" s="307" t="s">
        <v>271</v>
      </c>
      <c r="C49" s="308"/>
      <c r="D49" s="113">
        <v>3.1832157713872311</v>
      </c>
      <c r="E49" s="115">
        <v>176</v>
      </c>
      <c r="F49" s="114">
        <v>172</v>
      </c>
      <c r="G49" s="114">
        <v>153</v>
      </c>
      <c r="H49" s="114">
        <v>169</v>
      </c>
      <c r="I49" s="140">
        <v>163</v>
      </c>
      <c r="J49" s="115">
        <v>13</v>
      </c>
      <c r="K49" s="116">
        <v>7.9754601226993866</v>
      </c>
    </row>
    <row r="50" spans="1:11" ht="14.1" customHeight="1" x14ac:dyDescent="0.2">
      <c r="A50" s="306" t="s">
        <v>272</v>
      </c>
      <c r="B50" s="307" t="s">
        <v>273</v>
      </c>
      <c r="C50" s="308"/>
      <c r="D50" s="113">
        <v>0.90432266232591785</v>
      </c>
      <c r="E50" s="115">
        <v>50</v>
      </c>
      <c r="F50" s="114">
        <v>45</v>
      </c>
      <c r="G50" s="114">
        <v>40</v>
      </c>
      <c r="H50" s="114">
        <v>38</v>
      </c>
      <c r="I50" s="140">
        <v>29</v>
      </c>
      <c r="J50" s="115">
        <v>21</v>
      </c>
      <c r="K50" s="116">
        <v>72.41379310344827</v>
      </c>
    </row>
    <row r="51" spans="1:11" ht="14.1" customHeight="1" x14ac:dyDescent="0.2">
      <c r="A51" s="306" t="s">
        <v>274</v>
      </c>
      <c r="B51" s="307" t="s">
        <v>275</v>
      </c>
      <c r="C51" s="308"/>
      <c r="D51" s="113">
        <v>2.0075963103635379</v>
      </c>
      <c r="E51" s="115">
        <v>111</v>
      </c>
      <c r="F51" s="114">
        <v>112</v>
      </c>
      <c r="G51" s="114">
        <v>100</v>
      </c>
      <c r="H51" s="114">
        <v>118</v>
      </c>
      <c r="I51" s="140">
        <v>127</v>
      </c>
      <c r="J51" s="115">
        <v>-16</v>
      </c>
      <c r="K51" s="116">
        <v>-12.598425196850394</v>
      </c>
    </row>
    <row r="52" spans="1:11" ht="14.1" customHeight="1" x14ac:dyDescent="0.2">
      <c r="A52" s="306">
        <v>71</v>
      </c>
      <c r="B52" s="307" t="s">
        <v>276</v>
      </c>
      <c r="C52" s="308"/>
      <c r="D52" s="113">
        <v>8.3378549466449634</v>
      </c>
      <c r="E52" s="115">
        <v>461</v>
      </c>
      <c r="F52" s="114">
        <v>386</v>
      </c>
      <c r="G52" s="114">
        <v>513</v>
      </c>
      <c r="H52" s="114">
        <v>508</v>
      </c>
      <c r="I52" s="140">
        <v>465</v>
      </c>
      <c r="J52" s="115">
        <v>-4</v>
      </c>
      <c r="K52" s="116">
        <v>-0.86021505376344087</v>
      </c>
    </row>
    <row r="53" spans="1:11" ht="14.1" customHeight="1" x14ac:dyDescent="0.2">
      <c r="A53" s="306" t="s">
        <v>277</v>
      </c>
      <c r="B53" s="307" t="s">
        <v>278</v>
      </c>
      <c r="C53" s="308"/>
      <c r="D53" s="113">
        <v>3.0566105986616026</v>
      </c>
      <c r="E53" s="115">
        <v>169</v>
      </c>
      <c r="F53" s="114">
        <v>115</v>
      </c>
      <c r="G53" s="114">
        <v>191</v>
      </c>
      <c r="H53" s="114">
        <v>185</v>
      </c>
      <c r="I53" s="140">
        <v>173</v>
      </c>
      <c r="J53" s="115">
        <v>-4</v>
      </c>
      <c r="K53" s="116">
        <v>-2.3121387283236996</v>
      </c>
    </row>
    <row r="54" spans="1:11" ht="14.1" customHeight="1" x14ac:dyDescent="0.2">
      <c r="A54" s="306" t="s">
        <v>279</v>
      </c>
      <c r="B54" s="307" t="s">
        <v>280</v>
      </c>
      <c r="C54" s="308"/>
      <c r="D54" s="113">
        <v>3.9790197142340387</v>
      </c>
      <c r="E54" s="115">
        <v>220</v>
      </c>
      <c r="F54" s="114">
        <v>214</v>
      </c>
      <c r="G54" s="114">
        <v>235</v>
      </c>
      <c r="H54" s="114">
        <v>264</v>
      </c>
      <c r="I54" s="140">
        <v>237</v>
      </c>
      <c r="J54" s="115">
        <v>-17</v>
      </c>
      <c r="K54" s="116">
        <v>-7.1729957805907176</v>
      </c>
    </row>
    <row r="55" spans="1:11" ht="14.1" customHeight="1" x14ac:dyDescent="0.2">
      <c r="A55" s="306">
        <v>72</v>
      </c>
      <c r="B55" s="307" t="s">
        <v>281</v>
      </c>
      <c r="C55" s="308"/>
      <c r="D55" s="113">
        <v>2.3512389220473864</v>
      </c>
      <c r="E55" s="115">
        <v>130</v>
      </c>
      <c r="F55" s="114">
        <v>109</v>
      </c>
      <c r="G55" s="114">
        <v>103</v>
      </c>
      <c r="H55" s="114">
        <v>77</v>
      </c>
      <c r="I55" s="140">
        <v>141</v>
      </c>
      <c r="J55" s="115">
        <v>-11</v>
      </c>
      <c r="K55" s="116">
        <v>-7.8014184397163122</v>
      </c>
    </row>
    <row r="56" spans="1:11" ht="14.1" customHeight="1" x14ac:dyDescent="0.2">
      <c r="A56" s="306" t="s">
        <v>282</v>
      </c>
      <c r="B56" s="307" t="s">
        <v>283</v>
      </c>
      <c r="C56" s="308"/>
      <c r="D56" s="113">
        <v>1.2841381805028034</v>
      </c>
      <c r="E56" s="115">
        <v>71</v>
      </c>
      <c r="F56" s="114">
        <v>41</v>
      </c>
      <c r="G56" s="114">
        <v>41</v>
      </c>
      <c r="H56" s="114">
        <v>26</v>
      </c>
      <c r="I56" s="140">
        <v>69</v>
      </c>
      <c r="J56" s="115">
        <v>2</v>
      </c>
      <c r="K56" s="116">
        <v>2.8985507246376812</v>
      </c>
    </row>
    <row r="57" spans="1:11" ht="14.1" customHeight="1" x14ac:dyDescent="0.2">
      <c r="A57" s="306" t="s">
        <v>284</v>
      </c>
      <c r="B57" s="307" t="s">
        <v>285</v>
      </c>
      <c r="C57" s="308"/>
      <c r="D57" s="113">
        <v>0.75963103635377105</v>
      </c>
      <c r="E57" s="115">
        <v>42</v>
      </c>
      <c r="F57" s="114">
        <v>42</v>
      </c>
      <c r="G57" s="114">
        <v>44</v>
      </c>
      <c r="H57" s="114">
        <v>32</v>
      </c>
      <c r="I57" s="140">
        <v>49</v>
      </c>
      <c r="J57" s="115">
        <v>-7</v>
      </c>
      <c r="K57" s="116">
        <v>-14.285714285714286</v>
      </c>
    </row>
    <row r="58" spans="1:11" ht="14.1" customHeight="1" x14ac:dyDescent="0.2">
      <c r="A58" s="306">
        <v>73</v>
      </c>
      <c r="B58" s="307" t="s">
        <v>286</v>
      </c>
      <c r="C58" s="308"/>
      <c r="D58" s="113">
        <v>0.85006330258636287</v>
      </c>
      <c r="E58" s="115">
        <v>47</v>
      </c>
      <c r="F58" s="114">
        <v>45</v>
      </c>
      <c r="G58" s="114">
        <v>79</v>
      </c>
      <c r="H58" s="114">
        <v>75</v>
      </c>
      <c r="I58" s="140">
        <v>76</v>
      </c>
      <c r="J58" s="115">
        <v>-29</v>
      </c>
      <c r="K58" s="116">
        <v>-38.157894736842103</v>
      </c>
    </row>
    <row r="59" spans="1:11" ht="14.1" customHeight="1" x14ac:dyDescent="0.2">
      <c r="A59" s="306" t="s">
        <v>287</v>
      </c>
      <c r="B59" s="307" t="s">
        <v>288</v>
      </c>
      <c r="C59" s="308"/>
      <c r="D59" s="113">
        <v>0.70537167661421596</v>
      </c>
      <c r="E59" s="115">
        <v>39</v>
      </c>
      <c r="F59" s="114">
        <v>30</v>
      </c>
      <c r="G59" s="114">
        <v>57</v>
      </c>
      <c r="H59" s="114">
        <v>61</v>
      </c>
      <c r="I59" s="140">
        <v>54</v>
      </c>
      <c r="J59" s="115">
        <v>-15</v>
      </c>
      <c r="K59" s="116">
        <v>-27.777777777777779</v>
      </c>
    </row>
    <row r="60" spans="1:11" ht="14.1" customHeight="1" x14ac:dyDescent="0.2">
      <c r="A60" s="306">
        <v>81</v>
      </c>
      <c r="B60" s="307" t="s">
        <v>289</v>
      </c>
      <c r="C60" s="308"/>
      <c r="D60" s="113">
        <v>5.6429734129137277</v>
      </c>
      <c r="E60" s="115">
        <v>312</v>
      </c>
      <c r="F60" s="114">
        <v>263</v>
      </c>
      <c r="G60" s="114">
        <v>374</v>
      </c>
      <c r="H60" s="114">
        <v>351</v>
      </c>
      <c r="I60" s="140">
        <v>268</v>
      </c>
      <c r="J60" s="115">
        <v>44</v>
      </c>
      <c r="K60" s="116">
        <v>16.417910447761194</v>
      </c>
    </row>
    <row r="61" spans="1:11" ht="14.1" customHeight="1" x14ac:dyDescent="0.2">
      <c r="A61" s="306" t="s">
        <v>290</v>
      </c>
      <c r="B61" s="307" t="s">
        <v>291</v>
      </c>
      <c r="C61" s="308"/>
      <c r="D61" s="113">
        <v>1.3926568999819136</v>
      </c>
      <c r="E61" s="115">
        <v>77</v>
      </c>
      <c r="F61" s="114">
        <v>50</v>
      </c>
      <c r="G61" s="114">
        <v>82</v>
      </c>
      <c r="H61" s="114">
        <v>112</v>
      </c>
      <c r="I61" s="140">
        <v>106</v>
      </c>
      <c r="J61" s="115">
        <v>-29</v>
      </c>
      <c r="K61" s="116">
        <v>-27.358490566037737</v>
      </c>
    </row>
    <row r="62" spans="1:11" ht="14.1" customHeight="1" x14ac:dyDescent="0.2">
      <c r="A62" s="306" t="s">
        <v>292</v>
      </c>
      <c r="B62" s="307" t="s">
        <v>293</v>
      </c>
      <c r="C62" s="308"/>
      <c r="D62" s="113">
        <v>2.4597576415264966</v>
      </c>
      <c r="E62" s="115">
        <v>136</v>
      </c>
      <c r="F62" s="114">
        <v>156</v>
      </c>
      <c r="G62" s="114">
        <v>193</v>
      </c>
      <c r="H62" s="114">
        <v>139</v>
      </c>
      <c r="I62" s="140">
        <v>99</v>
      </c>
      <c r="J62" s="115">
        <v>37</v>
      </c>
      <c r="K62" s="116">
        <v>37.373737373737377</v>
      </c>
    </row>
    <row r="63" spans="1:11" ht="14.1" customHeight="1" x14ac:dyDescent="0.2">
      <c r="A63" s="306"/>
      <c r="B63" s="307" t="s">
        <v>294</v>
      </c>
      <c r="C63" s="308"/>
      <c r="D63" s="113">
        <v>2.1884608428287211</v>
      </c>
      <c r="E63" s="115">
        <v>121</v>
      </c>
      <c r="F63" s="114">
        <v>127</v>
      </c>
      <c r="G63" s="114">
        <v>146</v>
      </c>
      <c r="H63" s="114">
        <v>118</v>
      </c>
      <c r="I63" s="140">
        <v>86</v>
      </c>
      <c r="J63" s="115">
        <v>35</v>
      </c>
      <c r="K63" s="116">
        <v>40.697674418604649</v>
      </c>
    </row>
    <row r="64" spans="1:11" ht="14.1" customHeight="1" x14ac:dyDescent="0.2">
      <c r="A64" s="306" t="s">
        <v>295</v>
      </c>
      <c r="B64" s="307" t="s">
        <v>296</v>
      </c>
      <c r="C64" s="308"/>
      <c r="D64" s="113">
        <v>0.50642069090251407</v>
      </c>
      <c r="E64" s="115">
        <v>28</v>
      </c>
      <c r="F64" s="114">
        <v>18</v>
      </c>
      <c r="G64" s="114">
        <v>33</v>
      </c>
      <c r="H64" s="114">
        <v>53</v>
      </c>
      <c r="I64" s="140">
        <v>17</v>
      </c>
      <c r="J64" s="115">
        <v>11</v>
      </c>
      <c r="K64" s="116">
        <v>64.705882352941174</v>
      </c>
    </row>
    <row r="65" spans="1:11" ht="14.1" customHeight="1" x14ac:dyDescent="0.2">
      <c r="A65" s="306" t="s">
        <v>297</v>
      </c>
      <c r="B65" s="307" t="s">
        <v>298</v>
      </c>
      <c r="C65" s="308"/>
      <c r="D65" s="113">
        <v>0.41598842466992225</v>
      </c>
      <c r="E65" s="115">
        <v>23</v>
      </c>
      <c r="F65" s="114">
        <v>26</v>
      </c>
      <c r="G65" s="114">
        <v>32</v>
      </c>
      <c r="H65" s="114">
        <v>24</v>
      </c>
      <c r="I65" s="140">
        <v>14</v>
      </c>
      <c r="J65" s="115">
        <v>9</v>
      </c>
      <c r="K65" s="116">
        <v>64.285714285714292</v>
      </c>
    </row>
    <row r="66" spans="1:11" ht="14.1" customHeight="1" x14ac:dyDescent="0.2">
      <c r="A66" s="306">
        <v>82</v>
      </c>
      <c r="B66" s="307" t="s">
        <v>299</v>
      </c>
      <c r="C66" s="308"/>
      <c r="D66" s="113">
        <v>3.7077229155362632</v>
      </c>
      <c r="E66" s="115">
        <v>205</v>
      </c>
      <c r="F66" s="114">
        <v>199</v>
      </c>
      <c r="G66" s="114">
        <v>296</v>
      </c>
      <c r="H66" s="114">
        <v>191</v>
      </c>
      <c r="I66" s="140">
        <v>189</v>
      </c>
      <c r="J66" s="115">
        <v>16</v>
      </c>
      <c r="K66" s="116">
        <v>8.4656084656084651</v>
      </c>
    </row>
    <row r="67" spans="1:11" ht="14.1" customHeight="1" x14ac:dyDescent="0.2">
      <c r="A67" s="306" t="s">
        <v>300</v>
      </c>
      <c r="B67" s="307" t="s">
        <v>301</v>
      </c>
      <c r="C67" s="308"/>
      <c r="D67" s="113">
        <v>2.4959305480195333</v>
      </c>
      <c r="E67" s="115">
        <v>138</v>
      </c>
      <c r="F67" s="114">
        <v>153</v>
      </c>
      <c r="G67" s="114">
        <v>238</v>
      </c>
      <c r="H67" s="114">
        <v>131</v>
      </c>
      <c r="I67" s="140">
        <v>123</v>
      </c>
      <c r="J67" s="115">
        <v>15</v>
      </c>
      <c r="K67" s="116">
        <v>12.195121951219512</v>
      </c>
    </row>
    <row r="68" spans="1:11" ht="14.1" customHeight="1" x14ac:dyDescent="0.2">
      <c r="A68" s="306" t="s">
        <v>302</v>
      </c>
      <c r="B68" s="307" t="s">
        <v>303</v>
      </c>
      <c r="C68" s="308"/>
      <c r="D68" s="113">
        <v>0.74154458310725269</v>
      </c>
      <c r="E68" s="115">
        <v>41</v>
      </c>
      <c r="F68" s="114">
        <v>30</v>
      </c>
      <c r="G68" s="114">
        <v>41</v>
      </c>
      <c r="H68" s="114">
        <v>40</v>
      </c>
      <c r="I68" s="140">
        <v>43</v>
      </c>
      <c r="J68" s="115">
        <v>-2</v>
      </c>
      <c r="K68" s="116">
        <v>-4.6511627906976747</v>
      </c>
    </row>
    <row r="69" spans="1:11" ht="14.1" customHeight="1" x14ac:dyDescent="0.2">
      <c r="A69" s="306">
        <v>83</v>
      </c>
      <c r="B69" s="307" t="s">
        <v>304</v>
      </c>
      <c r="C69" s="308"/>
      <c r="D69" s="113">
        <v>4.1417977934527039</v>
      </c>
      <c r="E69" s="115">
        <v>229</v>
      </c>
      <c r="F69" s="114">
        <v>175</v>
      </c>
      <c r="G69" s="114">
        <v>379</v>
      </c>
      <c r="H69" s="114">
        <v>190</v>
      </c>
      <c r="I69" s="140">
        <v>200</v>
      </c>
      <c r="J69" s="115">
        <v>29</v>
      </c>
      <c r="K69" s="116">
        <v>14.5</v>
      </c>
    </row>
    <row r="70" spans="1:11" ht="14.1" customHeight="1" x14ac:dyDescent="0.2">
      <c r="A70" s="306" t="s">
        <v>305</v>
      </c>
      <c r="B70" s="307" t="s">
        <v>306</v>
      </c>
      <c r="C70" s="308"/>
      <c r="D70" s="113">
        <v>2.8938325194429373</v>
      </c>
      <c r="E70" s="115">
        <v>160</v>
      </c>
      <c r="F70" s="114">
        <v>105</v>
      </c>
      <c r="G70" s="114">
        <v>301</v>
      </c>
      <c r="H70" s="114">
        <v>119</v>
      </c>
      <c r="I70" s="140">
        <v>139</v>
      </c>
      <c r="J70" s="115">
        <v>21</v>
      </c>
      <c r="K70" s="116">
        <v>15.107913669064748</v>
      </c>
    </row>
    <row r="71" spans="1:11" ht="14.1" customHeight="1" x14ac:dyDescent="0.2">
      <c r="A71" s="306"/>
      <c r="B71" s="307" t="s">
        <v>307</v>
      </c>
      <c r="C71" s="308"/>
      <c r="D71" s="113">
        <v>2.0075963103635379</v>
      </c>
      <c r="E71" s="115">
        <v>111</v>
      </c>
      <c r="F71" s="114">
        <v>66</v>
      </c>
      <c r="G71" s="114">
        <v>198</v>
      </c>
      <c r="H71" s="114">
        <v>71</v>
      </c>
      <c r="I71" s="140">
        <v>83</v>
      </c>
      <c r="J71" s="115">
        <v>28</v>
      </c>
      <c r="K71" s="116">
        <v>33.734939759036145</v>
      </c>
    </row>
    <row r="72" spans="1:11" ht="14.1" customHeight="1" x14ac:dyDescent="0.2">
      <c r="A72" s="306">
        <v>84</v>
      </c>
      <c r="B72" s="307" t="s">
        <v>308</v>
      </c>
      <c r="C72" s="308"/>
      <c r="D72" s="113">
        <v>0.9766684753119913</v>
      </c>
      <c r="E72" s="115">
        <v>54</v>
      </c>
      <c r="F72" s="114">
        <v>25</v>
      </c>
      <c r="G72" s="114">
        <v>131</v>
      </c>
      <c r="H72" s="114">
        <v>67</v>
      </c>
      <c r="I72" s="140">
        <v>52</v>
      </c>
      <c r="J72" s="115">
        <v>2</v>
      </c>
      <c r="K72" s="116">
        <v>3.8461538461538463</v>
      </c>
    </row>
    <row r="73" spans="1:11" ht="14.1" customHeight="1" x14ac:dyDescent="0.2">
      <c r="A73" s="306" t="s">
        <v>309</v>
      </c>
      <c r="B73" s="307" t="s">
        <v>310</v>
      </c>
      <c r="C73" s="308"/>
      <c r="D73" s="113">
        <v>0.61493941038162414</v>
      </c>
      <c r="E73" s="115">
        <v>34</v>
      </c>
      <c r="F73" s="114">
        <v>11</v>
      </c>
      <c r="G73" s="114">
        <v>89</v>
      </c>
      <c r="H73" s="114">
        <v>41</v>
      </c>
      <c r="I73" s="140">
        <v>32</v>
      </c>
      <c r="J73" s="115">
        <v>2</v>
      </c>
      <c r="K73" s="116">
        <v>6.25</v>
      </c>
    </row>
    <row r="74" spans="1:11" ht="14.1" customHeight="1" x14ac:dyDescent="0.2">
      <c r="A74" s="306" t="s">
        <v>311</v>
      </c>
      <c r="B74" s="307" t="s">
        <v>312</v>
      </c>
      <c r="C74" s="308"/>
      <c r="D74" s="113" t="s">
        <v>513</v>
      </c>
      <c r="E74" s="115" t="s">
        <v>513</v>
      </c>
      <c r="F74" s="114">
        <v>4</v>
      </c>
      <c r="G74" s="114">
        <v>8</v>
      </c>
      <c r="H74" s="114" t="s">
        <v>513</v>
      </c>
      <c r="I74" s="140" t="s">
        <v>513</v>
      </c>
      <c r="J74" s="115" t="s">
        <v>513</v>
      </c>
      <c r="K74" s="116" t="s">
        <v>513</v>
      </c>
    </row>
    <row r="75" spans="1:11" ht="14.1" customHeight="1" x14ac:dyDescent="0.2">
      <c r="A75" s="306" t="s">
        <v>313</v>
      </c>
      <c r="B75" s="307" t="s">
        <v>314</v>
      </c>
      <c r="C75" s="308"/>
      <c r="D75" s="113">
        <v>7.2345812986073427E-2</v>
      </c>
      <c r="E75" s="115">
        <v>4</v>
      </c>
      <c r="F75" s="114" t="s">
        <v>513</v>
      </c>
      <c r="G75" s="114">
        <v>12</v>
      </c>
      <c r="H75" s="114">
        <v>6</v>
      </c>
      <c r="I75" s="140" t="s">
        <v>513</v>
      </c>
      <c r="J75" s="115" t="s">
        <v>513</v>
      </c>
      <c r="K75" s="116" t="s">
        <v>513</v>
      </c>
    </row>
    <row r="76" spans="1:11" ht="14.1" customHeight="1" x14ac:dyDescent="0.2">
      <c r="A76" s="306">
        <v>91</v>
      </c>
      <c r="B76" s="307" t="s">
        <v>315</v>
      </c>
      <c r="C76" s="308"/>
      <c r="D76" s="113">
        <v>9.043226623259179E-2</v>
      </c>
      <c r="E76" s="115">
        <v>5</v>
      </c>
      <c r="F76" s="114">
        <v>7</v>
      </c>
      <c r="G76" s="114">
        <v>10</v>
      </c>
      <c r="H76" s="114">
        <v>4</v>
      </c>
      <c r="I76" s="140">
        <v>6</v>
      </c>
      <c r="J76" s="115">
        <v>-1</v>
      </c>
      <c r="K76" s="116">
        <v>-16.666666666666668</v>
      </c>
    </row>
    <row r="77" spans="1:11" ht="14.1" customHeight="1" x14ac:dyDescent="0.2">
      <c r="A77" s="306">
        <v>92</v>
      </c>
      <c r="B77" s="307" t="s">
        <v>316</v>
      </c>
      <c r="C77" s="308"/>
      <c r="D77" s="113">
        <v>1.8990775908844275</v>
      </c>
      <c r="E77" s="115">
        <v>105</v>
      </c>
      <c r="F77" s="114">
        <v>70</v>
      </c>
      <c r="G77" s="114">
        <v>119</v>
      </c>
      <c r="H77" s="114">
        <v>85</v>
      </c>
      <c r="I77" s="140">
        <v>97</v>
      </c>
      <c r="J77" s="115">
        <v>8</v>
      </c>
      <c r="K77" s="116">
        <v>8.2474226804123703</v>
      </c>
    </row>
    <row r="78" spans="1:11" ht="14.1" customHeight="1" x14ac:dyDescent="0.2">
      <c r="A78" s="306">
        <v>93</v>
      </c>
      <c r="B78" s="307" t="s">
        <v>317</v>
      </c>
      <c r="C78" s="308"/>
      <c r="D78" s="113">
        <v>0.30746970519081207</v>
      </c>
      <c r="E78" s="115">
        <v>17</v>
      </c>
      <c r="F78" s="114">
        <v>20</v>
      </c>
      <c r="G78" s="114">
        <v>19</v>
      </c>
      <c r="H78" s="114">
        <v>15</v>
      </c>
      <c r="I78" s="140">
        <v>17</v>
      </c>
      <c r="J78" s="115">
        <v>0</v>
      </c>
      <c r="K78" s="116">
        <v>0</v>
      </c>
    </row>
    <row r="79" spans="1:11" ht="14.1" customHeight="1" x14ac:dyDescent="0.2">
      <c r="A79" s="306">
        <v>94</v>
      </c>
      <c r="B79" s="307" t="s">
        <v>318</v>
      </c>
      <c r="C79" s="308"/>
      <c r="D79" s="113">
        <v>0.12660517272562852</v>
      </c>
      <c r="E79" s="115">
        <v>7</v>
      </c>
      <c r="F79" s="114" t="s">
        <v>513</v>
      </c>
      <c r="G79" s="114">
        <v>3</v>
      </c>
      <c r="H79" s="114" t="s">
        <v>513</v>
      </c>
      <c r="I79" s="140" t="s">
        <v>513</v>
      </c>
      <c r="J79" s="115" t="s">
        <v>513</v>
      </c>
      <c r="K79" s="116" t="s">
        <v>513</v>
      </c>
    </row>
    <row r="80" spans="1:11" ht="14.1" customHeight="1" x14ac:dyDescent="0.2">
      <c r="A80" s="306" t="s">
        <v>319</v>
      </c>
      <c r="B80" s="307" t="s">
        <v>320</v>
      </c>
      <c r="C80" s="308"/>
      <c r="D80" s="113">
        <v>0</v>
      </c>
      <c r="E80" s="115">
        <v>0</v>
      </c>
      <c r="F80" s="114">
        <v>0</v>
      </c>
      <c r="G80" s="114" t="s">
        <v>513</v>
      </c>
      <c r="H80" s="114" t="s">
        <v>513</v>
      </c>
      <c r="I80" s="140">
        <v>0</v>
      </c>
      <c r="J80" s="115">
        <v>0</v>
      </c>
      <c r="K80" s="116">
        <v>0</v>
      </c>
    </row>
    <row r="81" spans="1:11" ht="14.1" customHeight="1" x14ac:dyDescent="0.2">
      <c r="A81" s="310" t="s">
        <v>321</v>
      </c>
      <c r="B81" s="311" t="s">
        <v>333</v>
      </c>
      <c r="C81" s="312"/>
      <c r="D81" s="125" t="s">
        <v>513</v>
      </c>
      <c r="E81" s="143" t="s">
        <v>513</v>
      </c>
      <c r="F81" s="144">
        <v>0</v>
      </c>
      <c r="G81" s="144" t="s">
        <v>513</v>
      </c>
      <c r="H81" s="144" t="s">
        <v>513</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58188</v>
      </c>
      <c r="C10" s="114">
        <v>33462</v>
      </c>
      <c r="D10" s="114">
        <v>24726</v>
      </c>
      <c r="E10" s="114">
        <v>47229</v>
      </c>
      <c r="F10" s="114">
        <v>10293</v>
      </c>
      <c r="G10" s="114">
        <v>8573</v>
      </c>
      <c r="H10" s="114">
        <v>14589</v>
      </c>
      <c r="I10" s="115">
        <v>20669</v>
      </c>
      <c r="J10" s="114">
        <v>14800</v>
      </c>
      <c r="K10" s="114">
        <v>5869</v>
      </c>
      <c r="L10" s="423">
        <v>4281</v>
      </c>
      <c r="M10" s="424">
        <v>4435</v>
      </c>
    </row>
    <row r="11" spans="1:13" ht="11.1" customHeight="1" x14ac:dyDescent="0.2">
      <c r="A11" s="422" t="s">
        <v>387</v>
      </c>
      <c r="B11" s="115">
        <v>58845</v>
      </c>
      <c r="C11" s="114">
        <v>34128</v>
      </c>
      <c r="D11" s="114">
        <v>24717</v>
      </c>
      <c r="E11" s="114">
        <v>47738</v>
      </c>
      <c r="F11" s="114">
        <v>10457</v>
      </c>
      <c r="G11" s="114">
        <v>8344</v>
      </c>
      <c r="H11" s="114">
        <v>14973</v>
      </c>
      <c r="I11" s="115">
        <v>21125</v>
      </c>
      <c r="J11" s="114">
        <v>14987</v>
      </c>
      <c r="K11" s="114">
        <v>6138</v>
      </c>
      <c r="L11" s="423">
        <v>3930</v>
      </c>
      <c r="M11" s="424">
        <v>3517</v>
      </c>
    </row>
    <row r="12" spans="1:13" ht="11.1" customHeight="1" x14ac:dyDescent="0.2">
      <c r="A12" s="422" t="s">
        <v>388</v>
      </c>
      <c r="B12" s="115">
        <v>60353</v>
      </c>
      <c r="C12" s="114">
        <v>35052</v>
      </c>
      <c r="D12" s="114">
        <v>25301</v>
      </c>
      <c r="E12" s="114">
        <v>48993</v>
      </c>
      <c r="F12" s="114">
        <v>10697</v>
      </c>
      <c r="G12" s="114">
        <v>9285</v>
      </c>
      <c r="H12" s="114">
        <v>15240</v>
      </c>
      <c r="I12" s="115">
        <v>21405</v>
      </c>
      <c r="J12" s="114">
        <v>14966</v>
      </c>
      <c r="K12" s="114">
        <v>6439</v>
      </c>
      <c r="L12" s="423">
        <v>5866</v>
      </c>
      <c r="M12" s="424">
        <v>4617</v>
      </c>
    </row>
    <row r="13" spans="1:13" s="110" customFormat="1" ht="11.1" customHeight="1" x14ac:dyDescent="0.2">
      <c r="A13" s="422" t="s">
        <v>389</v>
      </c>
      <c r="B13" s="115">
        <v>59839</v>
      </c>
      <c r="C13" s="114">
        <v>34478</v>
      </c>
      <c r="D13" s="114">
        <v>25361</v>
      </c>
      <c r="E13" s="114">
        <v>48338</v>
      </c>
      <c r="F13" s="114">
        <v>10846</v>
      </c>
      <c r="G13" s="114">
        <v>8978</v>
      </c>
      <c r="H13" s="114">
        <v>15348</v>
      </c>
      <c r="I13" s="115">
        <v>21329</v>
      </c>
      <c r="J13" s="114">
        <v>14943</v>
      </c>
      <c r="K13" s="114">
        <v>6386</v>
      </c>
      <c r="L13" s="423">
        <v>3680</v>
      </c>
      <c r="M13" s="424">
        <v>4287</v>
      </c>
    </row>
    <row r="14" spans="1:13" ht="15" customHeight="1" x14ac:dyDescent="0.2">
      <c r="A14" s="422" t="s">
        <v>390</v>
      </c>
      <c r="B14" s="115">
        <v>60697</v>
      </c>
      <c r="C14" s="114">
        <v>35205</v>
      </c>
      <c r="D14" s="114">
        <v>25492</v>
      </c>
      <c r="E14" s="114">
        <v>47086</v>
      </c>
      <c r="F14" s="114">
        <v>13017</v>
      </c>
      <c r="G14" s="114">
        <v>8732</v>
      </c>
      <c r="H14" s="114">
        <v>15727</v>
      </c>
      <c r="I14" s="115">
        <v>21170</v>
      </c>
      <c r="J14" s="114">
        <v>14805</v>
      </c>
      <c r="K14" s="114">
        <v>6365</v>
      </c>
      <c r="L14" s="423">
        <v>5039</v>
      </c>
      <c r="M14" s="424">
        <v>4565</v>
      </c>
    </row>
    <row r="15" spans="1:13" ht="11.1" customHeight="1" x14ac:dyDescent="0.2">
      <c r="A15" s="422" t="s">
        <v>387</v>
      </c>
      <c r="B15" s="115">
        <v>60650</v>
      </c>
      <c r="C15" s="114">
        <v>35262</v>
      </c>
      <c r="D15" s="114">
        <v>25388</v>
      </c>
      <c r="E15" s="114">
        <v>46695</v>
      </c>
      <c r="F15" s="114">
        <v>13384</v>
      </c>
      <c r="G15" s="114">
        <v>8401</v>
      </c>
      <c r="H15" s="114">
        <v>16123</v>
      </c>
      <c r="I15" s="115">
        <v>21790</v>
      </c>
      <c r="J15" s="114">
        <v>15218</v>
      </c>
      <c r="K15" s="114">
        <v>6572</v>
      </c>
      <c r="L15" s="423">
        <v>4299</v>
      </c>
      <c r="M15" s="424">
        <v>3986</v>
      </c>
    </row>
    <row r="16" spans="1:13" ht="11.1" customHeight="1" x14ac:dyDescent="0.2">
      <c r="A16" s="422" t="s">
        <v>388</v>
      </c>
      <c r="B16" s="115">
        <v>61973</v>
      </c>
      <c r="C16" s="114">
        <v>36132</v>
      </c>
      <c r="D16" s="114">
        <v>25841</v>
      </c>
      <c r="E16" s="114">
        <v>48253</v>
      </c>
      <c r="F16" s="114">
        <v>13653</v>
      </c>
      <c r="G16" s="114">
        <v>9343</v>
      </c>
      <c r="H16" s="114">
        <v>16371</v>
      </c>
      <c r="I16" s="115">
        <v>21824</v>
      </c>
      <c r="J16" s="114">
        <v>15058</v>
      </c>
      <c r="K16" s="114">
        <v>6766</v>
      </c>
      <c r="L16" s="423">
        <v>5948</v>
      </c>
      <c r="M16" s="424">
        <v>4549</v>
      </c>
    </row>
    <row r="17" spans="1:13" s="110" customFormat="1" ht="11.1" customHeight="1" x14ac:dyDescent="0.2">
      <c r="A17" s="422" t="s">
        <v>389</v>
      </c>
      <c r="B17" s="115">
        <v>61480</v>
      </c>
      <c r="C17" s="114">
        <v>35581</v>
      </c>
      <c r="D17" s="114">
        <v>25899</v>
      </c>
      <c r="E17" s="114">
        <v>47768</v>
      </c>
      <c r="F17" s="114">
        <v>13677</v>
      </c>
      <c r="G17" s="114">
        <v>9024</v>
      </c>
      <c r="H17" s="114">
        <v>16507</v>
      </c>
      <c r="I17" s="115">
        <v>21687</v>
      </c>
      <c r="J17" s="114">
        <v>14965</v>
      </c>
      <c r="K17" s="114">
        <v>6722</v>
      </c>
      <c r="L17" s="423">
        <v>3312</v>
      </c>
      <c r="M17" s="424">
        <v>3936</v>
      </c>
    </row>
    <row r="18" spans="1:13" ht="15" customHeight="1" x14ac:dyDescent="0.2">
      <c r="A18" s="422" t="s">
        <v>391</v>
      </c>
      <c r="B18" s="115">
        <v>61513</v>
      </c>
      <c r="C18" s="114">
        <v>35674</v>
      </c>
      <c r="D18" s="114">
        <v>25839</v>
      </c>
      <c r="E18" s="114">
        <v>47330</v>
      </c>
      <c r="F18" s="114">
        <v>14140</v>
      </c>
      <c r="G18" s="114">
        <v>8711</v>
      </c>
      <c r="H18" s="114">
        <v>16754</v>
      </c>
      <c r="I18" s="115">
        <v>21134</v>
      </c>
      <c r="J18" s="114">
        <v>14568</v>
      </c>
      <c r="K18" s="114">
        <v>6566</v>
      </c>
      <c r="L18" s="423">
        <v>4818</v>
      </c>
      <c r="M18" s="424">
        <v>4739</v>
      </c>
    </row>
    <row r="19" spans="1:13" ht="11.1" customHeight="1" x14ac:dyDescent="0.2">
      <c r="A19" s="422" t="s">
        <v>387</v>
      </c>
      <c r="B19" s="115">
        <v>61391</v>
      </c>
      <c r="C19" s="114">
        <v>35752</v>
      </c>
      <c r="D19" s="114">
        <v>25639</v>
      </c>
      <c r="E19" s="114">
        <v>47185</v>
      </c>
      <c r="F19" s="114">
        <v>14160</v>
      </c>
      <c r="G19" s="114">
        <v>8244</v>
      </c>
      <c r="H19" s="114">
        <v>17043</v>
      </c>
      <c r="I19" s="115">
        <v>21437</v>
      </c>
      <c r="J19" s="114">
        <v>14690</v>
      </c>
      <c r="K19" s="114">
        <v>6747</v>
      </c>
      <c r="L19" s="423">
        <v>3965</v>
      </c>
      <c r="M19" s="424">
        <v>4106</v>
      </c>
    </row>
    <row r="20" spans="1:13" ht="11.1" customHeight="1" x14ac:dyDescent="0.2">
      <c r="A20" s="422" t="s">
        <v>388</v>
      </c>
      <c r="B20" s="115">
        <v>62648</v>
      </c>
      <c r="C20" s="114">
        <v>36460</v>
      </c>
      <c r="D20" s="114">
        <v>26188</v>
      </c>
      <c r="E20" s="114">
        <v>48283</v>
      </c>
      <c r="F20" s="114">
        <v>14348</v>
      </c>
      <c r="G20" s="114">
        <v>9108</v>
      </c>
      <c r="H20" s="114">
        <v>17422</v>
      </c>
      <c r="I20" s="115">
        <v>21604</v>
      </c>
      <c r="J20" s="114">
        <v>14548</v>
      </c>
      <c r="K20" s="114">
        <v>7056</v>
      </c>
      <c r="L20" s="423">
        <v>5889</v>
      </c>
      <c r="M20" s="424">
        <v>4868</v>
      </c>
    </row>
    <row r="21" spans="1:13" s="110" customFormat="1" ht="11.1" customHeight="1" x14ac:dyDescent="0.2">
      <c r="A21" s="422" t="s">
        <v>389</v>
      </c>
      <c r="B21" s="115">
        <v>61764</v>
      </c>
      <c r="C21" s="114">
        <v>35574</v>
      </c>
      <c r="D21" s="114">
        <v>26190</v>
      </c>
      <c r="E21" s="114">
        <v>47533</v>
      </c>
      <c r="F21" s="114">
        <v>14215</v>
      </c>
      <c r="G21" s="114">
        <v>8746</v>
      </c>
      <c r="H21" s="114">
        <v>17574</v>
      </c>
      <c r="I21" s="115">
        <v>21567</v>
      </c>
      <c r="J21" s="114">
        <v>14558</v>
      </c>
      <c r="K21" s="114">
        <v>7009</v>
      </c>
      <c r="L21" s="423">
        <v>3147</v>
      </c>
      <c r="M21" s="424">
        <v>4098</v>
      </c>
    </row>
    <row r="22" spans="1:13" ht="15" customHeight="1" x14ac:dyDescent="0.2">
      <c r="A22" s="422" t="s">
        <v>392</v>
      </c>
      <c r="B22" s="115">
        <v>61272</v>
      </c>
      <c r="C22" s="114">
        <v>35234</v>
      </c>
      <c r="D22" s="114">
        <v>26038</v>
      </c>
      <c r="E22" s="114">
        <v>46975</v>
      </c>
      <c r="F22" s="114">
        <v>14199</v>
      </c>
      <c r="G22" s="114">
        <v>8375</v>
      </c>
      <c r="H22" s="114">
        <v>17766</v>
      </c>
      <c r="I22" s="115">
        <v>21372</v>
      </c>
      <c r="J22" s="114">
        <v>14580</v>
      </c>
      <c r="K22" s="114">
        <v>6792</v>
      </c>
      <c r="L22" s="423">
        <v>4294</v>
      </c>
      <c r="M22" s="424">
        <v>4928</v>
      </c>
    </row>
    <row r="23" spans="1:13" ht="11.1" customHeight="1" x14ac:dyDescent="0.2">
      <c r="A23" s="422" t="s">
        <v>387</v>
      </c>
      <c r="B23" s="115">
        <v>61218</v>
      </c>
      <c r="C23" s="114">
        <v>35220</v>
      </c>
      <c r="D23" s="114">
        <v>25998</v>
      </c>
      <c r="E23" s="114">
        <v>46738</v>
      </c>
      <c r="F23" s="114">
        <v>14376</v>
      </c>
      <c r="G23" s="114">
        <v>7935</v>
      </c>
      <c r="H23" s="114">
        <v>18078</v>
      </c>
      <c r="I23" s="115">
        <v>21795</v>
      </c>
      <c r="J23" s="114">
        <v>14854</v>
      </c>
      <c r="K23" s="114">
        <v>6941</v>
      </c>
      <c r="L23" s="423">
        <v>3673</v>
      </c>
      <c r="M23" s="424">
        <v>3827</v>
      </c>
    </row>
    <row r="24" spans="1:13" ht="11.1" customHeight="1" x14ac:dyDescent="0.2">
      <c r="A24" s="422" t="s">
        <v>388</v>
      </c>
      <c r="B24" s="115">
        <v>62566</v>
      </c>
      <c r="C24" s="114">
        <v>36027</v>
      </c>
      <c r="D24" s="114">
        <v>26539</v>
      </c>
      <c r="E24" s="114">
        <v>47322</v>
      </c>
      <c r="F24" s="114">
        <v>14629</v>
      </c>
      <c r="G24" s="114">
        <v>8748</v>
      </c>
      <c r="H24" s="114">
        <v>18437</v>
      </c>
      <c r="I24" s="115">
        <v>22040</v>
      </c>
      <c r="J24" s="114">
        <v>14826</v>
      </c>
      <c r="K24" s="114">
        <v>7214</v>
      </c>
      <c r="L24" s="423">
        <v>6394</v>
      </c>
      <c r="M24" s="424">
        <v>5352</v>
      </c>
    </row>
    <row r="25" spans="1:13" s="110" customFormat="1" ht="11.1" customHeight="1" x14ac:dyDescent="0.2">
      <c r="A25" s="422" t="s">
        <v>389</v>
      </c>
      <c r="B25" s="115">
        <v>61979</v>
      </c>
      <c r="C25" s="114">
        <v>35350</v>
      </c>
      <c r="D25" s="114">
        <v>26629</v>
      </c>
      <c r="E25" s="114">
        <v>46736</v>
      </c>
      <c r="F25" s="114">
        <v>14638</v>
      </c>
      <c r="G25" s="114">
        <v>8392</v>
      </c>
      <c r="H25" s="114">
        <v>18583</v>
      </c>
      <c r="I25" s="115">
        <v>21692</v>
      </c>
      <c r="J25" s="114">
        <v>14575</v>
      </c>
      <c r="K25" s="114">
        <v>7117</v>
      </c>
      <c r="L25" s="423">
        <v>3297</v>
      </c>
      <c r="M25" s="424">
        <v>4029</v>
      </c>
    </row>
    <row r="26" spans="1:13" ht="15" customHeight="1" x14ac:dyDescent="0.2">
      <c r="A26" s="422" t="s">
        <v>393</v>
      </c>
      <c r="B26" s="115">
        <v>62431</v>
      </c>
      <c r="C26" s="114">
        <v>35665</v>
      </c>
      <c r="D26" s="114">
        <v>26766</v>
      </c>
      <c r="E26" s="114">
        <v>46933</v>
      </c>
      <c r="F26" s="114">
        <v>14895</v>
      </c>
      <c r="G26" s="114">
        <v>8188</v>
      </c>
      <c r="H26" s="114">
        <v>18936</v>
      </c>
      <c r="I26" s="115">
        <v>23359</v>
      </c>
      <c r="J26" s="114">
        <v>15893</v>
      </c>
      <c r="K26" s="114">
        <v>7466</v>
      </c>
      <c r="L26" s="423">
        <v>4949</v>
      </c>
      <c r="M26" s="424">
        <v>4669</v>
      </c>
    </row>
    <row r="27" spans="1:13" ht="11.1" customHeight="1" x14ac:dyDescent="0.2">
      <c r="A27" s="422" t="s">
        <v>387</v>
      </c>
      <c r="B27" s="115">
        <v>62965</v>
      </c>
      <c r="C27" s="114">
        <v>36030</v>
      </c>
      <c r="D27" s="114">
        <v>26935</v>
      </c>
      <c r="E27" s="114">
        <v>47196</v>
      </c>
      <c r="F27" s="114">
        <v>15164</v>
      </c>
      <c r="G27" s="114">
        <v>8056</v>
      </c>
      <c r="H27" s="114">
        <v>19388</v>
      </c>
      <c r="I27" s="115">
        <v>24013</v>
      </c>
      <c r="J27" s="114">
        <v>16399</v>
      </c>
      <c r="K27" s="114">
        <v>7614</v>
      </c>
      <c r="L27" s="423">
        <v>4121</v>
      </c>
      <c r="M27" s="424">
        <v>3709</v>
      </c>
    </row>
    <row r="28" spans="1:13" ht="11.1" customHeight="1" x14ac:dyDescent="0.2">
      <c r="A28" s="422" t="s">
        <v>388</v>
      </c>
      <c r="B28" s="115">
        <v>63943</v>
      </c>
      <c r="C28" s="114">
        <v>36578</v>
      </c>
      <c r="D28" s="114">
        <v>27365</v>
      </c>
      <c r="E28" s="114">
        <v>48464</v>
      </c>
      <c r="F28" s="114">
        <v>15427</v>
      </c>
      <c r="G28" s="114">
        <v>8714</v>
      </c>
      <c r="H28" s="114">
        <v>19577</v>
      </c>
      <c r="I28" s="115">
        <v>24414</v>
      </c>
      <c r="J28" s="114">
        <v>16414</v>
      </c>
      <c r="K28" s="114">
        <v>8000</v>
      </c>
      <c r="L28" s="423">
        <v>6254</v>
      </c>
      <c r="M28" s="424">
        <v>5436</v>
      </c>
    </row>
    <row r="29" spans="1:13" s="110" customFormat="1" ht="11.1" customHeight="1" x14ac:dyDescent="0.2">
      <c r="A29" s="422" t="s">
        <v>389</v>
      </c>
      <c r="B29" s="115">
        <v>63227</v>
      </c>
      <c r="C29" s="114">
        <v>35924</v>
      </c>
      <c r="D29" s="114">
        <v>27303</v>
      </c>
      <c r="E29" s="114">
        <v>47794</v>
      </c>
      <c r="F29" s="114">
        <v>15417</v>
      </c>
      <c r="G29" s="114">
        <v>8388</v>
      </c>
      <c r="H29" s="114">
        <v>19646</v>
      </c>
      <c r="I29" s="115">
        <v>24199</v>
      </c>
      <c r="J29" s="114">
        <v>16333</v>
      </c>
      <c r="K29" s="114">
        <v>7866</v>
      </c>
      <c r="L29" s="423">
        <v>3152</v>
      </c>
      <c r="M29" s="424">
        <v>3874</v>
      </c>
    </row>
    <row r="30" spans="1:13" ht="15" customHeight="1" x14ac:dyDescent="0.2">
      <c r="A30" s="422" t="s">
        <v>394</v>
      </c>
      <c r="B30" s="115">
        <v>64079</v>
      </c>
      <c r="C30" s="114">
        <v>36521</v>
      </c>
      <c r="D30" s="114">
        <v>27558</v>
      </c>
      <c r="E30" s="114">
        <v>48242</v>
      </c>
      <c r="F30" s="114">
        <v>15824</v>
      </c>
      <c r="G30" s="114">
        <v>8184</v>
      </c>
      <c r="H30" s="114">
        <v>20025</v>
      </c>
      <c r="I30" s="115">
        <v>23492</v>
      </c>
      <c r="J30" s="114">
        <v>15909</v>
      </c>
      <c r="K30" s="114">
        <v>7583</v>
      </c>
      <c r="L30" s="423">
        <v>5691</v>
      </c>
      <c r="M30" s="424">
        <v>5117</v>
      </c>
    </row>
    <row r="31" spans="1:13" ht="11.1" customHeight="1" x14ac:dyDescent="0.2">
      <c r="A31" s="422" t="s">
        <v>387</v>
      </c>
      <c r="B31" s="115">
        <v>64679</v>
      </c>
      <c r="C31" s="114">
        <v>36972</v>
      </c>
      <c r="D31" s="114">
        <v>27707</v>
      </c>
      <c r="E31" s="114">
        <v>48469</v>
      </c>
      <c r="F31" s="114">
        <v>16199</v>
      </c>
      <c r="G31" s="114">
        <v>7982</v>
      </c>
      <c r="H31" s="114">
        <v>20442</v>
      </c>
      <c r="I31" s="115">
        <v>23738</v>
      </c>
      <c r="J31" s="114">
        <v>15934</v>
      </c>
      <c r="K31" s="114">
        <v>7804</v>
      </c>
      <c r="L31" s="423">
        <v>5171</v>
      </c>
      <c r="M31" s="424">
        <v>4610</v>
      </c>
    </row>
    <row r="32" spans="1:13" ht="11.1" customHeight="1" x14ac:dyDescent="0.2">
      <c r="A32" s="422" t="s">
        <v>388</v>
      </c>
      <c r="B32" s="115">
        <v>65865</v>
      </c>
      <c r="C32" s="114">
        <v>37623</v>
      </c>
      <c r="D32" s="114">
        <v>28242</v>
      </c>
      <c r="E32" s="114">
        <v>49473</v>
      </c>
      <c r="F32" s="114">
        <v>16387</v>
      </c>
      <c r="G32" s="114">
        <v>8669</v>
      </c>
      <c r="H32" s="114">
        <v>20693</v>
      </c>
      <c r="I32" s="115">
        <v>24029</v>
      </c>
      <c r="J32" s="114">
        <v>15934</v>
      </c>
      <c r="K32" s="114">
        <v>8095</v>
      </c>
      <c r="L32" s="423">
        <v>6894</v>
      </c>
      <c r="M32" s="424">
        <v>5713</v>
      </c>
    </row>
    <row r="33" spans="1:13" s="110" customFormat="1" ht="11.1" customHeight="1" x14ac:dyDescent="0.2">
      <c r="A33" s="422" t="s">
        <v>389</v>
      </c>
      <c r="B33" s="115">
        <v>65194</v>
      </c>
      <c r="C33" s="114">
        <v>36973</v>
      </c>
      <c r="D33" s="114">
        <v>28221</v>
      </c>
      <c r="E33" s="114">
        <v>48754</v>
      </c>
      <c r="F33" s="114">
        <v>16437</v>
      </c>
      <c r="G33" s="114">
        <v>8223</v>
      </c>
      <c r="H33" s="114">
        <v>20767</v>
      </c>
      <c r="I33" s="115">
        <v>23985</v>
      </c>
      <c r="J33" s="114">
        <v>15943</v>
      </c>
      <c r="K33" s="114">
        <v>8042</v>
      </c>
      <c r="L33" s="423">
        <v>3627</v>
      </c>
      <c r="M33" s="424">
        <v>4296</v>
      </c>
    </row>
    <row r="34" spans="1:13" ht="15" customHeight="1" x14ac:dyDescent="0.2">
      <c r="A34" s="422" t="s">
        <v>395</v>
      </c>
      <c r="B34" s="115">
        <v>65626</v>
      </c>
      <c r="C34" s="114">
        <v>37333</v>
      </c>
      <c r="D34" s="114">
        <v>28293</v>
      </c>
      <c r="E34" s="114">
        <v>49037</v>
      </c>
      <c r="F34" s="114">
        <v>16588</v>
      </c>
      <c r="G34" s="114">
        <v>8010</v>
      </c>
      <c r="H34" s="114">
        <v>21120</v>
      </c>
      <c r="I34" s="115">
        <v>23649</v>
      </c>
      <c r="J34" s="114">
        <v>15739</v>
      </c>
      <c r="K34" s="114">
        <v>7910</v>
      </c>
      <c r="L34" s="423">
        <v>5283</v>
      </c>
      <c r="M34" s="424">
        <v>4884</v>
      </c>
    </row>
    <row r="35" spans="1:13" ht="11.1" customHeight="1" x14ac:dyDescent="0.2">
      <c r="A35" s="422" t="s">
        <v>387</v>
      </c>
      <c r="B35" s="115">
        <v>65958</v>
      </c>
      <c r="C35" s="114">
        <v>37583</v>
      </c>
      <c r="D35" s="114">
        <v>28375</v>
      </c>
      <c r="E35" s="114">
        <v>49169</v>
      </c>
      <c r="F35" s="114">
        <v>16789</v>
      </c>
      <c r="G35" s="114">
        <v>7823</v>
      </c>
      <c r="H35" s="114">
        <v>21525</v>
      </c>
      <c r="I35" s="115">
        <v>23818</v>
      </c>
      <c r="J35" s="114">
        <v>15680</v>
      </c>
      <c r="K35" s="114">
        <v>8138</v>
      </c>
      <c r="L35" s="423">
        <v>4839</v>
      </c>
      <c r="M35" s="424">
        <v>4503</v>
      </c>
    </row>
    <row r="36" spans="1:13" ht="11.1" customHeight="1" x14ac:dyDescent="0.2">
      <c r="A36" s="422" t="s">
        <v>388</v>
      </c>
      <c r="B36" s="115">
        <v>67393</v>
      </c>
      <c r="C36" s="114">
        <v>38484</v>
      </c>
      <c r="D36" s="114">
        <v>28909</v>
      </c>
      <c r="E36" s="114">
        <v>50443</v>
      </c>
      <c r="F36" s="114">
        <v>16950</v>
      </c>
      <c r="G36" s="114">
        <v>8580</v>
      </c>
      <c r="H36" s="114">
        <v>21822</v>
      </c>
      <c r="I36" s="115">
        <v>24045</v>
      </c>
      <c r="J36" s="114">
        <v>15614</v>
      </c>
      <c r="K36" s="114">
        <v>8431</v>
      </c>
      <c r="L36" s="423">
        <v>6863</v>
      </c>
      <c r="M36" s="424">
        <v>5636</v>
      </c>
    </row>
    <row r="37" spans="1:13" s="110" customFormat="1" ht="11.1" customHeight="1" x14ac:dyDescent="0.2">
      <c r="A37" s="422" t="s">
        <v>389</v>
      </c>
      <c r="B37" s="115">
        <v>66833</v>
      </c>
      <c r="C37" s="114">
        <v>37964</v>
      </c>
      <c r="D37" s="114">
        <v>28869</v>
      </c>
      <c r="E37" s="114">
        <v>49839</v>
      </c>
      <c r="F37" s="114">
        <v>16994</v>
      </c>
      <c r="G37" s="114">
        <v>8248</v>
      </c>
      <c r="H37" s="114">
        <v>21933</v>
      </c>
      <c r="I37" s="115">
        <v>24071</v>
      </c>
      <c r="J37" s="114">
        <v>15718</v>
      </c>
      <c r="K37" s="114">
        <v>8353</v>
      </c>
      <c r="L37" s="423">
        <v>3636</v>
      </c>
      <c r="M37" s="424">
        <v>4357</v>
      </c>
    </row>
    <row r="38" spans="1:13" ht="15" customHeight="1" x14ac:dyDescent="0.2">
      <c r="A38" s="425" t="s">
        <v>396</v>
      </c>
      <c r="B38" s="115">
        <v>67202</v>
      </c>
      <c r="C38" s="114">
        <v>38266</v>
      </c>
      <c r="D38" s="114">
        <v>28936</v>
      </c>
      <c r="E38" s="114">
        <v>49982</v>
      </c>
      <c r="F38" s="114">
        <v>17220</v>
      </c>
      <c r="G38" s="114">
        <v>8117</v>
      </c>
      <c r="H38" s="114">
        <v>22187</v>
      </c>
      <c r="I38" s="115">
        <v>23941</v>
      </c>
      <c r="J38" s="114">
        <v>15602</v>
      </c>
      <c r="K38" s="114">
        <v>8339</v>
      </c>
      <c r="L38" s="423">
        <v>5613</v>
      </c>
      <c r="M38" s="424">
        <v>5101</v>
      </c>
    </row>
    <row r="39" spans="1:13" ht="11.1" customHeight="1" x14ac:dyDescent="0.2">
      <c r="A39" s="422" t="s">
        <v>387</v>
      </c>
      <c r="B39" s="115">
        <v>67318</v>
      </c>
      <c r="C39" s="114">
        <v>38426</v>
      </c>
      <c r="D39" s="114">
        <v>28892</v>
      </c>
      <c r="E39" s="114">
        <v>49913</v>
      </c>
      <c r="F39" s="114">
        <v>17405</v>
      </c>
      <c r="G39" s="114">
        <v>7877</v>
      </c>
      <c r="H39" s="114">
        <v>22431</v>
      </c>
      <c r="I39" s="115">
        <v>24307</v>
      </c>
      <c r="J39" s="114">
        <v>15695</v>
      </c>
      <c r="K39" s="114">
        <v>8612</v>
      </c>
      <c r="L39" s="423">
        <v>4564</v>
      </c>
      <c r="M39" s="424">
        <v>4407</v>
      </c>
    </row>
    <row r="40" spans="1:13" ht="11.1" customHeight="1" x14ac:dyDescent="0.2">
      <c r="A40" s="425" t="s">
        <v>388</v>
      </c>
      <c r="B40" s="115">
        <v>68685</v>
      </c>
      <c r="C40" s="114">
        <v>39274</v>
      </c>
      <c r="D40" s="114">
        <v>29411</v>
      </c>
      <c r="E40" s="114">
        <v>51112</v>
      </c>
      <c r="F40" s="114">
        <v>17573</v>
      </c>
      <c r="G40" s="114">
        <v>8756</v>
      </c>
      <c r="H40" s="114">
        <v>22753</v>
      </c>
      <c r="I40" s="115">
        <v>24536</v>
      </c>
      <c r="J40" s="114">
        <v>15548</v>
      </c>
      <c r="K40" s="114">
        <v>8988</v>
      </c>
      <c r="L40" s="423">
        <v>6811</v>
      </c>
      <c r="M40" s="424">
        <v>5705</v>
      </c>
    </row>
    <row r="41" spans="1:13" s="110" customFormat="1" ht="11.1" customHeight="1" x14ac:dyDescent="0.2">
      <c r="A41" s="422" t="s">
        <v>389</v>
      </c>
      <c r="B41" s="115">
        <v>68251</v>
      </c>
      <c r="C41" s="114">
        <v>38833</v>
      </c>
      <c r="D41" s="114">
        <v>29418</v>
      </c>
      <c r="E41" s="114">
        <v>50579</v>
      </c>
      <c r="F41" s="114">
        <v>17672</v>
      </c>
      <c r="G41" s="114">
        <v>8500</v>
      </c>
      <c r="H41" s="114">
        <v>22902</v>
      </c>
      <c r="I41" s="115">
        <v>24418</v>
      </c>
      <c r="J41" s="114">
        <v>15466</v>
      </c>
      <c r="K41" s="114">
        <v>8952</v>
      </c>
      <c r="L41" s="423">
        <v>3792</v>
      </c>
      <c r="M41" s="424">
        <v>4299</v>
      </c>
    </row>
    <row r="42" spans="1:13" ht="15" customHeight="1" x14ac:dyDescent="0.2">
      <c r="A42" s="422" t="s">
        <v>397</v>
      </c>
      <c r="B42" s="115">
        <v>68487</v>
      </c>
      <c r="C42" s="114">
        <v>39135</v>
      </c>
      <c r="D42" s="114">
        <v>29352</v>
      </c>
      <c r="E42" s="114">
        <v>50756</v>
      </c>
      <c r="F42" s="114">
        <v>17731</v>
      </c>
      <c r="G42" s="114">
        <v>8222</v>
      </c>
      <c r="H42" s="114">
        <v>23170</v>
      </c>
      <c r="I42" s="115">
        <v>23765</v>
      </c>
      <c r="J42" s="114">
        <v>15040</v>
      </c>
      <c r="K42" s="114">
        <v>8725</v>
      </c>
      <c r="L42" s="423">
        <v>6260</v>
      </c>
      <c r="M42" s="424">
        <v>6033</v>
      </c>
    </row>
    <row r="43" spans="1:13" ht="11.1" customHeight="1" x14ac:dyDescent="0.2">
      <c r="A43" s="422" t="s">
        <v>387</v>
      </c>
      <c r="B43" s="115">
        <v>68617</v>
      </c>
      <c r="C43" s="114">
        <v>39391</v>
      </c>
      <c r="D43" s="114">
        <v>29226</v>
      </c>
      <c r="E43" s="114">
        <v>50741</v>
      </c>
      <c r="F43" s="114">
        <v>17876</v>
      </c>
      <c r="G43" s="114">
        <v>8048</v>
      </c>
      <c r="H43" s="114">
        <v>23471</v>
      </c>
      <c r="I43" s="115">
        <v>24056</v>
      </c>
      <c r="J43" s="114">
        <v>15150</v>
      </c>
      <c r="K43" s="114">
        <v>8906</v>
      </c>
      <c r="L43" s="423">
        <v>4880</v>
      </c>
      <c r="M43" s="424">
        <v>4808</v>
      </c>
    </row>
    <row r="44" spans="1:13" ht="11.1" customHeight="1" x14ac:dyDescent="0.2">
      <c r="A44" s="422" t="s">
        <v>388</v>
      </c>
      <c r="B44" s="115">
        <v>70095</v>
      </c>
      <c r="C44" s="114">
        <v>40172</v>
      </c>
      <c r="D44" s="114">
        <v>29923</v>
      </c>
      <c r="E44" s="114">
        <v>51864</v>
      </c>
      <c r="F44" s="114">
        <v>18231</v>
      </c>
      <c r="G44" s="114">
        <v>8973</v>
      </c>
      <c r="H44" s="114">
        <v>23771</v>
      </c>
      <c r="I44" s="115">
        <v>23996</v>
      </c>
      <c r="J44" s="114">
        <v>14799</v>
      </c>
      <c r="K44" s="114">
        <v>9197</v>
      </c>
      <c r="L44" s="423">
        <v>7205</v>
      </c>
      <c r="M44" s="424">
        <v>5953</v>
      </c>
    </row>
    <row r="45" spans="1:13" s="110" customFormat="1" ht="11.1" customHeight="1" x14ac:dyDescent="0.2">
      <c r="A45" s="422" t="s">
        <v>389</v>
      </c>
      <c r="B45" s="115">
        <v>69392</v>
      </c>
      <c r="C45" s="114">
        <v>39491</v>
      </c>
      <c r="D45" s="114">
        <v>29901</v>
      </c>
      <c r="E45" s="114">
        <v>51100</v>
      </c>
      <c r="F45" s="114">
        <v>18292</v>
      </c>
      <c r="G45" s="114">
        <v>8623</v>
      </c>
      <c r="H45" s="114">
        <v>23698</v>
      </c>
      <c r="I45" s="115">
        <v>24067</v>
      </c>
      <c r="J45" s="114">
        <v>14924</v>
      </c>
      <c r="K45" s="114">
        <v>9143</v>
      </c>
      <c r="L45" s="423">
        <v>4066</v>
      </c>
      <c r="M45" s="424">
        <v>4734</v>
      </c>
    </row>
    <row r="46" spans="1:13" ht="15" customHeight="1" x14ac:dyDescent="0.2">
      <c r="A46" s="422" t="s">
        <v>398</v>
      </c>
      <c r="B46" s="115">
        <v>69718</v>
      </c>
      <c r="C46" s="114">
        <v>39800</v>
      </c>
      <c r="D46" s="114">
        <v>29918</v>
      </c>
      <c r="E46" s="114">
        <v>51275</v>
      </c>
      <c r="F46" s="114">
        <v>18443</v>
      </c>
      <c r="G46" s="114">
        <v>8322</v>
      </c>
      <c r="H46" s="114">
        <v>23939</v>
      </c>
      <c r="I46" s="115">
        <v>24105</v>
      </c>
      <c r="J46" s="114">
        <v>14933</v>
      </c>
      <c r="K46" s="114">
        <v>9172</v>
      </c>
      <c r="L46" s="423">
        <v>5360</v>
      </c>
      <c r="M46" s="424">
        <v>5236</v>
      </c>
    </row>
    <row r="47" spans="1:13" ht="11.1" customHeight="1" x14ac:dyDescent="0.2">
      <c r="A47" s="422" t="s">
        <v>387</v>
      </c>
      <c r="B47" s="115">
        <v>69806</v>
      </c>
      <c r="C47" s="114">
        <v>39878</v>
      </c>
      <c r="D47" s="114">
        <v>29928</v>
      </c>
      <c r="E47" s="114">
        <v>51184</v>
      </c>
      <c r="F47" s="114">
        <v>18622</v>
      </c>
      <c r="G47" s="114">
        <v>8028</v>
      </c>
      <c r="H47" s="114">
        <v>24155</v>
      </c>
      <c r="I47" s="115">
        <v>24338</v>
      </c>
      <c r="J47" s="114">
        <v>14989</v>
      </c>
      <c r="K47" s="114">
        <v>9349</v>
      </c>
      <c r="L47" s="423">
        <v>4995</v>
      </c>
      <c r="M47" s="424">
        <v>5042</v>
      </c>
    </row>
    <row r="48" spans="1:13" ht="11.1" customHeight="1" x14ac:dyDescent="0.2">
      <c r="A48" s="422" t="s">
        <v>388</v>
      </c>
      <c r="B48" s="115">
        <v>71165</v>
      </c>
      <c r="C48" s="114">
        <v>40568</v>
      </c>
      <c r="D48" s="114">
        <v>30597</v>
      </c>
      <c r="E48" s="114">
        <v>52329</v>
      </c>
      <c r="F48" s="114">
        <v>18836</v>
      </c>
      <c r="G48" s="114">
        <v>8841</v>
      </c>
      <c r="H48" s="114">
        <v>24413</v>
      </c>
      <c r="I48" s="115">
        <v>24277</v>
      </c>
      <c r="J48" s="114">
        <v>14689</v>
      </c>
      <c r="K48" s="114">
        <v>9588</v>
      </c>
      <c r="L48" s="423">
        <v>7182</v>
      </c>
      <c r="M48" s="424">
        <v>5995</v>
      </c>
    </row>
    <row r="49" spans="1:17" s="110" customFormat="1" ht="11.1" customHeight="1" x14ac:dyDescent="0.2">
      <c r="A49" s="422" t="s">
        <v>389</v>
      </c>
      <c r="B49" s="115">
        <v>70451</v>
      </c>
      <c r="C49" s="114">
        <v>39900</v>
      </c>
      <c r="D49" s="114">
        <v>30551</v>
      </c>
      <c r="E49" s="114">
        <v>51601</v>
      </c>
      <c r="F49" s="114">
        <v>18850</v>
      </c>
      <c r="G49" s="114">
        <v>8442</v>
      </c>
      <c r="H49" s="114">
        <v>24390</v>
      </c>
      <c r="I49" s="115">
        <v>24257</v>
      </c>
      <c r="J49" s="114">
        <v>14730</v>
      </c>
      <c r="K49" s="114">
        <v>9527</v>
      </c>
      <c r="L49" s="423">
        <v>3866</v>
      </c>
      <c r="M49" s="424">
        <v>4665</v>
      </c>
    </row>
    <row r="50" spans="1:17" ht="15" customHeight="1" x14ac:dyDescent="0.2">
      <c r="A50" s="422" t="s">
        <v>399</v>
      </c>
      <c r="B50" s="143">
        <v>70343</v>
      </c>
      <c r="C50" s="144">
        <v>39824</v>
      </c>
      <c r="D50" s="144">
        <v>30519</v>
      </c>
      <c r="E50" s="144">
        <v>51413</v>
      </c>
      <c r="F50" s="144">
        <v>18930</v>
      </c>
      <c r="G50" s="144">
        <v>8147</v>
      </c>
      <c r="H50" s="144">
        <v>24484</v>
      </c>
      <c r="I50" s="143">
        <v>23823</v>
      </c>
      <c r="J50" s="144">
        <v>14380</v>
      </c>
      <c r="K50" s="144">
        <v>9443</v>
      </c>
      <c r="L50" s="426">
        <v>5276</v>
      </c>
      <c r="M50" s="427">
        <v>5529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0.89646863076967209</v>
      </c>
      <c r="C6" s="480">
        <f>'Tabelle 3.3'!J11</f>
        <v>-1.1698817672682016</v>
      </c>
      <c r="D6" s="481">
        <f t="shared" ref="D6:E9" si="0">IF(OR(AND(B6&gt;=-50,B6&lt;=50),ISNUMBER(B6)=FALSE),B6,"")</f>
        <v>0.89646863076967209</v>
      </c>
      <c r="E6" s="481">
        <f t="shared" si="0"/>
        <v>-1.1698817672682016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0.89646863076967209</v>
      </c>
      <c r="C14" s="480">
        <f>'Tabelle 3.3'!J11</f>
        <v>-1.1698817672682016</v>
      </c>
      <c r="D14" s="481">
        <f>IF(OR(AND(B14&gt;=-50,B14&lt;=50),ISNUMBER(B14)=FALSE),B14,"")</f>
        <v>0.89646863076967209</v>
      </c>
      <c r="E14" s="481">
        <f>IF(OR(AND(C14&gt;=-50,C14&lt;=50),ISNUMBER(C14)=FALSE),C14,"")</f>
        <v>-1.1698817672682016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-1.3550135501355014</v>
      </c>
      <c r="C15" s="480">
        <f>'Tabelle 3.3'!J12</f>
        <v>-0.4065040650406504</v>
      </c>
      <c r="D15" s="481">
        <f t="shared" ref="D15:E45" si="3">IF(OR(AND(B15&gt;=-50,B15&lt;=50),ISNUMBER(B15)=FALSE),B15,"")</f>
        <v>-1.3550135501355014</v>
      </c>
      <c r="E15" s="481">
        <f t="shared" si="3"/>
        <v>-0.4065040650406504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-4.628224582701062</v>
      </c>
      <c r="C16" s="480">
        <f>'Tabelle 3.3'!J13</f>
        <v>-6.9444444444444446</v>
      </c>
      <c r="D16" s="481">
        <f t="shared" si="3"/>
        <v>-4.628224582701062</v>
      </c>
      <c r="E16" s="481">
        <f t="shared" si="3"/>
        <v>-6.9444444444444446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-0.63613231552162852</v>
      </c>
      <c r="C17" s="480">
        <f>'Tabelle 3.3'!J14</f>
        <v>-6.6506684950291399</v>
      </c>
      <c r="D17" s="481">
        <f t="shared" si="3"/>
        <v>-0.63613231552162852</v>
      </c>
      <c r="E17" s="481">
        <f t="shared" si="3"/>
        <v>-6.6506684950291399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1.3858093126385809</v>
      </c>
      <c r="C18" s="480">
        <f>'Tabelle 3.3'!J15</f>
        <v>0</v>
      </c>
      <c r="D18" s="481">
        <f t="shared" si="3"/>
        <v>1.3858093126385809</v>
      </c>
      <c r="E18" s="481">
        <f t="shared" si="3"/>
        <v>0</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-1.085551822176273</v>
      </c>
      <c r="C19" s="480">
        <f>'Tabelle 3.3'!J16</f>
        <v>-7.6818490822569681</v>
      </c>
      <c r="D19" s="481">
        <f t="shared" si="3"/>
        <v>-1.085551822176273</v>
      </c>
      <c r="E19" s="481">
        <f t="shared" si="3"/>
        <v>-7.6818490822569681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-0.43528357444629368</v>
      </c>
      <c r="C20" s="480">
        <f>'Tabelle 3.3'!J17</f>
        <v>-10.279187817258883</v>
      </c>
      <c r="D20" s="481">
        <f t="shared" si="3"/>
        <v>-0.43528357444629368</v>
      </c>
      <c r="E20" s="481">
        <f t="shared" si="3"/>
        <v>-10.279187817258883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2.8687905782877849</v>
      </c>
      <c r="C21" s="480">
        <f>'Tabelle 3.3'!J18</f>
        <v>1.313969571230982</v>
      </c>
      <c r="D21" s="481">
        <f t="shared" si="3"/>
        <v>2.8687905782877849</v>
      </c>
      <c r="E21" s="481">
        <f t="shared" si="3"/>
        <v>1.313969571230982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2.5173134000219854</v>
      </c>
      <c r="C22" s="480">
        <f>'Tabelle 3.3'!J19</f>
        <v>-2.7064732142857144</v>
      </c>
      <c r="D22" s="481">
        <f t="shared" si="3"/>
        <v>2.5173134000219854</v>
      </c>
      <c r="E22" s="481">
        <f t="shared" si="3"/>
        <v>-2.7064732142857144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0.22528865108420162</v>
      </c>
      <c r="C23" s="480">
        <f>'Tabelle 3.3'!J20</f>
        <v>-0.27100271002710025</v>
      </c>
      <c r="D23" s="481">
        <f t="shared" si="3"/>
        <v>0.22528865108420162</v>
      </c>
      <c r="E23" s="481">
        <f t="shared" si="3"/>
        <v>-0.27100271002710025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1.2383900928792571</v>
      </c>
      <c r="C24" s="480">
        <f>'Tabelle 3.3'!J21</f>
        <v>-7.3369565217391308</v>
      </c>
      <c r="D24" s="481">
        <f t="shared" si="3"/>
        <v>1.2383900928792571</v>
      </c>
      <c r="E24" s="481">
        <f t="shared" si="3"/>
        <v>-7.3369565217391308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4.8845470692717585</v>
      </c>
      <c r="C25" s="480">
        <f>'Tabelle 3.3'!J22</f>
        <v>5.0795279630579788</v>
      </c>
      <c r="D25" s="481">
        <f t="shared" si="3"/>
        <v>4.8845470692717585</v>
      </c>
      <c r="E25" s="481">
        <f t="shared" si="3"/>
        <v>5.0795279630579788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1.8961253091508656</v>
      </c>
      <c r="C26" s="480">
        <f>'Tabelle 3.3'!J23</f>
        <v>9.8591549295774641</v>
      </c>
      <c r="D26" s="481">
        <f t="shared" si="3"/>
        <v>1.8961253091508656</v>
      </c>
      <c r="E26" s="481">
        <f t="shared" si="3"/>
        <v>9.8591549295774641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2.330565229038307</v>
      </c>
      <c r="C27" s="480">
        <f>'Tabelle 3.3'!J24</f>
        <v>0.57678442682047582</v>
      </c>
      <c r="D27" s="481">
        <f t="shared" si="3"/>
        <v>2.330565229038307</v>
      </c>
      <c r="E27" s="481">
        <f t="shared" si="3"/>
        <v>0.57678442682047582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0.75376884422110557</v>
      </c>
      <c r="C28" s="480">
        <f>'Tabelle 3.3'!J25</f>
        <v>-2.5025025025025025</v>
      </c>
      <c r="D28" s="481">
        <f t="shared" si="3"/>
        <v>0.75376884422110557</v>
      </c>
      <c r="E28" s="481">
        <f t="shared" si="3"/>
        <v>-2.5025025025025025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-11.455399061032864</v>
      </c>
      <c r="C29" s="480">
        <f>'Tabelle 3.3'!J26</f>
        <v>2.5974025974025974</v>
      </c>
      <c r="D29" s="481">
        <f t="shared" si="3"/>
        <v>-11.455399061032864</v>
      </c>
      <c r="E29" s="481">
        <f t="shared" si="3"/>
        <v>2.5974025974025974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1.0638297872340425</v>
      </c>
      <c r="C30" s="480">
        <f>'Tabelle 3.3'!J27</f>
        <v>5.8311575282854653</v>
      </c>
      <c r="D30" s="481">
        <f t="shared" si="3"/>
        <v>1.0638297872340425</v>
      </c>
      <c r="E30" s="481">
        <f t="shared" si="3"/>
        <v>5.8311575282854653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0.603090840557859</v>
      </c>
      <c r="C31" s="480">
        <f>'Tabelle 3.3'!J28</f>
        <v>13.465346534653465</v>
      </c>
      <c r="D31" s="481">
        <f t="shared" si="3"/>
        <v>0.603090840557859</v>
      </c>
      <c r="E31" s="481">
        <f t="shared" si="3"/>
        <v>13.465346534653465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1.8751674256630055</v>
      </c>
      <c r="C32" s="480">
        <f>'Tabelle 3.3'!J29</f>
        <v>-1.24282982791587</v>
      </c>
      <c r="D32" s="481">
        <f t="shared" si="3"/>
        <v>1.8751674256630055</v>
      </c>
      <c r="E32" s="481">
        <f t="shared" si="3"/>
        <v>-1.24282982791587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4.7619047619047619</v>
      </c>
      <c r="C33" s="480">
        <f>'Tabelle 3.3'!J30</f>
        <v>1.2965964343598055</v>
      </c>
      <c r="D33" s="481">
        <f t="shared" si="3"/>
        <v>4.7619047619047619</v>
      </c>
      <c r="E33" s="481">
        <f t="shared" si="3"/>
        <v>1.2965964343598055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-0.56148231330713083</v>
      </c>
      <c r="C34" s="480">
        <f>'Tabelle 3.3'!J31</f>
        <v>-0.71684587813620071</v>
      </c>
      <c r="D34" s="481">
        <f t="shared" si="3"/>
        <v>-0.56148231330713083</v>
      </c>
      <c r="E34" s="481">
        <f t="shared" si="3"/>
        <v>-0.71684587813620071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-1.3550135501355014</v>
      </c>
      <c r="C37" s="480">
        <f>'Tabelle 3.3'!J34</f>
        <v>-0.4065040650406504</v>
      </c>
      <c r="D37" s="481">
        <f t="shared" si="3"/>
        <v>-1.3550135501355014</v>
      </c>
      <c r="E37" s="481">
        <f t="shared" si="3"/>
        <v>-0.4065040650406504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-2.0574015019030965E-2</v>
      </c>
      <c r="C38" s="480">
        <f>'Tabelle 3.3'!J35</f>
        <v>-4.1047259818060793</v>
      </c>
      <c r="D38" s="481">
        <f t="shared" si="3"/>
        <v>-2.0574015019030965E-2</v>
      </c>
      <c r="E38" s="481">
        <f t="shared" si="3"/>
        <v>-4.1047259818060793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1.5826407206489823</v>
      </c>
      <c r="C39" s="480">
        <f>'Tabelle 3.3'!J36</f>
        <v>-0.49095607235142119</v>
      </c>
      <c r="D39" s="481">
        <f t="shared" si="3"/>
        <v>1.5826407206489823</v>
      </c>
      <c r="E39" s="481">
        <f t="shared" si="3"/>
        <v>-0.49095607235142119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1.5826407206489823</v>
      </c>
      <c r="C45" s="480">
        <f>'Tabelle 3.3'!J36</f>
        <v>-0.49095607235142119</v>
      </c>
      <c r="D45" s="481">
        <f t="shared" si="3"/>
        <v>1.5826407206489823</v>
      </c>
      <c r="E45" s="481">
        <f t="shared" si="3"/>
        <v>-0.49095607235142119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62431</v>
      </c>
      <c r="C51" s="487">
        <v>15893</v>
      </c>
      <c r="D51" s="487">
        <v>7466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62965</v>
      </c>
      <c r="C52" s="487">
        <v>16399</v>
      </c>
      <c r="D52" s="487">
        <v>7614</v>
      </c>
      <c r="E52" s="488">
        <f t="shared" ref="E52:G70" si="11">IF($A$51=37802,IF(COUNTBLANK(B$51:B$70)&gt;0,#N/A,B52/B$51*100),IF(COUNTBLANK(B$51:B$75)&gt;0,#N/A,B52/B$51*100))</f>
        <v>100.85534430010732</v>
      </c>
      <c r="F52" s="488">
        <f t="shared" si="11"/>
        <v>103.18379160636759</v>
      </c>
      <c r="G52" s="488">
        <f t="shared" si="11"/>
        <v>101.9823198499866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63943</v>
      </c>
      <c r="C53" s="487">
        <v>16414</v>
      </c>
      <c r="D53" s="487">
        <v>8000</v>
      </c>
      <c r="E53" s="488">
        <f t="shared" si="11"/>
        <v>102.42187374861847</v>
      </c>
      <c r="F53" s="488">
        <f t="shared" si="11"/>
        <v>103.27817278046938</v>
      </c>
      <c r="G53" s="488">
        <f t="shared" si="11"/>
        <v>107.15242432360033</v>
      </c>
      <c r="H53" s="489">
        <f>IF(ISERROR(L53)=TRUE,IF(MONTH(A53)=MONTH(MAX(A$51:A$75)),A53,""),"")</f>
        <v>41883</v>
      </c>
      <c r="I53" s="488">
        <f t="shared" si="12"/>
        <v>102.42187374861847</v>
      </c>
      <c r="J53" s="488">
        <f t="shared" si="10"/>
        <v>103.27817278046938</v>
      </c>
      <c r="K53" s="488">
        <f t="shared" si="10"/>
        <v>107.15242432360033</v>
      </c>
      <c r="L53" s="488" t="e">
        <f t="shared" si="13"/>
        <v>#N/A</v>
      </c>
    </row>
    <row r="54" spans="1:14" ht="15" customHeight="1" x14ac:dyDescent="0.2">
      <c r="A54" s="490" t="s">
        <v>462</v>
      </c>
      <c r="B54" s="487">
        <v>63227</v>
      </c>
      <c r="C54" s="487">
        <v>16333</v>
      </c>
      <c r="D54" s="487">
        <v>7866</v>
      </c>
      <c r="E54" s="488">
        <f t="shared" si="11"/>
        <v>101.27500760839968</v>
      </c>
      <c r="F54" s="488">
        <f t="shared" si="11"/>
        <v>102.76851444031965</v>
      </c>
      <c r="G54" s="488">
        <f t="shared" si="11"/>
        <v>105.35762121618002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64079</v>
      </c>
      <c r="C55" s="487">
        <v>15909</v>
      </c>
      <c r="D55" s="487">
        <v>7583</v>
      </c>
      <c r="E55" s="488">
        <f t="shared" si="11"/>
        <v>102.63971424452596</v>
      </c>
      <c r="F55" s="488">
        <f t="shared" si="11"/>
        <v>100.10067325237526</v>
      </c>
      <c r="G55" s="488">
        <f t="shared" si="11"/>
        <v>101.56710420573265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64679</v>
      </c>
      <c r="C56" s="487">
        <v>15934</v>
      </c>
      <c r="D56" s="487">
        <v>7804</v>
      </c>
      <c r="E56" s="488">
        <f t="shared" si="11"/>
        <v>103.6007752558825</v>
      </c>
      <c r="F56" s="488">
        <f t="shared" si="11"/>
        <v>100.25797520921161</v>
      </c>
      <c r="G56" s="488">
        <f t="shared" si="11"/>
        <v>104.52718992767211</v>
      </c>
      <c r="H56" s="489" t="str">
        <f t="shared" si="14"/>
        <v/>
      </c>
      <c r="I56" s="488" t="str">
        <f t="shared" si="12"/>
        <v/>
      </c>
      <c r="J56" s="488" t="str">
        <f t="shared" si="10"/>
        <v/>
      </c>
      <c r="K56" s="488" t="str">
        <f t="shared" si="10"/>
        <v/>
      </c>
      <c r="L56" s="488" t="e">
        <f t="shared" si="13"/>
        <v>#N/A</v>
      </c>
    </row>
    <row r="57" spans="1:14" ht="15" customHeight="1" x14ac:dyDescent="0.2">
      <c r="A57" s="490">
        <v>42248</v>
      </c>
      <c r="B57" s="487">
        <v>65865</v>
      </c>
      <c r="C57" s="487">
        <v>15934</v>
      </c>
      <c r="D57" s="487">
        <v>8095</v>
      </c>
      <c r="E57" s="488">
        <f t="shared" si="11"/>
        <v>105.50047252166392</v>
      </c>
      <c r="F57" s="488">
        <f t="shared" si="11"/>
        <v>100.25797520921161</v>
      </c>
      <c r="G57" s="488">
        <f t="shared" si="11"/>
        <v>108.42485936244309</v>
      </c>
      <c r="H57" s="489">
        <f t="shared" si="14"/>
        <v>42248</v>
      </c>
      <c r="I57" s="488">
        <f t="shared" si="12"/>
        <v>105.50047252166392</v>
      </c>
      <c r="J57" s="488">
        <f t="shared" si="10"/>
        <v>100.25797520921161</v>
      </c>
      <c r="K57" s="488">
        <f t="shared" si="10"/>
        <v>108.42485936244309</v>
      </c>
      <c r="L57" s="488" t="e">
        <f t="shared" si="13"/>
        <v>#N/A</v>
      </c>
    </row>
    <row r="58" spans="1:14" ht="15" customHeight="1" x14ac:dyDescent="0.2">
      <c r="A58" s="490" t="s">
        <v>465</v>
      </c>
      <c r="B58" s="487">
        <v>65194</v>
      </c>
      <c r="C58" s="487">
        <v>15943</v>
      </c>
      <c r="D58" s="487">
        <v>8042</v>
      </c>
      <c r="E58" s="488">
        <f t="shared" si="11"/>
        <v>104.42568595729686</v>
      </c>
      <c r="F58" s="488">
        <f t="shared" si="11"/>
        <v>100.31460391367268</v>
      </c>
      <c r="G58" s="488">
        <f t="shared" si="11"/>
        <v>107.71497455129921</v>
      </c>
      <c r="H58" s="489" t="str">
        <f t="shared" si="14"/>
        <v/>
      </c>
      <c r="I58" s="488" t="str">
        <f t="shared" si="12"/>
        <v/>
      </c>
      <c r="J58" s="488" t="str">
        <f t="shared" si="10"/>
        <v/>
      </c>
      <c r="K58" s="488" t="str">
        <f t="shared" si="10"/>
        <v/>
      </c>
      <c r="L58" s="488" t="e">
        <f t="shared" si="13"/>
        <v>#N/A</v>
      </c>
    </row>
    <row r="59" spans="1:14" ht="15" customHeight="1" x14ac:dyDescent="0.2">
      <c r="A59" s="490" t="s">
        <v>466</v>
      </c>
      <c r="B59" s="487">
        <v>65626</v>
      </c>
      <c r="C59" s="487">
        <v>15739</v>
      </c>
      <c r="D59" s="487">
        <v>7910</v>
      </c>
      <c r="E59" s="488">
        <f t="shared" si="11"/>
        <v>105.11764988547357</v>
      </c>
      <c r="F59" s="488">
        <f t="shared" si="11"/>
        <v>99.031019945888133</v>
      </c>
      <c r="G59" s="488">
        <f t="shared" si="11"/>
        <v>105.94695954995981</v>
      </c>
      <c r="H59" s="489" t="str">
        <f t="shared" si="14"/>
        <v/>
      </c>
      <c r="I59" s="488" t="str">
        <f t="shared" si="12"/>
        <v/>
      </c>
      <c r="J59" s="488" t="str">
        <f t="shared" si="10"/>
        <v/>
      </c>
      <c r="K59" s="488" t="str">
        <f t="shared" si="10"/>
        <v/>
      </c>
      <c r="L59" s="488" t="e">
        <f t="shared" si="13"/>
        <v>#N/A</v>
      </c>
    </row>
    <row r="60" spans="1:14" ht="15" customHeight="1" x14ac:dyDescent="0.2">
      <c r="A60" s="490" t="s">
        <v>467</v>
      </c>
      <c r="B60" s="487">
        <v>65958</v>
      </c>
      <c r="C60" s="487">
        <v>15680</v>
      </c>
      <c r="D60" s="487">
        <v>8138</v>
      </c>
      <c r="E60" s="488">
        <f t="shared" si="11"/>
        <v>105.64943697842418</v>
      </c>
      <c r="F60" s="488">
        <f t="shared" si="11"/>
        <v>98.659787327754358</v>
      </c>
      <c r="G60" s="488">
        <f t="shared" si="11"/>
        <v>109.00080364318244</v>
      </c>
      <c r="H60" s="489" t="str">
        <f t="shared" si="14"/>
        <v/>
      </c>
      <c r="I60" s="488" t="str">
        <f t="shared" si="12"/>
        <v/>
      </c>
      <c r="J60" s="488" t="str">
        <f t="shared" si="10"/>
        <v/>
      </c>
      <c r="K60" s="488" t="str">
        <f t="shared" si="10"/>
        <v/>
      </c>
      <c r="L60" s="488" t="e">
        <f t="shared" si="13"/>
        <v>#N/A</v>
      </c>
    </row>
    <row r="61" spans="1:14" ht="15" customHeight="1" x14ac:dyDescent="0.2">
      <c r="A61" s="490">
        <v>42614</v>
      </c>
      <c r="B61" s="487">
        <v>67393</v>
      </c>
      <c r="C61" s="487">
        <v>15614</v>
      </c>
      <c r="D61" s="487">
        <v>8431</v>
      </c>
      <c r="E61" s="488">
        <f t="shared" si="11"/>
        <v>107.94797456391856</v>
      </c>
      <c r="F61" s="488">
        <f t="shared" si="11"/>
        <v>98.244510161706415</v>
      </c>
      <c r="G61" s="488">
        <f t="shared" si="11"/>
        <v>112.9252611840343</v>
      </c>
      <c r="H61" s="489">
        <f t="shared" si="14"/>
        <v>42614</v>
      </c>
      <c r="I61" s="488">
        <f t="shared" si="12"/>
        <v>107.94797456391856</v>
      </c>
      <c r="J61" s="488">
        <f t="shared" si="10"/>
        <v>98.244510161706415</v>
      </c>
      <c r="K61" s="488">
        <f t="shared" si="10"/>
        <v>112.9252611840343</v>
      </c>
      <c r="L61" s="488" t="e">
        <f t="shared" si="13"/>
        <v>#N/A</v>
      </c>
    </row>
    <row r="62" spans="1:14" ht="15" customHeight="1" x14ac:dyDescent="0.2">
      <c r="A62" s="490" t="s">
        <v>468</v>
      </c>
      <c r="B62" s="487">
        <v>66833</v>
      </c>
      <c r="C62" s="487">
        <v>15718</v>
      </c>
      <c r="D62" s="487">
        <v>8353</v>
      </c>
      <c r="E62" s="488">
        <f t="shared" si="11"/>
        <v>107.05098428665248</v>
      </c>
      <c r="F62" s="488">
        <f t="shared" si="11"/>
        <v>98.898886302145598</v>
      </c>
      <c r="G62" s="488">
        <f t="shared" si="11"/>
        <v>111.88052504687917</v>
      </c>
      <c r="H62" s="489" t="str">
        <f t="shared" si="14"/>
        <v/>
      </c>
      <c r="I62" s="488" t="str">
        <f t="shared" si="12"/>
        <v/>
      </c>
      <c r="J62" s="488" t="str">
        <f t="shared" si="10"/>
        <v/>
      </c>
      <c r="K62" s="488" t="str">
        <f t="shared" si="10"/>
        <v/>
      </c>
      <c r="L62" s="488" t="e">
        <f t="shared" si="13"/>
        <v>#N/A</v>
      </c>
    </row>
    <row r="63" spans="1:14" ht="15" customHeight="1" x14ac:dyDescent="0.2">
      <c r="A63" s="490" t="s">
        <v>469</v>
      </c>
      <c r="B63" s="487">
        <v>67202</v>
      </c>
      <c r="C63" s="487">
        <v>15602</v>
      </c>
      <c r="D63" s="487">
        <v>8339</v>
      </c>
      <c r="E63" s="488">
        <f t="shared" si="11"/>
        <v>107.64203680863673</v>
      </c>
      <c r="F63" s="488">
        <f t="shared" si="11"/>
        <v>98.169005222424971</v>
      </c>
      <c r="G63" s="488">
        <f t="shared" si="11"/>
        <v>111.69300830431288</v>
      </c>
      <c r="H63" s="489" t="str">
        <f t="shared" si="14"/>
        <v/>
      </c>
      <c r="I63" s="488" t="str">
        <f t="shared" si="12"/>
        <v/>
      </c>
      <c r="J63" s="488" t="str">
        <f t="shared" si="10"/>
        <v/>
      </c>
      <c r="K63" s="488" t="str">
        <f t="shared" si="10"/>
        <v/>
      </c>
      <c r="L63" s="488" t="e">
        <f t="shared" si="13"/>
        <v>#N/A</v>
      </c>
    </row>
    <row r="64" spans="1:14" ht="15" customHeight="1" x14ac:dyDescent="0.2">
      <c r="A64" s="490" t="s">
        <v>470</v>
      </c>
      <c r="B64" s="487">
        <v>67318</v>
      </c>
      <c r="C64" s="487">
        <v>15695</v>
      </c>
      <c r="D64" s="487">
        <v>8612</v>
      </c>
      <c r="E64" s="488">
        <f t="shared" si="11"/>
        <v>107.82784193749899</v>
      </c>
      <c r="F64" s="488">
        <f t="shared" si="11"/>
        <v>98.754168501856171</v>
      </c>
      <c r="G64" s="488">
        <f t="shared" si="11"/>
        <v>115.34958478435576</v>
      </c>
      <c r="H64" s="489" t="str">
        <f t="shared" si="14"/>
        <v/>
      </c>
      <c r="I64" s="488" t="str">
        <f t="shared" si="12"/>
        <v/>
      </c>
      <c r="J64" s="488" t="str">
        <f t="shared" si="10"/>
        <v/>
      </c>
      <c r="K64" s="488" t="str">
        <f t="shared" si="10"/>
        <v/>
      </c>
      <c r="L64" s="488" t="e">
        <f t="shared" si="13"/>
        <v>#N/A</v>
      </c>
    </row>
    <row r="65" spans="1:12" ht="15" customHeight="1" x14ac:dyDescent="0.2">
      <c r="A65" s="490">
        <v>42979</v>
      </c>
      <c r="B65" s="487">
        <v>68685</v>
      </c>
      <c r="C65" s="487">
        <v>15548</v>
      </c>
      <c r="D65" s="487">
        <v>8988</v>
      </c>
      <c r="E65" s="488">
        <f t="shared" si="11"/>
        <v>110.01745927503966</v>
      </c>
      <c r="F65" s="488">
        <f t="shared" si="11"/>
        <v>97.829232995658472</v>
      </c>
      <c r="G65" s="488">
        <f t="shared" si="11"/>
        <v>120.38574872756496</v>
      </c>
      <c r="H65" s="489">
        <f t="shared" si="14"/>
        <v>42979</v>
      </c>
      <c r="I65" s="488">
        <f t="shared" si="12"/>
        <v>110.01745927503966</v>
      </c>
      <c r="J65" s="488">
        <f t="shared" si="10"/>
        <v>97.829232995658472</v>
      </c>
      <c r="K65" s="488">
        <f t="shared" si="10"/>
        <v>120.38574872756496</v>
      </c>
      <c r="L65" s="488" t="e">
        <f t="shared" si="13"/>
        <v>#N/A</v>
      </c>
    </row>
    <row r="66" spans="1:12" ht="15" customHeight="1" x14ac:dyDescent="0.2">
      <c r="A66" s="490" t="s">
        <v>471</v>
      </c>
      <c r="B66" s="487">
        <v>68251</v>
      </c>
      <c r="C66" s="487">
        <v>15466</v>
      </c>
      <c r="D66" s="487">
        <v>8952</v>
      </c>
      <c r="E66" s="488">
        <f t="shared" si="11"/>
        <v>109.32229181015842</v>
      </c>
      <c r="F66" s="488">
        <f t="shared" si="11"/>
        <v>97.313282577235256</v>
      </c>
      <c r="G66" s="488">
        <f t="shared" si="11"/>
        <v>119.90356281810877</v>
      </c>
      <c r="H66" s="489" t="str">
        <f t="shared" si="14"/>
        <v/>
      </c>
      <c r="I66" s="488" t="str">
        <f t="shared" si="12"/>
        <v/>
      </c>
      <c r="J66" s="488" t="str">
        <f t="shared" si="10"/>
        <v/>
      </c>
      <c r="K66" s="488" t="str">
        <f t="shared" si="10"/>
        <v/>
      </c>
      <c r="L66" s="488" t="e">
        <f t="shared" si="13"/>
        <v>#N/A</v>
      </c>
    </row>
    <row r="67" spans="1:12" ht="15" customHeight="1" x14ac:dyDescent="0.2">
      <c r="A67" s="490" t="s">
        <v>472</v>
      </c>
      <c r="B67" s="487">
        <v>68487</v>
      </c>
      <c r="C67" s="487">
        <v>15040</v>
      </c>
      <c r="D67" s="487">
        <v>8725</v>
      </c>
      <c r="E67" s="488">
        <f t="shared" si="11"/>
        <v>109.70030914129198</v>
      </c>
      <c r="F67" s="488">
        <f t="shared" si="11"/>
        <v>94.632857232743973</v>
      </c>
      <c r="G67" s="488">
        <f t="shared" si="11"/>
        <v>116.8631127779266</v>
      </c>
      <c r="H67" s="489" t="str">
        <f t="shared" si="14"/>
        <v/>
      </c>
      <c r="I67" s="488" t="str">
        <f t="shared" si="12"/>
        <v/>
      </c>
      <c r="J67" s="488" t="str">
        <f t="shared" si="12"/>
        <v/>
      </c>
      <c r="K67" s="488" t="str">
        <f t="shared" si="12"/>
        <v/>
      </c>
      <c r="L67" s="488" t="e">
        <f t="shared" si="13"/>
        <v>#N/A</v>
      </c>
    </row>
    <row r="68" spans="1:12" ht="15" customHeight="1" x14ac:dyDescent="0.2">
      <c r="A68" s="490" t="s">
        <v>473</v>
      </c>
      <c r="B68" s="487">
        <v>68617</v>
      </c>
      <c r="C68" s="487">
        <v>15150</v>
      </c>
      <c r="D68" s="487">
        <v>8906</v>
      </c>
      <c r="E68" s="488">
        <f t="shared" si="11"/>
        <v>109.90853902708591</v>
      </c>
      <c r="F68" s="488">
        <f t="shared" si="11"/>
        <v>95.324985842823878</v>
      </c>
      <c r="G68" s="488">
        <f t="shared" si="11"/>
        <v>119.28743637824806</v>
      </c>
      <c r="H68" s="489" t="str">
        <f t="shared" si="14"/>
        <v/>
      </c>
      <c r="I68" s="488" t="str">
        <f t="shared" si="12"/>
        <v/>
      </c>
      <c r="J68" s="488" t="str">
        <f t="shared" si="12"/>
        <v/>
      </c>
      <c r="K68" s="488" t="str">
        <f t="shared" si="12"/>
        <v/>
      </c>
      <c r="L68" s="488" t="e">
        <f t="shared" si="13"/>
        <v>#N/A</v>
      </c>
    </row>
    <row r="69" spans="1:12" ht="15" customHeight="1" x14ac:dyDescent="0.2">
      <c r="A69" s="490">
        <v>43344</v>
      </c>
      <c r="B69" s="487">
        <v>70095</v>
      </c>
      <c r="C69" s="487">
        <v>14799</v>
      </c>
      <c r="D69" s="487">
        <v>9197</v>
      </c>
      <c r="E69" s="488">
        <f t="shared" si="11"/>
        <v>112.27595265172752</v>
      </c>
      <c r="F69" s="488">
        <f t="shared" si="11"/>
        <v>93.116466368841628</v>
      </c>
      <c r="G69" s="488">
        <f t="shared" si="11"/>
        <v>123.18510581301902</v>
      </c>
      <c r="H69" s="489">
        <f t="shared" si="14"/>
        <v>43344</v>
      </c>
      <c r="I69" s="488">
        <f t="shared" si="12"/>
        <v>112.27595265172752</v>
      </c>
      <c r="J69" s="488">
        <f t="shared" si="12"/>
        <v>93.116466368841628</v>
      </c>
      <c r="K69" s="488">
        <f t="shared" si="12"/>
        <v>123.18510581301902</v>
      </c>
      <c r="L69" s="488" t="e">
        <f t="shared" si="13"/>
        <v>#N/A</v>
      </c>
    </row>
    <row r="70" spans="1:12" ht="15" customHeight="1" x14ac:dyDescent="0.2">
      <c r="A70" s="490" t="s">
        <v>474</v>
      </c>
      <c r="B70" s="487">
        <v>69392</v>
      </c>
      <c r="C70" s="487">
        <v>14924</v>
      </c>
      <c r="D70" s="487">
        <v>9143</v>
      </c>
      <c r="E70" s="488">
        <f t="shared" si="11"/>
        <v>111.1499095000881</v>
      </c>
      <c r="F70" s="488">
        <f t="shared" si="11"/>
        <v>93.902976153023346</v>
      </c>
      <c r="G70" s="488">
        <f t="shared" si="11"/>
        <v>122.46182694883471</v>
      </c>
      <c r="H70" s="489" t="str">
        <f t="shared" si="14"/>
        <v/>
      </c>
      <c r="I70" s="488" t="str">
        <f t="shared" si="12"/>
        <v/>
      </c>
      <c r="J70" s="488" t="str">
        <f t="shared" si="12"/>
        <v/>
      </c>
      <c r="K70" s="488" t="str">
        <f t="shared" si="12"/>
        <v/>
      </c>
      <c r="L70" s="488" t="e">
        <f t="shared" si="13"/>
        <v>#N/A</v>
      </c>
    </row>
    <row r="71" spans="1:12" ht="15" customHeight="1" x14ac:dyDescent="0.2">
      <c r="A71" s="490" t="s">
        <v>475</v>
      </c>
      <c r="B71" s="487">
        <v>69718</v>
      </c>
      <c r="C71" s="487">
        <v>14933</v>
      </c>
      <c r="D71" s="487">
        <v>9172</v>
      </c>
      <c r="E71" s="491">
        <f t="shared" ref="E71:G75" si="15">IF($A$51=37802,IF(COUNTBLANK(B$51:B$70)&gt;0,#N/A,IF(ISBLANK(B71)=FALSE,B71/B$51*100,#N/A)),IF(COUNTBLANK(B$51:B$75)&gt;0,#N/A,B71/B$51*100))</f>
        <v>111.67208598292515</v>
      </c>
      <c r="F71" s="491">
        <f t="shared" si="15"/>
        <v>93.959604857484422</v>
      </c>
      <c r="G71" s="491">
        <f t="shared" si="15"/>
        <v>122.85025448700777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69806</v>
      </c>
      <c r="C72" s="487">
        <v>14989</v>
      </c>
      <c r="D72" s="487">
        <v>9349</v>
      </c>
      <c r="E72" s="491">
        <f t="shared" si="15"/>
        <v>111.81304159792411</v>
      </c>
      <c r="F72" s="491">
        <f t="shared" si="15"/>
        <v>94.311961240797842</v>
      </c>
      <c r="G72" s="491">
        <f t="shared" si="15"/>
        <v>125.22100187516743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71165</v>
      </c>
      <c r="C73" s="487">
        <v>14689</v>
      </c>
      <c r="D73" s="487">
        <v>9588</v>
      </c>
      <c r="E73" s="491">
        <f t="shared" si="15"/>
        <v>113.98984478864666</v>
      </c>
      <c r="F73" s="491">
        <f t="shared" si="15"/>
        <v>92.424337758761723</v>
      </c>
      <c r="G73" s="491">
        <f t="shared" si="15"/>
        <v>128.422180551835</v>
      </c>
      <c r="H73" s="492">
        <f>IF(A$51=37802,IF(ISERROR(L73)=TRUE,IF(ISBLANK(A73)=FALSE,IF(MONTH(A73)=MONTH(MAX(A$51:A$75)),A73,""),""),""),IF(ISERROR(L73)=TRUE,IF(MONTH(A73)=MONTH(MAX(A$51:A$75)),A73,""),""))</f>
        <v>43709</v>
      </c>
      <c r="I73" s="488">
        <f t="shared" si="12"/>
        <v>113.98984478864666</v>
      </c>
      <c r="J73" s="488">
        <f t="shared" si="12"/>
        <v>92.424337758761723</v>
      </c>
      <c r="K73" s="488">
        <f t="shared" si="12"/>
        <v>128.422180551835</v>
      </c>
      <c r="L73" s="488" t="e">
        <f t="shared" si="13"/>
        <v>#N/A</v>
      </c>
    </row>
    <row r="74" spans="1:12" ht="15" customHeight="1" x14ac:dyDescent="0.2">
      <c r="A74" s="490" t="s">
        <v>477</v>
      </c>
      <c r="B74" s="487">
        <v>70451</v>
      </c>
      <c r="C74" s="487">
        <v>14730</v>
      </c>
      <c r="D74" s="487">
        <v>9527</v>
      </c>
      <c r="E74" s="491">
        <f t="shared" si="15"/>
        <v>112.84618218513238</v>
      </c>
      <c r="F74" s="491">
        <f t="shared" si="15"/>
        <v>92.682312967973317</v>
      </c>
      <c r="G74" s="491">
        <f t="shared" si="15"/>
        <v>127.60514331636755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70343</v>
      </c>
      <c r="C75" s="493">
        <v>14380</v>
      </c>
      <c r="D75" s="493">
        <v>9443</v>
      </c>
      <c r="E75" s="491">
        <f t="shared" si="15"/>
        <v>112.67319120308821</v>
      </c>
      <c r="F75" s="491">
        <f t="shared" si="15"/>
        <v>90.480085572264528</v>
      </c>
      <c r="G75" s="491">
        <f t="shared" si="15"/>
        <v>126.48004286096972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113.98984478864666</v>
      </c>
      <c r="J77" s="488">
        <f>IF(J75&lt;&gt;"",J75,IF(J74&lt;&gt;"",J74,IF(J73&lt;&gt;"",J73,IF(J72&lt;&gt;"",J72,IF(J71&lt;&gt;"",J71,IF(J70&lt;&gt;"",J70,""))))))</f>
        <v>92.424337758761723</v>
      </c>
      <c r="K77" s="488">
        <f>IF(K75&lt;&gt;"",K75,IF(K74&lt;&gt;"",K74,IF(K73&lt;&gt;"",K73,IF(K72&lt;&gt;"",K72,IF(K71&lt;&gt;"",K71,IF(K70&lt;&gt;"",K70,""))))))</f>
        <v>128.422180551835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+14,0%</v>
      </c>
      <c r="J79" s="488" t="str">
        <f>"GeB - ausschließlich: "&amp;IF(J77&gt;100,"+","")&amp;TEXT(J77-100,"0,0")&amp;"%"</f>
        <v>GeB - ausschließlich: -7,6%</v>
      </c>
      <c r="K79" s="488" t="str">
        <f>"GeB - im Nebenjob: "&amp;IF(K77&gt;100,"+","")&amp;TEXT(K77-100,"0,0")&amp;"%"</f>
        <v>GeB - im Nebenjob: +28,4%</v>
      </c>
    </row>
    <row r="81" spans="9:9" ht="15" customHeight="1" x14ac:dyDescent="0.2">
      <c r="I81" s="488" t="str">
        <f>IF(ISERROR(HLOOKUP(1,I$78:K$79,2,FALSE)),"",HLOOKUP(1,I$78:K$79,2,FALSE))</f>
        <v>GeB - im Nebenjob: +28,4%</v>
      </c>
    </row>
    <row r="82" spans="9:9" ht="15" customHeight="1" x14ac:dyDescent="0.2">
      <c r="I82" s="488" t="str">
        <f>IF(ISERROR(HLOOKUP(2,I$78:K$79,2,FALSE)),"",HLOOKUP(2,I$78:K$79,2,FALSE))</f>
        <v>SvB: +14,0%</v>
      </c>
    </row>
    <row r="83" spans="9:9" ht="15" customHeight="1" x14ac:dyDescent="0.2">
      <c r="I83" s="488" t="str">
        <f>IF(ISERROR(HLOOKUP(3,I$78:K$79,2,FALSE)),"",HLOOKUP(3,I$78:K$79,2,FALSE))</f>
        <v>GeB - ausschließlich: -7,6%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70343</v>
      </c>
      <c r="E12" s="114">
        <v>70451</v>
      </c>
      <c r="F12" s="114">
        <v>71165</v>
      </c>
      <c r="G12" s="114">
        <v>69806</v>
      </c>
      <c r="H12" s="114">
        <v>69718</v>
      </c>
      <c r="I12" s="115">
        <v>625</v>
      </c>
      <c r="J12" s="116">
        <v>0.89646863076967209</v>
      </c>
      <c r="N12" s="117"/>
    </row>
    <row r="13" spans="1:15" s="110" customFormat="1" ht="13.5" customHeight="1" x14ac:dyDescent="0.2">
      <c r="A13" s="118" t="s">
        <v>105</v>
      </c>
      <c r="B13" s="119" t="s">
        <v>106</v>
      </c>
      <c r="C13" s="113">
        <v>56.614019874045745</v>
      </c>
      <c r="D13" s="114">
        <v>39824</v>
      </c>
      <c r="E13" s="114">
        <v>39900</v>
      </c>
      <c r="F13" s="114">
        <v>40568</v>
      </c>
      <c r="G13" s="114">
        <v>39878</v>
      </c>
      <c r="H13" s="114">
        <v>39800</v>
      </c>
      <c r="I13" s="115">
        <v>24</v>
      </c>
      <c r="J13" s="116">
        <v>6.030150753768844E-2</v>
      </c>
    </row>
    <row r="14" spans="1:15" s="110" customFormat="1" ht="13.5" customHeight="1" x14ac:dyDescent="0.2">
      <c r="A14" s="120"/>
      <c r="B14" s="119" t="s">
        <v>107</v>
      </c>
      <c r="C14" s="113">
        <v>43.385980125954255</v>
      </c>
      <c r="D14" s="114">
        <v>30519</v>
      </c>
      <c r="E14" s="114">
        <v>30551</v>
      </c>
      <c r="F14" s="114">
        <v>30597</v>
      </c>
      <c r="G14" s="114">
        <v>29928</v>
      </c>
      <c r="H14" s="114">
        <v>29918</v>
      </c>
      <c r="I14" s="115">
        <v>601</v>
      </c>
      <c r="J14" s="116">
        <v>2.0088241192593088</v>
      </c>
    </row>
    <row r="15" spans="1:15" s="110" customFormat="1" ht="13.5" customHeight="1" x14ac:dyDescent="0.2">
      <c r="A15" s="118" t="s">
        <v>105</v>
      </c>
      <c r="B15" s="121" t="s">
        <v>108</v>
      </c>
      <c r="C15" s="113">
        <v>11.581820508081828</v>
      </c>
      <c r="D15" s="114">
        <v>8147</v>
      </c>
      <c r="E15" s="114">
        <v>8442</v>
      </c>
      <c r="F15" s="114">
        <v>8841</v>
      </c>
      <c r="G15" s="114">
        <v>8028</v>
      </c>
      <c r="H15" s="114">
        <v>8322</v>
      </c>
      <c r="I15" s="115">
        <v>-175</v>
      </c>
      <c r="J15" s="116">
        <v>-2.1028598894496517</v>
      </c>
    </row>
    <row r="16" spans="1:15" s="110" customFormat="1" ht="13.5" customHeight="1" x14ac:dyDescent="0.2">
      <c r="A16" s="118"/>
      <c r="B16" s="121" t="s">
        <v>109</v>
      </c>
      <c r="C16" s="113">
        <v>66.155836401632001</v>
      </c>
      <c r="D16" s="114">
        <v>46536</v>
      </c>
      <c r="E16" s="114">
        <v>46468</v>
      </c>
      <c r="F16" s="114">
        <v>46876</v>
      </c>
      <c r="G16" s="114">
        <v>46644</v>
      </c>
      <c r="H16" s="114">
        <v>46529</v>
      </c>
      <c r="I16" s="115">
        <v>7</v>
      </c>
      <c r="J16" s="116">
        <v>1.5044380923724988E-2</v>
      </c>
    </row>
    <row r="17" spans="1:10" s="110" customFormat="1" ht="13.5" customHeight="1" x14ac:dyDescent="0.2">
      <c r="A17" s="118"/>
      <c r="B17" s="121" t="s">
        <v>110</v>
      </c>
      <c r="C17" s="113">
        <v>20.859218401262385</v>
      </c>
      <c r="D17" s="114">
        <v>14673</v>
      </c>
      <c r="E17" s="114">
        <v>14525</v>
      </c>
      <c r="F17" s="114">
        <v>14472</v>
      </c>
      <c r="G17" s="114">
        <v>14177</v>
      </c>
      <c r="H17" s="114">
        <v>13931</v>
      </c>
      <c r="I17" s="115">
        <v>742</v>
      </c>
      <c r="J17" s="116">
        <v>5.3262508075515038</v>
      </c>
    </row>
    <row r="18" spans="1:10" s="110" customFormat="1" ht="13.5" customHeight="1" x14ac:dyDescent="0.2">
      <c r="A18" s="120"/>
      <c r="B18" s="121" t="s">
        <v>111</v>
      </c>
      <c r="C18" s="113">
        <v>1.4031246890237834</v>
      </c>
      <c r="D18" s="114">
        <v>987</v>
      </c>
      <c r="E18" s="114">
        <v>1016</v>
      </c>
      <c r="F18" s="114">
        <v>976</v>
      </c>
      <c r="G18" s="114">
        <v>957</v>
      </c>
      <c r="H18" s="114">
        <v>936</v>
      </c>
      <c r="I18" s="115">
        <v>51</v>
      </c>
      <c r="J18" s="116">
        <v>5.4487179487179489</v>
      </c>
    </row>
    <row r="19" spans="1:10" s="110" customFormat="1" ht="13.5" customHeight="1" x14ac:dyDescent="0.2">
      <c r="A19" s="120"/>
      <c r="B19" s="121" t="s">
        <v>112</v>
      </c>
      <c r="C19" s="113">
        <v>0.36393102369816471</v>
      </c>
      <c r="D19" s="114">
        <v>256</v>
      </c>
      <c r="E19" s="114">
        <v>243</v>
      </c>
      <c r="F19" s="114">
        <v>235</v>
      </c>
      <c r="G19" s="114">
        <v>198</v>
      </c>
      <c r="H19" s="114">
        <v>194</v>
      </c>
      <c r="I19" s="115">
        <v>62</v>
      </c>
      <c r="J19" s="116">
        <v>31.958762886597938</v>
      </c>
    </row>
    <row r="20" spans="1:10" s="110" customFormat="1" ht="13.5" customHeight="1" x14ac:dyDescent="0.2">
      <c r="A20" s="118" t="s">
        <v>113</v>
      </c>
      <c r="B20" s="122" t="s">
        <v>114</v>
      </c>
      <c r="C20" s="113">
        <v>73.089006724194306</v>
      </c>
      <c r="D20" s="114">
        <v>51413</v>
      </c>
      <c r="E20" s="114">
        <v>51601</v>
      </c>
      <c r="F20" s="114">
        <v>52329</v>
      </c>
      <c r="G20" s="114">
        <v>51184</v>
      </c>
      <c r="H20" s="114">
        <v>51275</v>
      </c>
      <c r="I20" s="115">
        <v>138</v>
      </c>
      <c r="J20" s="116">
        <v>0.26913700633837151</v>
      </c>
    </row>
    <row r="21" spans="1:10" s="110" customFormat="1" ht="13.5" customHeight="1" x14ac:dyDescent="0.2">
      <c r="A21" s="120"/>
      <c r="B21" s="122" t="s">
        <v>115</v>
      </c>
      <c r="C21" s="113">
        <v>26.910993275805694</v>
      </c>
      <c r="D21" s="114">
        <v>18930</v>
      </c>
      <c r="E21" s="114">
        <v>18850</v>
      </c>
      <c r="F21" s="114">
        <v>18836</v>
      </c>
      <c r="G21" s="114">
        <v>18622</v>
      </c>
      <c r="H21" s="114">
        <v>18443</v>
      </c>
      <c r="I21" s="115">
        <v>487</v>
      </c>
      <c r="J21" s="116">
        <v>2.6405682372715935</v>
      </c>
    </row>
    <row r="22" spans="1:10" s="110" customFormat="1" ht="13.5" customHeight="1" x14ac:dyDescent="0.2">
      <c r="A22" s="118" t="s">
        <v>113</v>
      </c>
      <c r="B22" s="122" t="s">
        <v>116</v>
      </c>
      <c r="C22" s="113">
        <v>89.066431627880533</v>
      </c>
      <c r="D22" s="114">
        <v>62652</v>
      </c>
      <c r="E22" s="114">
        <v>63019</v>
      </c>
      <c r="F22" s="114">
        <v>63506</v>
      </c>
      <c r="G22" s="114">
        <v>62397</v>
      </c>
      <c r="H22" s="114">
        <v>62422</v>
      </c>
      <c r="I22" s="115">
        <v>230</v>
      </c>
      <c r="J22" s="116">
        <v>0.36845983787767134</v>
      </c>
    </row>
    <row r="23" spans="1:10" s="110" customFormat="1" ht="13.5" customHeight="1" x14ac:dyDescent="0.2">
      <c r="A23" s="123"/>
      <c r="B23" s="124" t="s">
        <v>117</v>
      </c>
      <c r="C23" s="125">
        <v>10.909401077577016</v>
      </c>
      <c r="D23" s="114">
        <v>7674</v>
      </c>
      <c r="E23" s="114">
        <v>7419</v>
      </c>
      <c r="F23" s="114">
        <v>7645</v>
      </c>
      <c r="G23" s="114">
        <v>7399</v>
      </c>
      <c r="H23" s="114">
        <v>7285</v>
      </c>
      <c r="I23" s="115">
        <v>389</v>
      </c>
      <c r="J23" s="116">
        <v>5.3397391901166777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23823</v>
      </c>
      <c r="E26" s="114">
        <v>24257</v>
      </c>
      <c r="F26" s="114">
        <v>24277</v>
      </c>
      <c r="G26" s="114">
        <v>24338</v>
      </c>
      <c r="H26" s="140">
        <v>24105</v>
      </c>
      <c r="I26" s="115">
        <v>-282</v>
      </c>
      <c r="J26" s="116">
        <v>-1.1698817672682016</v>
      </c>
    </row>
    <row r="27" spans="1:10" s="110" customFormat="1" ht="13.5" customHeight="1" x14ac:dyDescent="0.2">
      <c r="A27" s="118" t="s">
        <v>105</v>
      </c>
      <c r="B27" s="119" t="s">
        <v>106</v>
      </c>
      <c r="C27" s="113">
        <v>39.701129160894936</v>
      </c>
      <c r="D27" s="115">
        <v>9458</v>
      </c>
      <c r="E27" s="114">
        <v>9528</v>
      </c>
      <c r="F27" s="114">
        <v>9594</v>
      </c>
      <c r="G27" s="114">
        <v>9603</v>
      </c>
      <c r="H27" s="140">
        <v>9495</v>
      </c>
      <c r="I27" s="115">
        <v>-37</v>
      </c>
      <c r="J27" s="116">
        <v>-0.3896787783043707</v>
      </c>
    </row>
    <row r="28" spans="1:10" s="110" customFormat="1" ht="13.5" customHeight="1" x14ac:dyDescent="0.2">
      <c r="A28" s="120"/>
      <c r="B28" s="119" t="s">
        <v>107</v>
      </c>
      <c r="C28" s="113">
        <v>60.298870839105064</v>
      </c>
      <c r="D28" s="115">
        <v>14365</v>
      </c>
      <c r="E28" s="114">
        <v>14729</v>
      </c>
      <c r="F28" s="114">
        <v>14683</v>
      </c>
      <c r="G28" s="114">
        <v>14735</v>
      </c>
      <c r="H28" s="140">
        <v>14610</v>
      </c>
      <c r="I28" s="115">
        <v>-245</v>
      </c>
      <c r="J28" s="116">
        <v>-1.676933607118412</v>
      </c>
    </row>
    <row r="29" spans="1:10" s="110" customFormat="1" ht="13.5" customHeight="1" x14ac:dyDescent="0.2">
      <c r="A29" s="118" t="s">
        <v>105</v>
      </c>
      <c r="B29" s="121" t="s">
        <v>108</v>
      </c>
      <c r="C29" s="113">
        <v>17.399152079922764</v>
      </c>
      <c r="D29" s="115">
        <v>4145</v>
      </c>
      <c r="E29" s="114">
        <v>4172</v>
      </c>
      <c r="F29" s="114">
        <v>4211</v>
      </c>
      <c r="G29" s="114">
        <v>4260</v>
      </c>
      <c r="H29" s="140">
        <v>4174</v>
      </c>
      <c r="I29" s="115">
        <v>-29</v>
      </c>
      <c r="J29" s="116">
        <v>-0.69477719214183042</v>
      </c>
    </row>
    <row r="30" spans="1:10" s="110" customFormat="1" ht="13.5" customHeight="1" x14ac:dyDescent="0.2">
      <c r="A30" s="118"/>
      <c r="B30" s="121" t="s">
        <v>109</v>
      </c>
      <c r="C30" s="113">
        <v>47.021785669311171</v>
      </c>
      <c r="D30" s="115">
        <v>11202</v>
      </c>
      <c r="E30" s="114">
        <v>11487</v>
      </c>
      <c r="F30" s="114">
        <v>11507</v>
      </c>
      <c r="G30" s="114">
        <v>11582</v>
      </c>
      <c r="H30" s="140">
        <v>11562</v>
      </c>
      <c r="I30" s="115">
        <v>-360</v>
      </c>
      <c r="J30" s="116">
        <v>-3.1136481577581732</v>
      </c>
    </row>
    <row r="31" spans="1:10" s="110" customFormat="1" ht="13.5" customHeight="1" x14ac:dyDescent="0.2">
      <c r="A31" s="118"/>
      <c r="B31" s="121" t="s">
        <v>110</v>
      </c>
      <c r="C31" s="113">
        <v>19.829576459723796</v>
      </c>
      <c r="D31" s="115">
        <v>4724</v>
      </c>
      <c r="E31" s="114">
        <v>4743</v>
      </c>
      <c r="F31" s="114">
        <v>4730</v>
      </c>
      <c r="G31" s="114">
        <v>4712</v>
      </c>
      <c r="H31" s="140">
        <v>4641</v>
      </c>
      <c r="I31" s="115">
        <v>83</v>
      </c>
      <c r="J31" s="116">
        <v>1.788407670760612</v>
      </c>
    </row>
    <row r="32" spans="1:10" s="110" customFormat="1" ht="13.5" customHeight="1" x14ac:dyDescent="0.2">
      <c r="A32" s="120"/>
      <c r="B32" s="121" t="s">
        <v>111</v>
      </c>
      <c r="C32" s="113">
        <v>15.74948579104227</v>
      </c>
      <c r="D32" s="115">
        <v>3752</v>
      </c>
      <c r="E32" s="114">
        <v>3855</v>
      </c>
      <c r="F32" s="114">
        <v>3829</v>
      </c>
      <c r="G32" s="114">
        <v>3784</v>
      </c>
      <c r="H32" s="140">
        <v>3728</v>
      </c>
      <c r="I32" s="115">
        <v>24</v>
      </c>
      <c r="J32" s="116">
        <v>0.64377682403433478</v>
      </c>
    </row>
    <row r="33" spans="1:10" s="110" customFormat="1" ht="13.5" customHeight="1" x14ac:dyDescent="0.2">
      <c r="A33" s="120"/>
      <c r="B33" s="121" t="s">
        <v>112</v>
      </c>
      <c r="C33" s="113">
        <v>1.4859589472358645</v>
      </c>
      <c r="D33" s="115">
        <v>354</v>
      </c>
      <c r="E33" s="114">
        <v>357</v>
      </c>
      <c r="F33" s="114">
        <v>385</v>
      </c>
      <c r="G33" s="114">
        <v>323</v>
      </c>
      <c r="H33" s="140">
        <v>326</v>
      </c>
      <c r="I33" s="115">
        <v>28</v>
      </c>
      <c r="J33" s="116">
        <v>8.5889570552147241</v>
      </c>
    </row>
    <row r="34" spans="1:10" s="110" customFormat="1" ht="13.5" customHeight="1" x14ac:dyDescent="0.2">
      <c r="A34" s="118" t="s">
        <v>113</v>
      </c>
      <c r="B34" s="122" t="s">
        <v>116</v>
      </c>
      <c r="C34" s="113">
        <v>90.97091046467699</v>
      </c>
      <c r="D34" s="115">
        <v>21672</v>
      </c>
      <c r="E34" s="114">
        <v>22088</v>
      </c>
      <c r="F34" s="114">
        <v>22153</v>
      </c>
      <c r="G34" s="114">
        <v>22224</v>
      </c>
      <c r="H34" s="140">
        <v>22016</v>
      </c>
      <c r="I34" s="115">
        <v>-344</v>
      </c>
      <c r="J34" s="116">
        <v>-1.5625</v>
      </c>
    </row>
    <row r="35" spans="1:10" s="110" customFormat="1" ht="13.5" customHeight="1" x14ac:dyDescent="0.2">
      <c r="A35" s="118"/>
      <c r="B35" s="119" t="s">
        <v>117</v>
      </c>
      <c r="C35" s="113">
        <v>8.9325441799941228</v>
      </c>
      <c r="D35" s="115">
        <v>2128</v>
      </c>
      <c r="E35" s="114">
        <v>2151</v>
      </c>
      <c r="F35" s="114">
        <v>2105</v>
      </c>
      <c r="G35" s="114">
        <v>2096</v>
      </c>
      <c r="H35" s="140">
        <v>2067</v>
      </c>
      <c r="I35" s="115">
        <v>61</v>
      </c>
      <c r="J35" s="116">
        <v>2.9511369134010645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14380</v>
      </c>
      <c r="E37" s="114">
        <v>14730</v>
      </c>
      <c r="F37" s="114">
        <v>14689</v>
      </c>
      <c r="G37" s="114">
        <v>14989</v>
      </c>
      <c r="H37" s="140">
        <v>14933</v>
      </c>
      <c r="I37" s="115">
        <v>-553</v>
      </c>
      <c r="J37" s="116">
        <v>-3.7032076608852877</v>
      </c>
    </row>
    <row r="38" spans="1:10" s="110" customFormat="1" ht="13.5" customHeight="1" x14ac:dyDescent="0.2">
      <c r="A38" s="118" t="s">
        <v>105</v>
      </c>
      <c r="B38" s="119" t="s">
        <v>106</v>
      </c>
      <c r="C38" s="113">
        <v>35.083449235048676</v>
      </c>
      <c r="D38" s="115">
        <v>5045</v>
      </c>
      <c r="E38" s="114">
        <v>5097</v>
      </c>
      <c r="F38" s="114">
        <v>5071</v>
      </c>
      <c r="G38" s="114">
        <v>5213</v>
      </c>
      <c r="H38" s="140">
        <v>5173</v>
      </c>
      <c r="I38" s="115">
        <v>-128</v>
      </c>
      <c r="J38" s="116">
        <v>-2.474386236226561</v>
      </c>
    </row>
    <row r="39" spans="1:10" s="110" customFormat="1" ht="13.5" customHeight="1" x14ac:dyDescent="0.2">
      <c r="A39" s="120"/>
      <c r="B39" s="119" t="s">
        <v>107</v>
      </c>
      <c r="C39" s="113">
        <v>64.916550764951324</v>
      </c>
      <c r="D39" s="115">
        <v>9335</v>
      </c>
      <c r="E39" s="114">
        <v>9633</v>
      </c>
      <c r="F39" s="114">
        <v>9618</v>
      </c>
      <c r="G39" s="114">
        <v>9776</v>
      </c>
      <c r="H39" s="140">
        <v>9760</v>
      </c>
      <c r="I39" s="115">
        <v>-425</v>
      </c>
      <c r="J39" s="116">
        <v>-4.3545081967213113</v>
      </c>
    </row>
    <row r="40" spans="1:10" s="110" customFormat="1" ht="13.5" customHeight="1" x14ac:dyDescent="0.2">
      <c r="A40" s="118" t="s">
        <v>105</v>
      </c>
      <c r="B40" s="121" t="s">
        <v>108</v>
      </c>
      <c r="C40" s="113">
        <v>20.973574408901253</v>
      </c>
      <c r="D40" s="115">
        <v>3016</v>
      </c>
      <c r="E40" s="114">
        <v>3012</v>
      </c>
      <c r="F40" s="114">
        <v>2976</v>
      </c>
      <c r="G40" s="114">
        <v>3139</v>
      </c>
      <c r="H40" s="140">
        <v>3069</v>
      </c>
      <c r="I40" s="115">
        <v>-53</v>
      </c>
      <c r="J40" s="116">
        <v>-1.7269468882372108</v>
      </c>
    </row>
    <row r="41" spans="1:10" s="110" customFormat="1" ht="13.5" customHeight="1" x14ac:dyDescent="0.2">
      <c r="A41" s="118"/>
      <c r="B41" s="121" t="s">
        <v>109</v>
      </c>
      <c r="C41" s="113">
        <v>32.941585535465926</v>
      </c>
      <c r="D41" s="115">
        <v>4737</v>
      </c>
      <c r="E41" s="114">
        <v>4937</v>
      </c>
      <c r="F41" s="114">
        <v>4957</v>
      </c>
      <c r="G41" s="114">
        <v>5101</v>
      </c>
      <c r="H41" s="140">
        <v>5182</v>
      </c>
      <c r="I41" s="115">
        <v>-445</v>
      </c>
      <c r="J41" s="116">
        <v>-8.5874179853338486</v>
      </c>
    </row>
    <row r="42" spans="1:10" s="110" customFormat="1" ht="13.5" customHeight="1" x14ac:dyDescent="0.2">
      <c r="A42" s="118"/>
      <c r="B42" s="121" t="s">
        <v>110</v>
      </c>
      <c r="C42" s="113">
        <v>20.674547983310152</v>
      </c>
      <c r="D42" s="115">
        <v>2973</v>
      </c>
      <c r="E42" s="114">
        <v>3028</v>
      </c>
      <c r="F42" s="114">
        <v>3020</v>
      </c>
      <c r="G42" s="114">
        <v>3068</v>
      </c>
      <c r="H42" s="140">
        <v>3053</v>
      </c>
      <c r="I42" s="115">
        <v>-80</v>
      </c>
      <c r="J42" s="116">
        <v>-2.6203734032099573</v>
      </c>
    </row>
    <row r="43" spans="1:10" s="110" customFormat="1" ht="13.5" customHeight="1" x14ac:dyDescent="0.2">
      <c r="A43" s="120"/>
      <c r="B43" s="121" t="s">
        <v>111</v>
      </c>
      <c r="C43" s="113">
        <v>25.410292072322669</v>
      </c>
      <c r="D43" s="115">
        <v>3654</v>
      </c>
      <c r="E43" s="114">
        <v>3753</v>
      </c>
      <c r="F43" s="114">
        <v>3736</v>
      </c>
      <c r="G43" s="114">
        <v>3681</v>
      </c>
      <c r="H43" s="140">
        <v>3629</v>
      </c>
      <c r="I43" s="115">
        <v>25</v>
      </c>
      <c r="J43" s="116">
        <v>0.6888950124001102</v>
      </c>
    </row>
    <row r="44" spans="1:10" s="110" customFormat="1" ht="13.5" customHeight="1" x14ac:dyDescent="0.2">
      <c r="A44" s="120"/>
      <c r="B44" s="121" t="s">
        <v>112</v>
      </c>
      <c r="C44" s="113">
        <v>2.3365785813630042</v>
      </c>
      <c r="D44" s="115">
        <v>336</v>
      </c>
      <c r="E44" s="114">
        <v>340</v>
      </c>
      <c r="F44" s="114">
        <v>366</v>
      </c>
      <c r="G44" s="114">
        <v>308</v>
      </c>
      <c r="H44" s="140">
        <v>312</v>
      </c>
      <c r="I44" s="115">
        <v>24</v>
      </c>
      <c r="J44" s="116">
        <v>7.6923076923076925</v>
      </c>
    </row>
    <row r="45" spans="1:10" s="110" customFormat="1" ht="13.5" customHeight="1" x14ac:dyDescent="0.2">
      <c r="A45" s="118" t="s">
        <v>113</v>
      </c>
      <c r="B45" s="122" t="s">
        <v>116</v>
      </c>
      <c r="C45" s="113">
        <v>90.660639777468703</v>
      </c>
      <c r="D45" s="115">
        <v>13037</v>
      </c>
      <c r="E45" s="114">
        <v>13368</v>
      </c>
      <c r="F45" s="114">
        <v>13346</v>
      </c>
      <c r="G45" s="114">
        <v>13613</v>
      </c>
      <c r="H45" s="140">
        <v>13544</v>
      </c>
      <c r="I45" s="115">
        <v>-507</v>
      </c>
      <c r="J45" s="116">
        <v>-3.7433549911399884</v>
      </c>
    </row>
    <row r="46" spans="1:10" s="110" customFormat="1" ht="13.5" customHeight="1" x14ac:dyDescent="0.2">
      <c r="A46" s="118"/>
      <c r="B46" s="119" t="s">
        <v>117</v>
      </c>
      <c r="C46" s="113">
        <v>9.1863699582753817</v>
      </c>
      <c r="D46" s="115">
        <v>1321</v>
      </c>
      <c r="E46" s="114">
        <v>1345</v>
      </c>
      <c r="F46" s="114">
        <v>1325</v>
      </c>
      <c r="G46" s="114">
        <v>1359</v>
      </c>
      <c r="H46" s="140">
        <v>1368</v>
      </c>
      <c r="I46" s="115">
        <v>-47</v>
      </c>
      <c r="J46" s="116">
        <v>-3.435672514619883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9443</v>
      </c>
      <c r="E48" s="114">
        <v>9527</v>
      </c>
      <c r="F48" s="114">
        <v>9588</v>
      </c>
      <c r="G48" s="114">
        <v>9349</v>
      </c>
      <c r="H48" s="140">
        <v>9172</v>
      </c>
      <c r="I48" s="115">
        <v>271</v>
      </c>
      <c r="J48" s="116">
        <v>2.954644570431749</v>
      </c>
    </row>
    <row r="49" spans="1:12" s="110" customFormat="1" ht="13.5" customHeight="1" x14ac:dyDescent="0.2">
      <c r="A49" s="118" t="s">
        <v>105</v>
      </c>
      <c r="B49" s="119" t="s">
        <v>106</v>
      </c>
      <c r="C49" s="113">
        <v>46.733029757492325</v>
      </c>
      <c r="D49" s="115">
        <v>4413</v>
      </c>
      <c r="E49" s="114">
        <v>4431</v>
      </c>
      <c r="F49" s="114">
        <v>4523</v>
      </c>
      <c r="G49" s="114">
        <v>4390</v>
      </c>
      <c r="H49" s="140">
        <v>4322</v>
      </c>
      <c r="I49" s="115">
        <v>91</v>
      </c>
      <c r="J49" s="116">
        <v>2.1055067098565479</v>
      </c>
    </row>
    <row r="50" spans="1:12" s="110" customFormat="1" ht="13.5" customHeight="1" x14ac:dyDescent="0.2">
      <c r="A50" s="120"/>
      <c r="B50" s="119" t="s">
        <v>107</v>
      </c>
      <c r="C50" s="113">
        <v>53.266970242507675</v>
      </c>
      <c r="D50" s="115">
        <v>5030</v>
      </c>
      <c r="E50" s="114">
        <v>5096</v>
      </c>
      <c r="F50" s="114">
        <v>5065</v>
      </c>
      <c r="G50" s="114">
        <v>4959</v>
      </c>
      <c r="H50" s="140">
        <v>4850</v>
      </c>
      <c r="I50" s="115">
        <v>180</v>
      </c>
      <c r="J50" s="116">
        <v>3.7113402061855671</v>
      </c>
    </row>
    <row r="51" spans="1:12" s="110" customFormat="1" ht="13.5" customHeight="1" x14ac:dyDescent="0.2">
      <c r="A51" s="118" t="s">
        <v>105</v>
      </c>
      <c r="B51" s="121" t="s">
        <v>108</v>
      </c>
      <c r="C51" s="113">
        <v>11.955946203537012</v>
      </c>
      <c r="D51" s="115">
        <v>1129</v>
      </c>
      <c r="E51" s="114">
        <v>1160</v>
      </c>
      <c r="F51" s="114">
        <v>1235</v>
      </c>
      <c r="G51" s="114">
        <v>1121</v>
      </c>
      <c r="H51" s="140">
        <v>1105</v>
      </c>
      <c r="I51" s="115">
        <v>24</v>
      </c>
      <c r="J51" s="116">
        <v>2.1719457013574659</v>
      </c>
    </row>
    <row r="52" spans="1:12" s="110" customFormat="1" ht="13.5" customHeight="1" x14ac:dyDescent="0.2">
      <c r="A52" s="118"/>
      <c r="B52" s="121" t="s">
        <v>109</v>
      </c>
      <c r="C52" s="113">
        <v>68.463412051254892</v>
      </c>
      <c r="D52" s="115">
        <v>6465</v>
      </c>
      <c r="E52" s="114">
        <v>6550</v>
      </c>
      <c r="F52" s="114">
        <v>6550</v>
      </c>
      <c r="G52" s="114">
        <v>6481</v>
      </c>
      <c r="H52" s="140">
        <v>6380</v>
      </c>
      <c r="I52" s="115">
        <v>85</v>
      </c>
      <c r="J52" s="116">
        <v>1.3322884012539185</v>
      </c>
    </row>
    <row r="53" spans="1:12" s="110" customFormat="1" ht="13.5" customHeight="1" x14ac:dyDescent="0.2">
      <c r="A53" s="118"/>
      <c r="B53" s="121" t="s">
        <v>110</v>
      </c>
      <c r="C53" s="113">
        <v>18.542835963147304</v>
      </c>
      <c r="D53" s="115">
        <v>1751</v>
      </c>
      <c r="E53" s="114">
        <v>1715</v>
      </c>
      <c r="F53" s="114">
        <v>1710</v>
      </c>
      <c r="G53" s="114">
        <v>1644</v>
      </c>
      <c r="H53" s="140">
        <v>1588</v>
      </c>
      <c r="I53" s="115">
        <v>163</v>
      </c>
      <c r="J53" s="116">
        <v>10.264483627204029</v>
      </c>
    </row>
    <row r="54" spans="1:12" s="110" customFormat="1" ht="13.5" customHeight="1" x14ac:dyDescent="0.2">
      <c r="A54" s="120"/>
      <c r="B54" s="121" t="s">
        <v>111</v>
      </c>
      <c r="C54" s="113">
        <v>1.0378057820607858</v>
      </c>
      <c r="D54" s="115">
        <v>98</v>
      </c>
      <c r="E54" s="114">
        <v>102</v>
      </c>
      <c r="F54" s="114">
        <v>93</v>
      </c>
      <c r="G54" s="114">
        <v>103</v>
      </c>
      <c r="H54" s="140">
        <v>99</v>
      </c>
      <c r="I54" s="115">
        <v>-1</v>
      </c>
      <c r="J54" s="116">
        <v>-1.0101010101010102</v>
      </c>
    </row>
    <row r="55" spans="1:12" s="110" customFormat="1" ht="13.5" customHeight="1" x14ac:dyDescent="0.2">
      <c r="A55" s="120"/>
      <c r="B55" s="121" t="s">
        <v>112</v>
      </c>
      <c r="C55" s="113">
        <v>0.19061738854177698</v>
      </c>
      <c r="D55" s="115">
        <v>18</v>
      </c>
      <c r="E55" s="114">
        <v>17</v>
      </c>
      <c r="F55" s="114">
        <v>19</v>
      </c>
      <c r="G55" s="114">
        <v>15</v>
      </c>
      <c r="H55" s="140">
        <v>14</v>
      </c>
      <c r="I55" s="115">
        <v>4</v>
      </c>
      <c r="J55" s="116">
        <v>28.571428571428573</v>
      </c>
    </row>
    <row r="56" spans="1:12" s="110" customFormat="1" ht="13.5" customHeight="1" x14ac:dyDescent="0.2">
      <c r="A56" s="118" t="s">
        <v>113</v>
      </c>
      <c r="B56" s="122" t="s">
        <v>116</v>
      </c>
      <c r="C56" s="113">
        <v>91.443397225458014</v>
      </c>
      <c r="D56" s="115">
        <v>8635</v>
      </c>
      <c r="E56" s="114">
        <v>8720</v>
      </c>
      <c r="F56" s="114">
        <v>8807</v>
      </c>
      <c r="G56" s="114">
        <v>8611</v>
      </c>
      <c r="H56" s="140">
        <v>8472</v>
      </c>
      <c r="I56" s="115">
        <v>163</v>
      </c>
      <c r="J56" s="116">
        <v>1.9239848914069877</v>
      </c>
    </row>
    <row r="57" spans="1:12" s="110" customFormat="1" ht="13.5" customHeight="1" x14ac:dyDescent="0.2">
      <c r="A57" s="142"/>
      <c r="B57" s="124" t="s">
        <v>117</v>
      </c>
      <c r="C57" s="125">
        <v>8.546012919623001</v>
      </c>
      <c r="D57" s="143">
        <v>807</v>
      </c>
      <c r="E57" s="144">
        <v>806</v>
      </c>
      <c r="F57" s="144">
        <v>780</v>
      </c>
      <c r="G57" s="144">
        <v>737</v>
      </c>
      <c r="H57" s="145">
        <v>699</v>
      </c>
      <c r="I57" s="143">
        <v>108</v>
      </c>
      <c r="J57" s="146">
        <v>15.450643776824034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70343</v>
      </c>
      <c r="E12" s="236">
        <v>70451</v>
      </c>
      <c r="F12" s="114">
        <v>71165</v>
      </c>
      <c r="G12" s="114">
        <v>69806</v>
      </c>
      <c r="H12" s="140">
        <v>69718</v>
      </c>
      <c r="I12" s="115">
        <v>625</v>
      </c>
      <c r="J12" s="116">
        <v>0.89646863076967209</v>
      </c>
    </row>
    <row r="13" spans="1:15" s="110" customFormat="1" ht="12" customHeight="1" x14ac:dyDescent="0.2">
      <c r="A13" s="118" t="s">
        <v>105</v>
      </c>
      <c r="B13" s="119" t="s">
        <v>106</v>
      </c>
      <c r="C13" s="113">
        <v>56.614019874045745</v>
      </c>
      <c r="D13" s="115">
        <v>39824</v>
      </c>
      <c r="E13" s="114">
        <v>39900</v>
      </c>
      <c r="F13" s="114">
        <v>40568</v>
      </c>
      <c r="G13" s="114">
        <v>39878</v>
      </c>
      <c r="H13" s="140">
        <v>39800</v>
      </c>
      <c r="I13" s="115">
        <v>24</v>
      </c>
      <c r="J13" s="116">
        <v>6.030150753768844E-2</v>
      </c>
    </row>
    <row r="14" spans="1:15" s="110" customFormat="1" ht="12" customHeight="1" x14ac:dyDescent="0.2">
      <c r="A14" s="118"/>
      <c r="B14" s="119" t="s">
        <v>107</v>
      </c>
      <c r="C14" s="113">
        <v>43.385980125954255</v>
      </c>
      <c r="D14" s="115">
        <v>30519</v>
      </c>
      <c r="E14" s="114">
        <v>30551</v>
      </c>
      <c r="F14" s="114">
        <v>30597</v>
      </c>
      <c r="G14" s="114">
        <v>29928</v>
      </c>
      <c r="H14" s="140">
        <v>29918</v>
      </c>
      <c r="I14" s="115">
        <v>601</v>
      </c>
      <c r="J14" s="116">
        <v>2.0088241192593088</v>
      </c>
    </row>
    <row r="15" spans="1:15" s="110" customFormat="1" ht="12" customHeight="1" x14ac:dyDescent="0.2">
      <c r="A15" s="118" t="s">
        <v>105</v>
      </c>
      <c r="B15" s="121" t="s">
        <v>108</v>
      </c>
      <c r="C15" s="113">
        <v>11.581820508081828</v>
      </c>
      <c r="D15" s="115">
        <v>8147</v>
      </c>
      <c r="E15" s="114">
        <v>8442</v>
      </c>
      <c r="F15" s="114">
        <v>8841</v>
      </c>
      <c r="G15" s="114">
        <v>8028</v>
      </c>
      <c r="H15" s="140">
        <v>8322</v>
      </c>
      <c r="I15" s="115">
        <v>-175</v>
      </c>
      <c r="J15" s="116">
        <v>-2.1028598894496517</v>
      </c>
    </row>
    <row r="16" spans="1:15" s="110" customFormat="1" ht="12" customHeight="1" x14ac:dyDescent="0.2">
      <c r="A16" s="118"/>
      <c r="B16" s="121" t="s">
        <v>109</v>
      </c>
      <c r="C16" s="113">
        <v>66.155836401632001</v>
      </c>
      <c r="D16" s="115">
        <v>46536</v>
      </c>
      <c r="E16" s="114">
        <v>46468</v>
      </c>
      <c r="F16" s="114">
        <v>46876</v>
      </c>
      <c r="G16" s="114">
        <v>46644</v>
      </c>
      <c r="H16" s="140">
        <v>46529</v>
      </c>
      <c r="I16" s="115">
        <v>7</v>
      </c>
      <c r="J16" s="116">
        <v>1.5044380923724988E-2</v>
      </c>
    </row>
    <row r="17" spans="1:10" s="110" customFormat="1" ht="12" customHeight="1" x14ac:dyDescent="0.2">
      <c r="A17" s="118"/>
      <c r="B17" s="121" t="s">
        <v>110</v>
      </c>
      <c r="C17" s="113">
        <v>20.859218401262385</v>
      </c>
      <c r="D17" s="115">
        <v>14673</v>
      </c>
      <c r="E17" s="114">
        <v>14525</v>
      </c>
      <c r="F17" s="114">
        <v>14472</v>
      </c>
      <c r="G17" s="114">
        <v>14177</v>
      </c>
      <c r="H17" s="140">
        <v>13931</v>
      </c>
      <c r="I17" s="115">
        <v>742</v>
      </c>
      <c r="J17" s="116">
        <v>5.3262508075515038</v>
      </c>
    </row>
    <row r="18" spans="1:10" s="110" customFormat="1" ht="12" customHeight="1" x14ac:dyDescent="0.2">
      <c r="A18" s="120"/>
      <c r="B18" s="121" t="s">
        <v>111</v>
      </c>
      <c r="C18" s="113">
        <v>1.4031246890237834</v>
      </c>
      <c r="D18" s="115">
        <v>987</v>
      </c>
      <c r="E18" s="114">
        <v>1016</v>
      </c>
      <c r="F18" s="114">
        <v>976</v>
      </c>
      <c r="G18" s="114">
        <v>957</v>
      </c>
      <c r="H18" s="140">
        <v>936</v>
      </c>
      <c r="I18" s="115">
        <v>51</v>
      </c>
      <c r="J18" s="116">
        <v>5.4487179487179489</v>
      </c>
    </row>
    <row r="19" spans="1:10" s="110" customFormat="1" ht="12" customHeight="1" x14ac:dyDescent="0.2">
      <c r="A19" s="120"/>
      <c r="B19" s="121" t="s">
        <v>112</v>
      </c>
      <c r="C19" s="113">
        <v>0.36393102369816471</v>
      </c>
      <c r="D19" s="115">
        <v>256</v>
      </c>
      <c r="E19" s="114">
        <v>243</v>
      </c>
      <c r="F19" s="114">
        <v>235</v>
      </c>
      <c r="G19" s="114">
        <v>198</v>
      </c>
      <c r="H19" s="140">
        <v>194</v>
      </c>
      <c r="I19" s="115">
        <v>62</v>
      </c>
      <c r="J19" s="116">
        <v>31.958762886597938</v>
      </c>
    </row>
    <row r="20" spans="1:10" s="110" customFormat="1" ht="12" customHeight="1" x14ac:dyDescent="0.2">
      <c r="A20" s="118" t="s">
        <v>113</v>
      </c>
      <c r="B20" s="119" t="s">
        <v>181</v>
      </c>
      <c r="C20" s="113">
        <v>73.089006724194306</v>
      </c>
      <c r="D20" s="115">
        <v>51413</v>
      </c>
      <c r="E20" s="114">
        <v>51601</v>
      </c>
      <c r="F20" s="114">
        <v>52329</v>
      </c>
      <c r="G20" s="114">
        <v>51184</v>
      </c>
      <c r="H20" s="140">
        <v>51275</v>
      </c>
      <c r="I20" s="115">
        <v>138</v>
      </c>
      <c r="J20" s="116">
        <v>0.26913700633837151</v>
      </c>
    </row>
    <row r="21" spans="1:10" s="110" customFormat="1" ht="12" customHeight="1" x14ac:dyDescent="0.2">
      <c r="A21" s="118"/>
      <c r="B21" s="119" t="s">
        <v>182</v>
      </c>
      <c r="C21" s="113">
        <v>26.910993275805694</v>
      </c>
      <c r="D21" s="115">
        <v>18930</v>
      </c>
      <c r="E21" s="114">
        <v>18850</v>
      </c>
      <c r="F21" s="114">
        <v>18836</v>
      </c>
      <c r="G21" s="114">
        <v>18622</v>
      </c>
      <c r="H21" s="140">
        <v>18443</v>
      </c>
      <c r="I21" s="115">
        <v>487</v>
      </c>
      <c r="J21" s="116">
        <v>2.6405682372715935</v>
      </c>
    </row>
    <row r="22" spans="1:10" s="110" customFormat="1" ht="12" customHeight="1" x14ac:dyDescent="0.2">
      <c r="A22" s="118" t="s">
        <v>113</v>
      </c>
      <c r="B22" s="119" t="s">
        <v>116</v>
      </c>
      <c r="C22" s="113">
        <v>89.066431627880533</v>
      </c>
      <c r="D22" s="115">
        <v>62652</v>
      </c>
      <c r="E22" s="114">
        <v>63019</v>
      </c>
      <c r="F22" s="114">
        <v>63506</v>
      </c>
      <c r="G22" s="114">
        <v>62397</v>
      </c>
      <c r="H22" s="140">
        <v>62422</v>
      </c>
      <c r="I22" s="115">
        <v>230</v>
      </c>
      <c r="J22" s="116">
        <v>0.36845983787767134</v>
      </c>
    </row>
    <row r="23" spans="1:10" s="110" customFormat="1" ht="12" customHeight="1" x14ac:dyDescent="0.2">
      <c r="A23" s="118"/>
      <c r="B23" s="119" t="s">
        <v>117</v>
      </c>
      <c r="C23" s="113">
        <v>10.909401077577016</v>
      </c>
      <c r="D23" s="115">
        <v>7674</v>
      </c>
      <c r="E23" s="114">
        <v>7419</v>
      </c>
      <c r="F23" s="114">
        <v>7645</v>
      </c>
      <c r="G23" s="114">
        <v>7399</v>
      </c>
      <c r="H23" s="140">
        <v>7285</v>
      </c>
      <c r="I23" s="115">
        <v>389</v>
      </c>
      <c r="J23" s="116">
        <v>5.3397391901166777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82511</v>
      </c>
      <c r="E64" s="236">
        <v>82687</v>
      </c>
      <c r="F64" s="236">
        <v>83302</v>
      </c>
      <c r="G64" s="236">
        <v>81787</v>
      </c>
      <c r="H64" s="140">
        <v>81768</v>
      </c>
      <c r="I64" s="115">
        <v>743</v>
      </c>
      <c r="J64" s="116">
        <v>0.90866842774679579</v>
      </c>
    </row>
    <row r="65" spans="1:12" s="110" customFormat="1" ht="12" customHeight="1" x14ac:dyDescent="0.2">
      <c r="A65" s="118" t="s">
        <v>105</v>
      </c>
      <c r="B65" s="119" t="s">
        <v>106</v>
      </c>
      <c r="C65" s="113">
        <v>55.203548617760056</v>
      </c>
      <c r="D65" s="235">
        <v>45549</v>
      </c>
      <c r="E65" s="236">
        <v>45647</v>
      </c>
      <c r="F65" s="236">
        <v>46243</v>
      </c>
      <c r="G65" s="236">
        <v>45563</v>
      </c>
      <c r="H65" s="140">
        <v>45549</v>
      </c>
      <c r="I65" s="115">
        <v>0</v>
      </c>
      <c r="J65" s="116">
        <v>0</v>
      </c>
    </row>
    <row r="66" spans="1:12" s="110" customFormat="1" ht="12" customHeight="1" x14ac:dyDescent="0.2">
      <c r="A66" s="118"/>
      <c r="B66" s="119" t="s">
        <v>107</v>
      </c>
      <c r="C66" s="113">
        <v>44.796451382239944</v>
      </c>
      <c r="D66" s="235">
        <v>36962</v>
      </c>
      <c r="E66" s="236">
        <v>37040</v>
      </c>
      <c r="F66" s="236">
        <v>37059</v>
      </c>
      <c r="G66" s="236">
        <v>36224</v>
      </c>
      <c r="H66" s="140">
        <v>36219</v>
      </c>
      <c r="I66" s="115">
        <v>743</v>
      </c>
      <c r="J66" s="116">
        <v>2.0514094812115187</v>
      </c>
    </row>
    <row r="67" spans="1:12" s="110" customFormat="1" ht="12" customHeight="1" x14ac:dyDescent="0.2">
      <c r="A67" s="118" t="s">
        <v>105</v>
      </c>
      <c r="B67" s="121" t="s">
        <v>108</v>
      </c>
      <c r="C67" s="113">
        <v>11.120941450230879</v>
      </c>
      <c r="D67" s="235">
        <v>9176</v>
      </c>
      <c r="E67" s="236">
        <v>9521</v>
      </c>
      <c r="F67" s="236">
        <v>9927</v>
      </c>
      <c r="G67" s="236">
        <v>8996</v>
      </c>
      <c r="H67" s="140">
        <v>9326</v>
      </c>
      <c r="I67" s="115">
        <v>-150</v>
      </c>
      <c r="J67" s="116">
        <v>-1.6084066051897921</v>
      </c>
    </row>
    <row r="68" spans="1:12" s="110" customFormat="1" ht="12" customHeight="1" x14ac:dyDescent="0.2">
      <c r="A68" s="118"/>
      <c r="B68" s="121" t="s">
        <v>109</v>
      </c>
      <c r="C68" s="113">
        <v>66.43356643356644</v>
      </c>
      <c r="D68" s="235">
        <v>54815</v>
      </c>
      <c r="E68" s="236">
        <v>54791</v>
      </c>
      <c r="F68" s="236">
        <v>55223</v>
      </c>
      <c r="G68" s="236">
        <v>55015</v>
      </c>
      <c r="H68" s="140">
        <v>54956</v>
      </c>
      <c r="I68" s="115">
        <v>-141</v>
      </c>
      <c r="J68" s="116">
        <v>-0.25656889147681783</v>
      </c>
    </row>
    <row r="69" spans="1:12" s="110" customFormat="1" ht="12" customHeight="1" x14ac:dyDescent="0.2">
      <c r="A69" s="118"/>
      <c r="B69" s="121" t="s">
        <v>110</v>
      </c>
      <c r="C69" s="113">
        <v>21.147483365854249</v>
      </c>
      <c r="D69" s="235">
        <v>17449</v>
      </c>
      <c r="E69" s="236">
        <v>17271</v>
      </c>
      <c r="F69" s="236">
        <v>17075</v>
      </c>
      <c r="G69" s="236">
        <v>16715</v>
      </c>
      <c r="H69" s="140">
        <v>16469</v>
      </c>
      <c r="I69" s="115">
        <v>980</v>
      </c>
      <c r="J69" s="116">
        <v>5.9505738053312287</v>
      </c>
    </row>
    <row r="70" spans="1:12" s="110" customFormat="1" ht="12" customHeight="1" x14ac:dyDescent="0.2">
      <c r="A70" s="120"/>
      <c r="B70" s="121" t="s">
        <v>111</v>
      </c>
      <c r="C70" s="113">
        <v>1.2980087503484383</v>
      </c>
      <c r="D70" s="235">
        <v>1071</v>
      </c>
      <c r="E70" s="236">
        <v>1104</v>
      </c>
      <c r="F70" s="236">
        <v>1077</v>
      </c>
      <c r="G70" s="236">
        <v>1061</v>
      </c>
      <c r="H70" s="140">
        <v>1017</v>
      </c>
      <c r="I70" s="115">
        <v>54</v>
      </c>
      <c r="J70" s="116">
        <v>5.3097345132743365</v>
      </c>
    </row>
    <row r="71" spans="1:12" s="110" customFormat="1" ht="12" customHeight="1" x14ac:dyDescent="0.2">
      <c r="A71" s="120"/>
      <c r="B71" s="121" t="s">
        <v>112</v>
      </c>
      <c r="C71" s="113">
        <v>0.31389754093393607</v>
      </c>
      <c r="D71" s="235">
        <v>259</v>
      </c>
      <c r="E71" s="236">
        <v>258</v>
      </c>
      <c r="F71" s="236">
        <v>277</v>
      </c>
      <c r="G71" s="236">
        <v>244</v>
      </c>
      <c r="H71" s="140">
        <v>221</v>
      </c>
      <c r="I71" s="115">
        <v>38</v>
      </c>
      <c r="J71" s="116">
        <v>17.194570135746606</v>
      </c>
    </row>
    <row r="72" spans="1:12" s="110" customFormat="1" ht="12" customHeight="1" x14ac:dyDescent="0.2">
      <c r="A72" s="118" t="s">
        <v>113</v>
      </c>
      <c r="B72" s="119" t="s">
        <v>181</v>
      </c>
      <c r="C72" s="113">
        <v>72.962392893068809</v>
      </c>
      <c r="D72" s="235">
        <v>60202</v>
      </c>
      <c r="E72" s="236">
        <v>60484</v>
      </c>
      <c r="F72" s="236">
        <v>61214</v>
      </c>
      <c r="G72" s="236">
        <v>59991</v>
      </c>
      <c r="H72" s="140">
        <v>60162</v>
      </c>
      <c r="I72" s="115">
        <v>40</v>
      </c>
      <c r="J72" s="116">
        <v>6.6487151358000068E-2</v>
      </c>
    </row>
    <row r="73" spans="1:12" s="110" customFormat="1" ht="12" customHeight="1" x14ac:dyDescent="0.2">
      <c r="A73" s="118"/>
      <c r="B73" s="119" t="s">
        <v>182</v>
      </c>
      <c r="C73" s="113">
        <v>27.037607106931198</v>
      </c>
      <c r="D73" s="115">
        <v>22309</v>
      </c>
      <c r="E73" s="114">
        <v>22203</v>
      </c>
      <c r="F73" s="114">
        <v>22088</v>
      </c>
      <c r="G73" s="114">
        <v>21796</v>
      </c>
      <c r="H73" s="140">
        <v>21606</v>
      </c>
      <c r="I73" s="115">
        <v>703</v>
      </c>
      <c r="J73" s="116">
        <v>3.2537258169027123</v>
      </c>
    </row>
    <row r="74" spans="1:12" s="110" customFormat="1" ht="12" customHeight="1" x14ac:dyDescent="0.2">
      <c r="A74" s="118" t="s">
        <v>113</v>
      </c>
      <c r="B74" s="119" t="s">
        <v>116</v>
      </c>
      <c r="C74" s="113">
        <v>90.724873047230062</v>
      </c>
      <c r="D74" s="115">
        <v>74858</v>
      </c>
      <c r="E74" s="114">
        <v>75214</v>
      </c>
      <c r="F74" s="114">
        <v>75649</v>
      </c>
      <c r="G74" s="114">
        <v>74366</v>
      </c>
      <c r="H74" s="140">
        <v>74400</v>
      </c>
      <c r="I74" s="115">
        <v>458</v>
      </c>
      <c r="J74" s="116">
        <v>0.61559139784946237</v>
      </c>
    </row>
    <row r="75" spans="1:12" s="110" customFormat="1" ht="12" customHeight="1" x14ac:dyDescent="0.2">
      <c r="A75" s="142"/>
      <c r="B75" s="124" t="s">
        <v>117</v>
      </c>
      <c r="C75" s="125">
        <v>9.2569475585073508</v>
      </c>
      <c r="D75" s="143">
        <v>7638</v>
      </c>
      <c r="E75" s="144">
        <v>7460</v>
      </c>
      <c r="F75" s="144">
        <v>7640</v>
      </c>
      <c r="G75" s="144">
        <v>7412</v>
      </c>
      <c r="H75" s="145">
        <v>7357</v>
      </c>
      <c r="I75" s="143">
        <v>281</v>
      </c>
      <c r="J75" s="146">
        <v>3.8194916406143808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70343</v>
      </c>
      <c r="G11" s="114">
        <v>70451</v>
      </c>
      <c r="H11" s="114">
        <v>71165</v>
      </c>
      <c r="I11" s="114">
        <v>69806</v>
      </c>
      <c r="J11" s="140">
        <v>69718</v>
      </c>
      <c r="K11" s="114">
        <v>625</v>
      </c>
      <c r="L11" s="116">
        <v>0.89646863076967209</v>
      </c>
    </row>
    <row r="12" spans="1:17" s="110" customFormat="1" ht="24.95" customHeight="1" x14ac:dyDescent="0.2">
      <c r="A12" s="604" t="s">
        <v>185</v>
      </c>
      <c r="B12" s="605"/>
      <c r="C12" s="605"/>
      <c r="D12" s="606"/>
      <c r="E12" s="113">
        <v>56.614019874045745</v>
      </c>
      <c r="F12" s="115">
        <v>39824</v>
      </c>
      <c r="G12" s="114">
        <v>39900</v>
      </c>
      <c r="H12" s="114">
        <v>40568</v>
      </c>
      <c r="I12" s="114">
        <v>39878</v>
      </c>
      <c r="J12" s="140">
        <v>39800</v>
      </c>
      <c r="K12" s="114">
        <v>24</v>
      </c>
      <c r="L12" s="116">
        <v>6.030150753768844E-2</v>
      </c>
    </row>
    <row r="13" spans="1:17" s="110" customFormat="1" ht="15" customHeight="1" x14ac:dyDescent="0.2">
      <c r="A13" s="120"/>
      <c r="B13" s="612" t="s">
        <v>107</v>
      </c>
      <c r="C13" s="612"/>
      <c r="E13" s="113">
        <v>43.385980125954255</v>
      </c>
      <c r="F13" s="115">
        <v>30519</v>
      </c>
      <c r="G13" s="114">
        <v>30551</v>
      </c>
      <c r="H13" s="114">
        <v>30597</v>
      </c>
      <c r="I13" s="114">
        <v>29928</v>
      </c>
      <c r="J13" s="140">
        <v>29918</v>
      </c>
      <c r="K13" s="114">
        <v>601</v>
      </c>
      <c r="L13" s="116">
        <v>2.0088241192593088</v>
      </c>
    </row>
    <row r="14" spans="1:17" s="110" customFormat="1" ht="24.95" customHeight="1" x14ac:dyDescent="0.2">
      <c r="A14" s="604" t="s">
        <v>186</v>
      </c>
      <c r="B14" s="605"/>
      <c r="C14" s="605"/>
      <c r="D14" s="606"/>
      <c r="E14" s="113">
        <v>11.581820508081828</v>
      </c>
      <c r="F14" s="115">
        <v>8147</v>
      </c>
      <c r="G14" s="114">
        <v>8442</v>
      </c>
      <c r="H14" s="114">
        <v>8841</v>
      </c>
      <c r="I14" s="114">
        <v>8028</v>
      </c>
      <c r="J14" s="140">
        <v>8322</v>
      </c>
      <c r="K14" s="114">
        <v>-175</v>
      </c>
      <c r="L14" s="116">
        <v>-2.1028598894496517</v>
      </c>
    </row>
    <row r="15" spans="1:17" s="110" customFormat="1" ht="15" customHeight="1" x14ac:dyDescent="0.2">
      <c r="A15" s="120"/>
      <c r="B15" s="119"/>
      <c r="C15" s="258" t="s">
        <v>106</v>
      </c>
      <c r="E15" s="113">
        <v>59.837977169510246</v>
      </c>
      <c r="F15" s="115">
        <v>4875</v>
      </c>
      <c r="G15" s="114">
        <v>5077</v>
      </c>
      <c r="H15" s="114">
        <v>5347</v>
      </c>
      <c r="I15" s="114">
        <v>4855</v>
      </c>
      <c r="J15" s="140">
        <v>5015</v>
      </c>
      <c r="K15" s="114">
        <v>-140</v>
      </c>
      <c r="L15" s="116">
        <v>-2.7916251246261217</v>
      </c>
    </row>
    <row r="16" spans="1:17" s="110" customFormat="1" ht="15" customHeight="1" x14ac:dyDescent="0.2">
      <c r="A16" s="120"/>
      <c r="B16" s="119"/>
      <c r="C16" s="258" t="s">
        <v>107</v>
      </c>
      <c r="E16" s="113">
        <v>40.162022830489754</v>
      </c>
      <c r="F16" s="115">
        <v>3272</v>
      </c>
      <c r="G16" s="114">
        <v>3365</v>
      </c>
      <c r="H16" s="114">
        <v>3494</v>
      </c>
      <c r="I16" s="114">
        <v>3173</v>
      </c>
      <c r="J16" s="140">
        <v>3307</v>
      </c>
      <c r="K16" s="114">
        <v>-35</v>
      </c>
      <c r="L16" s="116">
        <v>-1.0583610523132749</v>
      </c>
    </row>
    <row r="17" spans="1:12" s="110" customFormat="1" ht="15" customHeight="1" x14ac:dyDescent="0.2">
      <c r="A17" s="120"/>
      <c r="B17" s="121" t="s">
        <v>109</v>
      </c>
      <c r="C17" s="258"/>
      <c r="E17" s="113">
        <v>66.155836401632001</v>
      </c>
      <c r="F17" s="115">
        <v>46536</v>
      </c>
      <c r="G17" s="114">
        <v>46468</v>
      </c>
      <c r="H17" s="114">
        <v>46876</v>
      </c>
      <c r="I17" s="114">
        <v>46644</v>
      </c>
      <c r="J17" s="140">
        <v>46529</v>
      </c>
      <c r="K17" s="114">
        <v>7</v>
      </c>
      <c r="L17" s="116">
        <v>1.5044380923724988E-2</v>
      </c>
    </row>
    <row r="18" spans="1:12" s="110" customFormat="1" ht="15" customHeight="1" x14ac:dyDescent="0.2">
      <c r="A18" s="120"/>
      <c r="B18" s="119"/>
      <c r="C18" s="258" t="s">
        <v>106</v>
      </c>
      <c r="E18" s="113">
        <v>56.530428055698813</v>
      </c>
      <c r="F18" s="115">
        <v>26307</v>
      </c>
      <c r="G18" s="114">
        <v>26219</v>
      </c>
      <c r="H18" s="114">
        <v>26624</v>
      </c>
      <c r="I18" s="114">
        <v>26584</v>
      </c>
      <c r="J18" s="140">
        <v>26503</v>
      </c>
      <c r="K18" s="114">
        <v>-196</v>
      </c>
      <c r="L18" s="116">
        <v>-0.73953892012225031</v>
      </c>
    </row>
    <row r="19" spans="1:12" s="110" customFormat="1" ht="15" customHeight="1" x14ac:dyDescent="0.2">
      <c r="A19" s="120"/>
      <c r="B19" s="119"/>
      <c r="C19" s="258" t="s">
        <v>107</v>
      </c>
      <c r="E19" s="113">
        <v>43.469571944301187</v>
      </c>
      <c r="F19" s="115">
        <v>20229</v>
      </c>
      <c r="G19" s="114">
        <v>20249</v>
      </c>
      <c r="H19" s="114">
        <v>20252</v>
      </c>
      <c r="I19" s="114">
        <v>20060</v>
      </c>
      <c r="J19" s="140">
        <v>20026</v>
      </c>
      <c r="K19" s="114">
        <v>203</v>
      </c>
      <c r="L19" s="116">
        <v>1.0136822131229402</v>
      </c>
    </row>
    <row r="20" spans="1:12" s="110" customFormat="1" ht="15" customHeight="1" x14ac:dyDescent="0.2">
      <c r="A20" s="120"/>
      <c r="B20" s="121" t="s">
        <v>110</v>
      </c>
      <c r="C20" s="258"/>
      <c r="E20" s="113">
        <v>20.859218401262385</v>
      </c>
      <c r="F20" s="115">
        <v>14673</v>
      </c>
      <c r="G20" s="114">
        <v>14525</v>
      </c>
      <c r="H20" s="114">
        <v>14472</v>
      </c>
      <c r="I20" s="114">
        <v>14177</v>
      </c>
      <c r="J20" s="140">
        <v>13931</v>
      </c>
      <c r="K20" s="114">
        <v>742</v>
      </c>
      <c r="L20" s="116">
        <v>5.3262508075515038</v>
      </c>
    </row>
    <row r="21" spans="1:12" s="110" customFormat="1" ht="15" customHeight="1" x14ac:dyDescent="0.2">
      <c r="A21" s="120"/>
      <c r="B21" s="119"/>
      <c r="C21" s="258" t="s">
        <v>106</v>
      </c>
      <c r="E21" s="113">
        <v>54.460573843113202</v>
      </c>
      <c r="F21" s="115">
        <v>7991</v>
      </c>
      <c r="G21" s="114">
        <v>7914</v>
      </c>
      <c r="H21" s="114">
        <v>7922</v>
      </c>
      <c r="I21" s="114">
        <v>7782</v>
      </c>
      <c r="J21" s="140">
        <v>7637</v>
      </c>
      <c r="K21" s="114">
        <v>354</v>
      </c>
      <c r="L21" s="116">
        <v>4.6353280083802542</v>
      </c>
    </row>
    <row r="22" spans="1:12" s="110" customFormat="1" ht="15" customHeight="1" x14ac:dyDescent="0.2">
      <c r="A22" s="120"/>
      <c r="B22" s="119"/>
      <c r="C22" s="258" t="s">
        <v>107</v>
      </c>
      <c r="E22" s="113">
        <v>45.539426156886798</v>
      </c>
      <c r="F22" s="115">
        <v>6682</v>
      </c>
      <c r="G22" s="114">
        <v>6611</v>
      </c>
      <c r="H22" s="114">
        <v>6550</v>
      </c>
      <c r="I22" s="114">
        <v>6395</v>
      </c>
      <c r="J22" s="140">
        <v>6294</v>
      </c>
      <c r="K22" s="114">
        <v>388</v>
      </c>
      <c r="L22" s="116">
        <v>6.1646012074992056</v>
      </c>
    </row>
    <row r="23" spans="1:12" s="110" customFormat="1" ht="15" customHeight="1" x14ac:dyDescent="0.2">
      <c r="A23" s="120"/>
      <c r="B23" s="121" t="s">
        <v>111</v>
      </c>
      <c r="C23" s="258"/>
      <c r="E23" s="113">
        <v>1.4031246890237834</v>
      </c>
      <c r="F23" s="115">
        <v>987</v>
      </c>
      <c r="G23" s="114">
        <v>1016</v>
      </c>
      <c r="H23" s="114">
        <v>976</v>
      </c>
      <c r="I23" s="114">
        <v>957</v>
      </c>
      <c r="J23" s="140">
        <v>936</v>
      </c>
      <c r="K23" s="114">
        <v>51</v>
      </c>
      <c r="L23" s="116">
        <v>5.4487179487179489</v>
      </c>
    </row>
    <row r="24" spans="1:12" s="110" customFormat="1" ht="15" customHeight="1" x14ac:dyDescent="0.2">
      <c r="A24" s="120"/>
      <c r="B24" s="119"/>
      <c r="C24" s="258" t="s">
        <v>106</v>
      </c>
      <c r="E24" s="113">
        <v>65.957446808510639</v>
      </c>
      <c r="F24" s="115">
        <v>651</v>
      </c>
      <c r="G24" s="114">
        <v>690</v>
      </c>
      <c r="H24" s="114">
        <v>675</v>
      </c>
      <c r="I24" s="114">
        <v>657</v>
      </c>
      <c r="J24" s="140">
        <v>645</v>
      </c>
      <c r="K24" s="114">
        <v>6</v>
      </c>
      <c r="L24" s="116">
        <v>0.93023255813953487</v>
      </c>
    </row>
    <row r="25" spans="1:12" s="110" customFormat="1" ht="15" customHeight="1" x14ac:dyDescent="0.2">
      <c r="A25" s="120"/>
      <c r="B25" s="119"/>
      <c r="C25" s="258" t="s">
        <v>107</v>
      </c>
      <c r="E25" s="113">
        <v>34.042553191489361</v>
      </c>
      <c r="F25" s="115">
        <v>336</v>
      </c>
      <c r="G25" s="114">
        <v>326</v>
      </c>
      <c r="H25" s="114">
        <v>301</v>
      </c>
      <c r="I25" s="114">
        <v>300</v>
      </c>
      <c r="J25" s="140">
        <v>291</v>
      </c>
      <c r="K25" s="114">
        <v>45</v>
      </c>
      <c r="L25" s="116">
        <v>15.463917525773196</v>
      </c>
    </row>
    <row r="26" spans="1:12" s="110" customFormat="1" ht="15" customHeight="1" x14ac:dyDescent="0.2">
      <c r="A26" s="120"/>
      <c r="C26" s="121" t="s">
        <v>187</v>
      </c>
      <c r="D26" s="110" t="s">
        <v>188</v>
      </c>
      <c r="E26" s="113">
        <v>0.36393102369816471</v>
      </c>
      <c r="F26" s="115">
        <v>256</v>
      </c>
      <c r="G26" s="114">
        <v>243</v>
      </c>
      <c r="H26" s="114">
        <v>235</v>
      </c>
      <c r="I26" s="114">
        <v>198</v>
      </c>
      <c r="J26" s="140">
        <v>194</v>
      </c>
      <c r="K26" s="114">
        <v>62</v>
      </c>
      <c r="L26" s="116">
        <v>31.958762886597938</v>
      </c>
    </row>
    <row r="27" spans="1:12" s="110" customFormat="1" ht="15" customHeight="1" x14ac:dyDescent="0.2">
      <c r="A27" s="120"/>
      <c r="B27" s="119"/>
      <c r="D27" s="259" t="s">
        <v>106</v>
      </c>
      <c r="E27" s="113">
        <v>55.46875</v>
      </c>
      <c r="F27" s="115">
        <v>142</v>
      </c>
      <c r="G27" s="114">
        <v>134</v>
      </c>
      <c r="H27" s="114">
        <v>129</v>
      </c>
      <c r="I27" s="114">
        <v>104</v>
      </c>
      <c r="J27" s="140">
        <v>108</v>
      </c>
      <c r="K27" s="114">
        <v>34</v>
      </c>
      <c r="L27" s="116">
        <v>31.481481481481481</v>
      </c>
    </row>
    <row r="28" spans="1:12" s="110" customFormat="1" ht="15" customHeight="1" x14ac:dyDescent="0.2">
      <c r="A28" s="120"/>
      <c r="B28" s="119"/>
      <c r="D28" s="259" t="s">
        <v>107</v>
      </c>
      <c r="E28" s="113">
        <v>44.53125</v>
      </c>
      <c r="F28" s="115">
        <v>114</v>
      </c>
      <c r="G28" s="114">
        <v>109</v>
      </c>
      <c r="H28" s="114">
        <v>106</v>
      </c>
      <c r="I28" s="114">
        <v>94</v>
      </c>
      <c r="J28" s="140">
        <v>86</v>
      </c>
      <c r="K28" s="114">
        <v>28</v>
      </c>
      <c r="L28" s="116">
        <v>32.558139534883722</v>
      </c>
    </row>
    <row r="29" spans="1:12" s="110" customFormat="1" ht="24.95" customHeight="1" x14ac:dyDescent="0.2">
      <c r="A29" s="604" t="s">
        <v>189</v>
      </c>
      <c r="B29" s="605"/>
      <c r="C29" s="605"/>
      <c r="D29" s="606"/>
      <c r="E29" s="113">
        <v>89.066431627880533</v>
      </c>
      <c r="F29" s="115">
        <v>62652</v>
      </c>
      <c r="G29" s="114">
        <v>63019</v>
      </c>
      <c r="H29" s="114">
        <v>63506</v>
      </c>
      <c r="I29" s="114">
        <v>62397</v>
      </c>
      <c r="J29" s="140">
        <v>62422</v>
      </c>
      <c r="K29" s="114">
        <v>230</v>
      </c>
      <c r="L29" s="116">
        <v>0.36845983787767134</v>
      </c>
    </row>
    <row r="30" spans="1:12" s="110" customFormat="1" ht="15" customHeight="1" x14ac:dyDescent="0.2">
      <c r="A30" s="120"/>
      <c r="B30" s="119"/>
      <c r="C30" s="258" t="s">
        <v>106</v>
      </c>
      <c r="E30" s="113">
        <v>54.869756751580155</v>
      </c>
      <c r="F30" s="115">
        <v>34377</v>
      </c>
      <c r="G30" s="114">
        <v>34640</v>
      </c>
      <c r="H30" s="114">
        <v>35089</v>
      </c>
      <c r="I30" s="114">
        <v>34570</v>
      </c>
      <c r="J30" s="140">
        <v>34558</v>
      </c>
      <c r="K30" s="114">
        <v>-181</v>
      </c>
      <c r="L30" s="116">
        <v>-0.52375716187279353</v>
      </c>
    </row>
    <row r="31" spans="1:12" s="110" customFormat="1" ht="15" customHeight="1" x14ac:dyDescent="0.2">
      <c r="A31" s="120"/>
      <c r="B31" s="119"/>
      <c r="C31" s="258" t="s">
        <v>107</v>
      </c>
      <c r="E31" s="113">
        <v>45.130243248419845</v>
      </c>
      <c r="F31" s="115">
        <v>28275</v>
      </c>
      <c r="G31" s="114">
        <v>28379</v>
      </c>
      <c r="H31" s="114">
        <v>28417</v>
      </c>
      <c r="I31" s="114">
        <v>27827</v>
      </c>
      <c r="J31" s="140">
        <v>27864</v>
      </c>
      <c r="K31" s="114">
        <v>411</v>
      </c>
      <c r="L31" s="116">
        <v>1.4750215331610681</v>
      </c>
    </row>
    <row r="32" spans="1:12" s="110" customFormat="1" ht="15" customHeight="1" x14ac:dyDescent="0.2">
      <c r="A32" s="120"/>
      <c r="B32" s="119" t="s">
        <v>117</v>
      </c>
      <c r="C32" s="258"/>
      <c r="E32" s="113">
        <v>10.909401077577016</v>
      </c>
      <c r="F32" s="115">
        <v>7674</v>
      </c>
      <c r="G32" s="114">
        <v>7419</v>
      </c>
      <c r="H32" s="114">
        <v>7645</v>
      </c>
      <c r="I32" s="114">
        <v>7399</v>
      </c>
      <c r="J32" s="140">
        <v>7285</v>
      </c>
      <c r="K32" s="114">
        <v>389</v>
      </c>
      <c r="L32" s="116">
        <v>5.3397391901166777</v>
      </c>
    </row>
    <row r="33" spans="1:12" s="110" customFormat="1" ht="15" customHeight="1" x14ac:dyDescent="0.2">
      <c r="A33" s="120"/>
      <c r="B33" s="119"/>
      <c r="C33" s="258" t="s">
        <v>106</v>
      </c>
      <c r="E33" s="113">
        <v>70.862653114412296</v>
      </c>
      <c r="F33" s="115">
        <v>5438</v>
      </c>
      <c r="G33" s="114">
        <v>5251</v>
      </c>
      <c r="H33" s="114">
        <v>5468</v>
      </c>
      <c r="I33" s="114">
        <v>5300</v>
      </c>
      <c r="J33" s="140">
        <v>5233</v>
      </c>
      <c r="K33" s="114">
        <v>205</v>
      </c>
      <c r="L33" s="116">
        <v>3.9174469711446589</v>
      </c>
    </row>
    <row r="34" spans="1:12" s="110" customFormat="1" ht="15" customHeight="1" x14ac:dyDescent="0.2">
      <c r="A34" s="120"/>
      <c r="B34" s="119"/>
      <c r="C34" s="258" t="s">
        <v>107</v>
      </c>
      <c r="E34" s="113">
        <v>29.1373468855877</v>
      </c>
      <c r="F34" s="115">
        <v>2236</v>
      </c>
      <c r="G34" s="114">
        <v>2168</v>
      </c>
      <c r="H34" s="114">
        <v>2177</v>
      </c>
      <c r="I34" s="114">
        <v>2099</v>
      </c>
      <c r="J34" s="140">
        <v>2052</v>
      </c>
      <c r="K34" s="114">
        <v>184</v>
      </c>
      <c r="L34" s="116">
        <v>8.9668615984405466</v>
      </c>
    </row>
    <row r="35" spans="1:12" s="110" customFormat="1" ht="24.95" customHeight="1" x14ac:dyDescent="0.2">
      <c r="A35" s="604" t="s">
        <v>190</v>
      </c>
      <c r="B35" s="605"/>
      <c r="C35" s="605"/>
      <c r="D35" s="606"/>
      <c r="E35" s="113">
        <v>73.089006724194306</v>
      </c>
      <c r="F35" s="115">
        <v>51413</v>
      </c>
      <c r="G35" s="114">
        <v>51601</v>
      </c>
      <c r="H35" s="114">
        <v>52329</v>
      </c>
      <c r="I35" s="114">
        <v>51184</v>
      </c>
      <c r="J35" s="140">
        <v>51275</v>
      </c>
      <c r="K35" s="114">
        <v>138</v>
      </c>
      <c r="L35" s="116">
        <v>0.26913700633837151</v>
      </c>
    </row>
    <row r="36" spans="1:12" s="110" customFormat="1" ht="15" customHeight="1" x14ac:dyDescent="0.2">
      <c r="A36" s="120"/>
      <c r="B36" s="119"/>
      <c r="C36" s="258" t="s">
        <v>106</v>
      </c>
      <c r="E36" s="113">
        <v>72.012915021492617</v>
      </c>
      <c r="F36" s="115">
        <v>37024</v>
      </c>
      <c r="G36" s="114">
        <v>37123</v>
      </c>
      <c r="H36" s="114">
        <v>37733</v>
      </c>
      <c r="I36" s="114">
        <v>37020</v>
      </c>
      <c r="J36" s="140">
        <v>37022</v>
      </c>
      <c r="K36" s="114">
        <v>2</v>
      </c>
      <c r="L36" s="116">
        <v>5.4021932904759328E-3</v>
      </c>
    </row>
    <row r="37" spans="1:12" s="110" customFormat="1" ht="15" customHeight="1" x14ac:dyDescent="0.2">
      <c r="A37" s="120"/>
      <c r="B37" s="119"/>
      <c r="C37" s="258" t="s">
        <v>107</v>
      </c>
      <c r="E37" s="113">
        <v>27.987084978507383</v>
      </c>
      <c r="F37" s="115">
        <v>14389</v>
      </c>
      <c r="G37" s="114">
        <v>14478</v>
      </c>
      <c r="H37" s="114">
        <v>14596</v>
      </c>
      <c r="I37" s="114">
        <v>14164</v>
      </c>
      <c r="J37" s="140">
        <v>14253</v>
      </c>
      <c r="K37" s="114">
        <v>136</v>
      </c>
      <c r="L37" s="116">
        <v>0.95418508384199818</v>
      </c>
    </row>
    <row r="38" spans="1:12" s="110" customFormat="1" ht="15" customHeight="1" x14ac:dyDescent="0.2">
      <c r="A38" s="120"/>
      <c r="B38" s="119" t="s">
        <v>182</v>
      </c>
      <c r="C38" s="258"/>
      <c r="E38" s="113">
        <v>26.910993275805694</v>
      </c>
      <c r="F38" s="115">
        <v>18930</v>
      </c>
      <c r="G38" s="114">
        <v>18850</v>
      </c>
      <c r="H38" s="114">
        <v>18836</v>
      </c>
      <c r="I38" s="114">
        <v>18622</v>
      </c>
      <c r="J38" s="140">
        <v>18443</v>
      </c>
      <c r="K38" s="114">
        <v>487</v>
      </c>
      <c r="L38" s="116">
        <v>2.6405682372715935</v>
      </c>
    </row>
    <row r="39" spans="1:12" s="110" customFormat="1" ht="15" customHeight="1" x14ac:dyDescent="0.2">
      <c r="A39" s="120"/>
      <c r="B39" s="119"/>
      <c r="C39" s="258" t="s">
        <v>106</v>
      </c>
      <c r="E39" s="113">
        <v>14.791336502905441</v>
      </c>
      <c r="F39" s="115">
        <v>2800</v>
      </c>
      <c r="G39" s="114">
        <v>2777</v>
      </c>
      <c r="H39" s="114">
        <v>2835</v>
      </c>
      <c r="I39" s="114">
        <v>2858</v>
      </c>
      <c r="J39" s="140">
        <v>2778</v>
      </c>
      <c r="K39" s="114">
        <v>22</v>
      </c>
      <c r="L39" s="116">
        <v>0.79193664506839456</v>
      </c>
    </row>
    <row r="40" spans="1:12" s="110" customFormat="1" ht="15" customHeight="1" x14ac:dyDescent="0.2">
      <c r="A40" s="120"/>
      <c r="B40" s="119"/>
      <c r="C40" s="258" t="s">
        <v>107</v>
      </c>
      <c r="E40" s="113">
        <v>85.208663497094562</v>
      </c>
      <c r="F40" s="115">
        <v>16130</v>
      </c>
      <c r="G40" s="114">
        <v>16073</v>
      </c>
      <c r="H40" s="114">
        <v>16001</v>
      </c>
      <c r="I40" s="114">
        <v>15764</v>
      </c>
      <c r="J40" s="140">
        <v>15665</v>
      </c>
      <c r="K40" s="114">
        <v>465</v>
      </c>
      <c r="L40" s="116">
        <v>2.9684008937120971</v>
      </c>
    </row>
    <row r="41" spans="1:12" s="110" customFormat="1" ht="24.75" customHeight="1" x14ac:dyDescent="0.2">
      <c r="A41" s="604" t="s">
        <v>518</v>
      </c>
      <c r="B41" s="605"/>
      <c r="C41" s="605"/>
      <c r="D41" s="606"/>
      <c r="E41" s="113">
        <v>5.195968326628094</v>
      </c>
      <c r="F41" s="115">
        <v>3655</v>
      </c>
      <c r="G41" s="114">
        <v>4051</v>
      </c>
      <c r="H41" s="114">
        <v>4157</v>
      </c>
      <c r="I41" s="114">
        <v>3176</v>
      </c>
      <c r="J41" s="140">
        <v>3701</v>
      </c>
      <c r="K41" s="114">
        <v>-46</v>
      </c>
      <c r="L41" s="116">
        <v>-1.242907322345312</v>
      </c>
    </row>
    <row r="42" spans="1:12" s="110" customFormat="1" ht="15" customHeight="1" x14ac:dyDescent="0.2">
      <c r="A42" s="120"/>
      <c r="B42" s="119"/>
      <c r="C42" s="258" t="s">
        <v>106</v>
      </c>
      <c r="E42" s="113">
        <v>60.656634746922023</v>
      </c>
      <c r="F42" s="115">
        <v>2217</v>
      </c>
      <c r="G42" s="114">
        <v>2520</v>
      </c>
      <c r="H42" s="114">
        <v>2575</v>
      </c>
      <c r="I42" s="114">
        <v>1933</v>
      </c>
      <c r="J42" s="140">
        <v>2204</v>
      </c>
      <c r="K42" s="114">
        <v>13</v>
      </c>
      <c r="L42" s="116">
        <v>0.58983666061705986</v>
      </c>
    </row>
    <row r="43" spans="1:12" s="110" customFormat="1" ht="15" customHeight="1" x14ac:dyDescent="0.2">
      <c r="A43" s="123"/>
      <c r="B43" s="124"/>
      <c r="C43" s="260" t="s">
        <v>107</v>
      </c>
      <c r="D43" s="261"/>
      <c r="E43" s="125">
        <v>39.343365253077977</v>
      </c>
      <c r="F43" s="143">
        <v>1438</v>
      </c>
      <c r="G43" s="144">
        <v>1531</v>
      </c>
      <c r="H43" s="144">
        <v>1582</v>
      </c>
      <c r="I43" s="144">
        <v>1243</v>
      </c>
      <c r="J43" s="145">
        <v>1497</v>
      </c>
      <c r="K43" s="144">
        <v>-59</v>
      </c>
      <c r="L43" s="146">
        <v>-3.9412157648630592</v>
      </c>
    </row>
    <row r="44" spans="1:12" s="110" customFormat="1" ht="45.75" customHeight="1" x14ac:dyDescent="0.2">
      <c r="A44" s="604" t="s">
        <v>191</v>
      </c>
      <c r="B44" s="605"/>
      <c r="C44" s="605"/>
      <c r="D44" s="606"/>
      <c r="E44" s="113">
        <v>0.965270176136929</v>
      </c>
      <c r="F44" s="115">
        <v>679</v>
      </c>
      <c r="G44" s="114">
        <v>673</v>
      </c>
      <c r="H44" s="114">
        <v>675</v>
      </c>
      <c r="I44" s="114">
        <v>663</v>
      </c>
      <c r="J44" s="140">
        <v>666</v>
      </c>
      <c r="K44" s="114">
        <v>13</v>
      </c>
      <c r="L44" s="116">
        <v>1.9519519519519519</v>
      </c>
    </row>
    <row r="45" spans="1:12" s="110" customFormat="1" ht="15" customHeight="1" x14ac:dyDescent="0.2">
      <c r="A45" s="120"/>
      <c r="B45" s="119"/>
      <c r="C45" s="258" t="s">
        <v>106</v>
      </c>
      <c r="E45" s="113">
        <v>58.468335787923415</v>
      </c>
      <c r="F45" s="115">
        <v>397</v>
      </c>
      <c r="G45" s="114">
        <v>392</v>
      </c>
      <c r="H45" s="114">
        <v>397</v>
      </c>
      <c r="I45" s="114">
        <v>393</v>
      </c>
      <c r="J45" s="140">
        <v>391</v>
      </c>
      <c r="K45" s="114">
        <v>6</v>
      </c>
      <c r="L45" s="116">
        <v>1.5345268542199488</v>
      </c>
    </row>
    <row r="46" spans="1:12" s="110" customFormat="1" ht="15" customHeight="1" x14ac:dyDescent="0.2">
      <c r="A46" s="123"/>
      <c r="B46" s="124"/>
      <c r="C46" s="260" t="s">
        <v>107</v>
      </c>
      <c r="D46" s="261"/>
      <c r="E46" s="125">
        <v>41.531664212076585</v>
      </c>
      <c r="F46" s="143">
        <v>282</v>
      </c>
      <c r="G46" s="144">
        <v>281</v>
      </c>
      <c r="H46" s="144">
        <v>278</v>
      </c>
      <c r="I46" s="144">
        <v>270</v>
      </c>
      <c r="J46" s="145">
        <v>275</v>
      </c>
      <c r="K46" s="144">
        <v>7</v>
      </c>
      <c r="L46" s="146">
        <v>2.5454545454545454</v>
      </c>
    </row>
    <row r="47" spans="1:12" s="110" customFormat="1" ht="39" customHeight="1" x14ac:dyDescent="0.2">
      <c r="A47" s="604" t="s">
        <v>519</v>
      </c>
      <c r="B47" s="607"/>
      <c r="C47" s="607"/>
      <c r="D47" s="608"/>
      <c r="E47" s="113">
        <v>0.15637661174530515</v>
      </c>
      <c r="F47" s="115">
        <v>110</v>
      </c>
      <c r="G47" s="114">
        <v>107</v>
      </c>
      <c r="H47" s="114">
        <v>97</v>
      </c>
      <c r="I47" s="114">
        <v>103</v>
      </c>
      <c r="J47" s="140">
        <v>105</v>
      </c>
      <c r="K47" s="114">
        <v>5</v>
      </c>
      <c r="L47" s="116">
        <v>4.7619047619047619</v>
      </c>
    </row>
    <row r="48" spans="1:12" s="110" customFormat="1" ht="15" customHeight="1" x14ac:dyDescent="0.2">
      <c r="A48" s="120"/>
      <c r="B48" s="119"/>
      <c r="C48" s="258" t="s">
        <v>106</v>
      </c>
      <c r="E48" s="113">
        <v>33.636363636363633</v>
      </c>
      <c r="F48" s="115">
        <v>37</v>
      </c>
      <c r="G48" s="114">
        <v>36</v>
      </c>
      <c r="H48" s="114">
        <v>35</v>
      </c>
      <c r="I48" s="114">
        <v>31</v>
      </c>
      <c r="J48" s="140">
        <v>31</v>
      </c>
      <c r="K48" s="114">
        <v>6</v>
      </c>
      <c r="L48" s="116">
        <v>19.35483870967742</v>
      </c>
    </row>
    <row r="49" spans="1:12" s="110" customFormat="1" ht="15" customHeight="1" x14ac:dyDescent="0.2">
      <c r="A49" s="123"/>
      <c r="B49" s="124"/>
      <c r="C49" s="260" t="s">
        <v>107</v>
      </c>
      <c r="D49" s="261"/>
      <c r="E49" s="125">
        <v>66.36363636363636</v>
      </c>
      <c r="F49" s="143">
        <v>73</v>
      </c>
      <c r="G49" s="144">
        <v>71</v>
      </c>
      <c r="H49" s="144">
        <v>62</v>
      </c>
      <c r="I49" s="144">
        <v>72</v>
      </c>
      <c r="J49" s="145">
        <v>74</v>
      </c>
      <c r="K49" s="144">
        <v>-1</v>
      </c>
      <c r="L49" s="146">
        <v>-1.3513513513513513</v>
      </c>
    </row>
    <row r="50" spans="1:12" s="110" customFormat="1" ht="24.95" customHeight="1" x14ac:dyDescent="0.2">
      <c r="A50" s="609" t="s">
        <v>192</v>
      </c>
      <c r="B50" s="610"/>
      <c r="C50" s="610"/>
      <c r="D50" s="611"/>
      <c r="E50" s="262">
        <v>14.204682768718991</v>
      </c>
      <c r="F50" s="263">
        <v>9992</v>
      </c>
      <c r="G50" s="264">
        <v>10331</v>
      </c>
      <c r="H50" s="264">
        <v>10658</v>
      </c>
      <c r="I50" s="264">
        <v>9765</v>
      </c>
      <c r="J50" s="265">
        <v>9773</v>
      </c>
      <c r="K50" s="263">
        <v>219</v>
      </c>
      <c r="L50" s="266">
        <v>2.2408676967154406</v>
      </c>
    </row>
    <row r="51" spans="1:12" s="110" customFormat="1" ht="15" customHeight="1" x14ac:dyDescent="0.2">
      <c r="A51" s="120"/>
      <c r="B51" s="119"/>
      <c r="C51" s="258" t="s">
        <v>106</v>
      </c>
      <c r="E51" s="113">
        <v>61.10888710968775</v>
      </c>
      <c r="F51" s="115">
        <v>6106</v>
      </c>
      <c r="G51" s="114">
        <v>6284</v>
      </c>
      <c r="H51" s="114">
        <v>6540</v>
      </c>
      <c r="I51" s="114">
        <v>6037</v>
      </c>
      <c r="J51" s="140">
        <v>6015</v>
      </c>
      <c r="K51" s="114">
        <v>91</v>
      </c>
      <c r="L51" s="116">
        <v>1.5128844555278471</v>
      </c>
    </row>
    <row r="52" spans="1:12" s="110" customFormat="1" ht="15" customHeight="1" x14ac:dyDescent="0.2">
      <c r="A52" s="120"/>
      <c r="B52" s="119"/>
      <c r="C52" s="258" t="s">
        <v>107</v>
      </c>
      <c r="E52" s="113">
        <v>38.89111289031225</v>
      </c>
      <c r="F52" s="115">
        <v>3886</v>
      </c>
      <c r="G52" s="114">
        <v>4047</v>
      </c>
      <c r="H52" s="114">
        <v>4118</v>
      </c>
      <c r="I52" s="114">
        <v>3728</v>
      </c>
      <c r="J52" s="140">
        <v>3758</v>
      </c>
      <c r="K52" s="114">
        <v>128</v>
      </c>
      <c r="L52" s="116">
        <v>3.4060670569451834</v>
      </c>
    </row>
    <row r="53" spans="1:12" s="110" customFormat="1" ht="15" customHeight="1" x14ac:dyDescent="0.2">
      <c r="A53" s="120"/>
      <c r="B53" s="119"/>
      <c r="C53" s="258" t="s">
        <v>187</v>
      </c>
      <c r="D53" s="110" t="s">
        <v>193</v>
      </c>
      <c r="E53" s="113">
        <v>26.441152922337871</v>
      </c>
      <c r="F53" s="115">
        <v>2642</v>
      </c>
      <c r="G53" s="114">
        <v>3088</v>
      </c>
      <c r="H53" s="114">
        <v>3246</v>
      </c>
      <c r="I53" s="114">
        <v>2355</v>
      </c>
      <c r="J53" s="140">
        <v>2570</v>
      </c>
      <c r="K53" s="114">
        <v>72</v>
      </c>
      <c r="L53" s="116">
        <v>2.8015564202334629</v>
      </c>
    </row>
    <row r="54" spans="1:12" s="110" customFormat="1" ht="15" customHeight="1" x14ac:dyDescent="0.2">
      <c r="A54" s="120"/>
      <c r="B54" s="119"/>
      <c r="D54" s="267" t="s">
        <v>194</v>
      </c>
      <c r="E54" s="113">
        <v>64.83724451173353</v>
      </c>
      <c r="F54" s="115">
        <v>1713</v>
      </c>
      <c r="G54" s="114">
        <v>1952</v>
      </c>
      <c r="H54" s="114">
        <v>2063</v>
      </c>
      <c r="I54" s="114">
        <v>1536</v>
      </c>
      <c r="J54" s="140">
        <v>1650</v>
      </c>
      <c r="K54" s="114">
        <v>63</v>
      </c>
      <c r="L54" s="116">
        <v>3.8181818181818183</v>
      </c>
    </row>
    <row r="55" spans="1:12" s="110" customFormat="1" ht="15" customHeight="1" x14ac:dyDescent="0.2">
      <c r="A55" s="120"/>
      <c r="B55" s="119"/>
      <c r="D55" s="267" t="s">
        <v>195</v>
      </c>
      <c r="E55" s="113">
        <v>35.162755488266463</v>
      </c>
      <c r="F55" s="115">
        <v>929</v>
      </c>
      <c r="G55" s="114">
        <v>1136</v>
      </c>
      <c r="H55" s="114">
        <v>1183</v>
      </c>
      <c r="I55" s="114">
        <v>819</v>
      </c>
      <c r="J55" s="140">
        <v>920</v>
      </c>
      <c r="K55" s="114">
        <v>9</v>
      </c>
      <c r="L55" s="116">
        <v>0.97826086956521741</v>
      </c>
    </row>
    <row r="56" spans="1:12" s="110" customFormat="1" ht="15" customHeight="1" x14ac:dyDescent="0.2">
      <c r="A56" s="120"/>
      <c r="B56" s="119" t="s">
        <v>196</v>
      </c>
      <c r="C56" s="258"/>
      <c r="E56" s="113">
        <v>69.436902037160763</v>
      </c>
      <c r="F56" s="115">
        <v>48844</v>
      </c>
      <c r="G56" s="114">
        <v>48642</v>
      </c>
      <c r="H56" s="114">
        <v>49004</v>
      </c>
      <c r="I56" s="114">
        <v>48642</v>
      </c>
      <c r="J56" s="140">
        <v>48564</v>
      </c>
      <c r="K56" s="114">
        <v>280</v>
      </c>
      <c r="L56" s="116">
        <v>0.57655876781154769</v>
      </c>
    </row>
    <row r="57" spans="1:12" s="110" customFormat="1" ht="15" customHeight="1" x14ac:dyDescent="0.2">
      <c r="A57" s="120"/>
      <c r="B57" s="119"/>
      <c r="C57" s="258" t="s">
        <v>106</v>
      </c>
      <c r="E57" s="113">
        <v>55.509376791417573</v>
      </c>
      <c r="F57" s="115">
        <v>27113</v>
      </c>
      <c r="G57" s="114">
        <v>27042</v>
      </c>
      <c r="H57" s="114">
        <v>27379</v>
      </c>
      <c r="I57" s="114">
        <v>27249</v>
      </c>
      <c r="J57" s="140">
        <v>27199</v>
      </c>
      <c r="K57" s="114">
        <v>-86</v>
      </c>
      <c r="L57" s="116">
        <v>-0.31618809515055701</v>
      </c>
    </row>
    <row r="58" spans="1:12" s="110" customFormat="1" ht="15" customHeight="1" x14ac:dyDescent="0.2">
      <c r="A58" s="120"/>
      <c r="B58" s="119"/>
      <c r="C58" s="258" t="s">
        <v>107</v>
      </c>
      <c r="E58" s="113">
        <v>44.490623208582427</v>
      </c>
      <c r="F58" s="115">
        <v>21731</v>
      </c>
      <c r="G58" s="114">
        <v>21600</v>
      </c>
      <c r="H58" s="114">
        <v>21625</v>
      </c>
      <c r="I58" s="114">
        <v>21393</v>
      </c>
      <c r="J58" s="140">
        <v>21365</v>
      </c>
      <c r="K58" s="114">
        <v>366</v>
      </c>
      <c r="L58" s="116">
        <v>1.7130821436929557</v>
      </c>
    </row>
    <row r="59" spans="1:12" s="110" customFormat="1" ht="15" customHeight="1" x14ac:dyDescent="0.2">
      <c r="A59" s="120"/>
      <c r="B59" s="119"/>
      <c r="C59" s="258" t="s">
        <v>105</v>
      </c>
      <c r="D59" s="110" t="s">
        <v>197</v>
      </c>
      <c r="E59" s="113">
        <v>91.026533453443619</v>
      </c>
      <c r="F59" s="115">
        <v>44461</v>
      </c>
      <c r="G59" s="114">
        <v>44245</v>
      </c>
      <c r="H59" s="114">
        <v>44584</v>
      </c>
      <c r="I59" s="114">
        <v>44255</v>
      </c>
      <c r="J59" s="140">
        <v>44218</v>
      </c>
      <c r="K59" s="114">
        <v>243</v>
      </c>
      <c r="L59" s="116">
        <v>0.54954995703107334</v>
      </c>
    </row>
    <row r="60" spans="1:12" s="110" customFormat="1" ht="15" customHeight="1" x14ac:dyDescent="0.2">
      <c r="A60" s="120"/>
      <c r="B60" s="119"/>
      <c r="C60" s="258"/>
      <c r="D60" s="267" t="s">
        <v>198</v>
      </c>
      <c r="E60" s="113">
        <v>53.381615348282764</v>
      </c>
      <c r="F60" s="115">
        <v>23734</v>
      </c>
      <c r="G60" s="114">
        <v>23648</v>
      </c>
      <c r="H60" s="114">
        <v>23963</v>
      </c>
      <c r="I60" s="114">
        <v>23863</v>
      </c>
      <c r="J60" s="140">
        <v>23844</v>
      </c>
      <c r="K60" s="114">
        <v>-110</v>
      </c>
      <c r="L60" s="116">
        <v>-0.46133199127663144</v>
      </c>
    </row>
    <row r="61" spans="1:12" s="110" customFormat="1" ht="15" customHeight="1" x14ac:dyDescent="0.2">
      <c r="A61" s="120"/>
      <c r="B61" s="119"/>
      <c r="C61" s="258"/>
      <c r="D61" s="267" t="s">
        <v>199</v>
      </c>
      <c r="E61" s="113">
        <v>46.618384651717236</v>
      </c>
      <c r="F61" s="115">
        <v>20727</v>
      </c>
      <c r="G61" s="114">
        <v>20597</v>
      </c>
      <c r="H61" s="114">
        <v>20621</v>
      </c>
      <c r="I61" s="114">
        <v>20392</v>
      </c>
      <c r="J61" s="140">
        <v>20374</v>
      </c>
      <c r="K61" s="114">
        <v>353</v>
      </c>
      <c r="L61" s="116">
        <v>1.7326003730244428</v>
      </c>
    </row>
    <row r="62" spans="1:12" s="110" customFormat="1" ht="15" customHeight="1" x14ac:dyDescent="0.2">
      <c r="A62" s="120"/>
      <c r="B62" s="119"/>
      <c r="C62" s="258"/>
      <c r="D62" s="258" t="s">
        <v>200</v>
      </c>
      <c r="E62" s="113">
        <v>8.9734665465563843</v>
      </c>
      <c r="F62" s="115">
        <v>4383</v>
      </c>
      <c r="G62" s="114">
        <v>4397</v>
      </c>
      <c r="H62" s="114">
        <v>4420</v>
      </c>
      <c r="I62" s="114">
        <v>4387</v>
      </c>
      <c r="J62" s="140">
        <v>4346</v>
      </c>
      <c r="K62" s="114">
        <v>37</v>
      </c>
      <c r="L62" s="116">
        <v>0.85135757017947533</v>
      </c>
    </row>
    <row r="63" spans="1:12" s="110" customFormat="1" ht="15" customHeight="1" x14ac:dyDescent="0.2">
      <c r="A63" s="120"/>
      <c r="B63" s="119"/>
      <c r="C63" s="258"/>
      <c r="D63" s="267" t="s">
        <v>198</v>
      </c>
      <c r="E63" s="113">
        <v>77.093315080994756</v>
      </c>
      <c r="F63" s="115">
        <v>3379</v>
      </c>
      <c r="G63" s="114">
        <v>3394</v>
      </c>
      <c r="H63" s="114">
        <v>3416</v>
      </c>
      <c r="I63" s="114">
        <v>3386</v>
      </c>
      <c r="J63" s="140">
        <v>3355</v>
      </c>
      <c r="K63" s="114">
        <v>24</v>
      </c>
      <c r="L63" s="116">
        <v>0.71535022354694489</v>
      </c>
    </row>
    <row r="64" spans="1:12" s="110" customFormat="1" ht="15" customHeight="1" x14ac:dyDescent="0.2">
      <c r="A64" s="120"/>
      <c r="B64" s="119"/>
      <c r="C64" s="258"/>
      <c r="D64" s="267" t="s">
        <v>199</v>
      </c>
      <c r="E64" s="113">
        <v>22.906684919005247</v>
      </c>
      <c r="F64" s="115">
        <v>1004</v>
      </c>
      <c r="G64" s="114">
        <v>1003</v>
      </c>
      <c r="H64" s="114">
        <v>1004</v>
      </c>
      <c r="I64" s="114">
        <v>1001</v>
      </c>
      <c r="J64" s="140">
        <v>991</v>
      </c>
      <c r="K64" s="114">
        <v>13</v>
      </c>
      <c r="L64" s="116">
        <v>1.311806256306761</v>
      </c>
    </row>
    <row r="65" spans="1:12" s="110" customFormat="1" ht="15" customHeight="1" x14ac:dyDescent="0.2">
      <c r="A65" s="120"/>
      <c r="B65" s="119" t="s">
        <v>201</v>
      </c>
      <c r="C65" s="258"/>
      <c r="E65" s="113">
        <v>8.0761411938643501</v>
      </c>
      <c r="F65" s="115">
        <v>5681</v>
      </c>
      <c r="G65" s="114">
        <v>5624</v>
      </c>
      <c r="H65" s="114">
        <v>5519</v>
      </c>
      <c r="I65" s="114">
        <v>5464</v>
      </c>
      <c r="J65" s="140">
        <v>5423</v>
      </c>
      <c r="K65" s="114">
        <v>258</v>
      </c>
      <c r="L65" s="116">
        <v>4.7575142909828507</v>
      </c>
    </row>
    <row r="66" spans="1:12" s="110" customFormat="1" ht="15" customHeight="1" x14ac:dyDescent="0.2">
      <c r="A66" s="120"/>
      <c r="B66" s="119"/>
      <c r="C66" s="258" t="s">
        <v>106</v>
      </c>
      <c r="E66" s="113">
        <v>55.395176905474386</v>
      </c>
      <c r="F66" s="115">
        <v>3147</v>
      </c>
      <c r="G66" s="114">
        <v>3133</v>
      </c>
      <c r="H66" s="114">
        <v>3095</v>
      </c>
      <c r="I66" s="114">
        <v>3083</v>
      </c>
      <c r="J66" s="140">
        <v>3072</v>
      </c>
      <c r="K66" s="114">
        <v>75</v>
      </c>
      <c r="L66" s="116">
        <v>2.44140625</v>
      </c>
    </row>
    <row r="67" spans="1:12" s="110" customFormat="1" ht="15" customHeight="1" x14ac:dyDescent="0.2">
      <c r="A67" s="120"/>
      <c r="B67" s="119"/>
      <c r="C67" s="258" t="s">
        <v>107</v>
      </c>
      <c r="E67" s="113">
        <v>44.604823094525614</v>
      </c>
      <c r="F67" s="115">
        <v>2534</v>
      </c>
      <c r="G67" s="114">
        <v>2491</v>
      </c>
      <c r="H67" s="114">
        <v>2424</v>
      </c>
      <c r="I67" s="114">
        <v>2381</v>
      </c>
      <c r="J67" s="140">
        <v>2351</v>
      </c>
      <c r="K67" s="114">
        <v>183</v>
      </c>
      <c r="L67" s="116">
        <v>7.7839217354317309</v>
      </c>
    </row>
    <row r="68" spans="1:12" s="110" customFormat="1" ht="15" customHeight="1" x14ac:dyDescent="0.2">
      <c r="A68" s="120"/>
      <c r="B68" s="119"/>
      <c r="C68" s="258" t="s">
        <v>105</v>
      </c>
      <c r="D68" s="110" t="s">
        <v>202</v>
      </c>
      <c r="E68" s="113">
        <v>22.126386199612746</v>
      </c>
      <c r="F68" s="115">
        <v>1257</v>
      </c>
      <c r="G68" s="114">
        <v>1207</v>
      </c>
      <c r="H68" s="114">
        <v>1151</v>
      </c>
      <c r="I68" s="114">
        <v>1142</v>
      </c>
      <c r="J68" s="140">
        <v>1105</v>
      </c>
      <c r="K68" s="114">
        <v>152</v>
      </c>
      <c r="L68" s="116">
        <v>13.755656108597286</v>
      </c>
    </row>
    <row r="69" spans="1:12" s="110" customFormat="1" ht="15" customHeight="1" x14ac:dyDescent="0.2">
      <c r="A69" s="120"/>
      <c r="B69" s="119"/>
      <c r="C69" s="258"/>
      <c r="D69" s="267" t="s">
        <v>198</v>
      </c>
      <c r="E69" s="113">
        <v>54.256165473349242</v>
      </c>
      <c r="F69" s="115">
        <v>682</v>
      </c>
      <c r="G69" s="114">
        <v>664</v>
      </c>
      <c r="H69" s="114">
        <v>649</v>
      </c>
      <c r="I69" s="114">
        <v>649</v>
      </c>
      <c r="J69" s="140">
        <v>625</v>
      </c>
      <c r="K69" s="114">
        <v>57</v>
      </c>
      <c r="L69" s="116">
        <v>9.1199999999999992</v>
      </c>
    </row>
    <row r="70" spans="1:12" s="110" customFormat="1" ht="15" customHeight="1" x14ac:dyDescent="0.2">
      <c r="A70" s="120"/>
      <c r="B70" s="119"/>
      <c r="C70" s="258"/>
      <c r="D70" s="267" t="s">
        <v>199</v>
      </c>
      <c r="E70" s="113">
        <v>45.743834526650758</v>
      </c>
      <c r="F70" s="115">
        <v>575</v>
      </c>
      <c r="G70" s="114">
        <v>543</v>
      </c>
      <c r="H70" s="114">
        <v>502</v>
      </c>
      <c r="I70" s="114">
        <v>493</v>
      </c>
      <c r="J70" s="140">
        <v>480</v>
      </c>
      <c r="K70" s="114">
        <v>95</v>
      </c>
      <c r="L70" s="116">
        <v>19.791666666666668</v>
      </c>
    </row>
    <row r="71" spans="1:12" s="110" customFormat="1" ht="15" customHeight="1" x14ac:dyDescent="0.2">
      <c r="A71" s="120"/>
      <c r="B71" s="119"/>
      <c r="C71" s="258"/>
      <c r="D71" s="110" t="s">
        <v>203</v>
      </c>
      <c r="E71" s="113">
        <v>72.346417884175324</v>
      </c>
      <c r="F71" s="115">
        <v>4110</v>
      </c>
      <c r="G71" s="114">
        <v>4107</v>
      </c>
      <c r="H71" s="114">
        <v>4055</v>
      </c>
      <c r="I71" s="114">
        <v>4014</v>
      </c>
      <c r="J71" s="140">
        <v>4008</v>
      </c>
      <c r="K71" s="114">
        <v>102</v>
      </c>
      <c r="L71" s="116">
        <v>2.5449101796407185</v>
      </c>
    </row>
    <row r="72" spans="1:12" s="110" customFormat="1" ht="15" customHeight="1" x14ac:dyDescent="0.2">
      <c r="A72" s="120"/>
      <c r="B72" s="119"/>
      <c r="C72" s="258"/>
      <c r="D72" s="267" t="s">
        <v>198</v>
      </c>
      <c r="E72" s="113">
        <v>55.304136253041364</v>
      </c>
      <c r="F72" s="115">
        <v>2273</v>
      </c>
      <c r="G72" s="114">
        <v>2285</v>
      </c>
      <c r="H72" s="114">
        <v>2257</v>
      </c>
      <c r="I72" s="114">
        <v>2250</v>
      </c>
      <c r="J72" s="140">
        <v>2265</v>
      </c>
      <c r="K72" s="114">
        <v>8</v>
      </c>
      <c r="L72" s="116">
        <v>0.35320088300220753</v>
      </c>
    </row>
    <row r="73" spans="1:12" s="110" customFormat="1" ht="15" customHeight="1" x14ac:dyDescent="0.2">
      <c r="A73" s="120"/>
      <c r="B73" s="119"/>
      <c r="C73" s="258"/>
      <c r="D73" s="267" t="s">
        <v>199</v>
      </c>
      <c r="E73" s="113">
        <v>44.695863746958636</v>
      </c>
      <c r="F73" s="115">
        <v>1837</v>
      </c>
      <c r="G73" s="114">
        <v>1822</v>
      </c>
      <c r="H73" s="114">
        <v>1798</v>
      </c>
      <c r="I73" s="114">
        <v>1764</v>
      </c>
      <c r="J73" s="140">
        <v>1743</v>
      </c>
      <c r="K73" s="114">
        <v>94</v>
      </c>
      <c r="L73" s="116">
        <v>5.393000573723465</v>
      </c>
    </row>
    <row r="74" spans="1:12" s="110" customFormat="1" ht="15" customHeight="1" x14ac:dyDescent="0.2">
      <c r="A74" s="120"/>
      <c r="B74" s="119"/>
      <c r="C74" s="258"/>
      <c r="D74" s="110" t="s">
        <v>204</v>
      </c>
      <c r="E74" s="113">
        <v>5.5271959162119346</v>
      </c>
      <c r="F74" s="115">
        <v>314</v>
      </c>
      <c r="G74" s="114">
        <v>310</v>
      </c>
      <c r="H74" s="114">
        <v>313</v>
      </c>
      <c r="I74" s="114">
        <v>308</v>
      </c>
      <c r="J74" s="140">
        <v>310</v>
      </c>
      <c r="K74" s="114">
        <v>4</v>
      </c>
      <c r="L74" s="116">
        <v>1.2903225806451613</v>
      </c>
    </row>
    <row r="75" spans="1:12" s="110" customFormat="1" ht="15" customHeight="1" x14ac:dyDescent="0.2">
      <c r="A75" s="120"/>
      <c r="B75" s="119"/>
      <c r="C75" s="258"/>
      <c r="D75" s="267" t="s">
        <v>198</v>
      </c>
      <c r="E75" s="113">
        <v>61.146496815286625</v>
      </c>
      <c r="F75" s="115">
        <v>192</v>
      </c>
      <c r="G75" s="114">
        <v>184</v>
      </c>
      <c r="H75" s="114">
        <v>189</v>
      </c>
      <c r="I75" s="114">
        <v>184</v>
      </c>
      <c r="J75" s="140">
        <v>182</v>
      </c>
      <c r="K75" s="114">
        <v>10</v>
      </c>
      <c r="L75" s="116">
        <v>5.4945054945054945</v>
      </c>
    </row>
    <row r="76" spans="1:12" s="110" customFormat="1" ht="15" customHeight="1" x14ac:dyDescent="0.2">
      <c r="A76" s="120"/>
      <c r="B76" s="119"/>
      <c r="C76" s="258"/>
      <c r="D76" s="267" t="s">
        <v>199</v>
      </c>
      <c r="E76" s="113">
        <v>38.853503184713375</v>
      </c>
      <c r="F76" s="115">
        <v>122</v>
      </c>
      <c r="G76" s="114">
        <v>126</v>
      </c>
      <c r="H76" s="114">
        <v>124</v>
      </c>
      <c r="I76" s="114">
        <v>124</v>
      </c>
      <c r="J76" s="140">
        <v>128</v>
      </c>
      <c r="K76" s="114">
        <v>-6</v>
      </c>
      <c r="L76" s="116">
        <v>-4.6875</v>
      </c>
    </row>
    <row r="77" spans="1:12" s="110" customFormat="1" ht="15" customHeight="1" x14ac:dyDescent="0.2">
      <c r="A77" s="534"/>
      <c r="B77" s="119" t="s">
        <v>205</v>
      </c>
      <c r="C77" s="268"/>
      <c r="D77" s="182"/>
      <c r="E77" s="113">
        <v>8.2822740002558888</v>
      </c>
      <c r="F77" s="115">
        <v>5826</v>
      </c>
      <c r="G77" s="114">
        <v>5854</v>
      </c>
      <c r="H77" s="114">
        <v>5984</v>
      </c>
      <c r="I77" s="114">
        <v>5935</v>
      </c>
      <c r="J77" s="140">
        <v>5958</v>
      </c>
      <c r="K77" s="114">
        <v>-132</v>
      </c>
      <c r="L77" s="116">
        <v>-2.215508559919436</v>
      </c>
    </row>
    <row r="78" spans="1:12" s="110" customFormat="1" ht="15" customHeight="1" x14ac:dyDescent="0.2">
      <c r="A78" s="120"/>
      <c r="B78" s="119"/>
      <c r="C78" s="268" t="s">
        <v>106</v>
      </c>
      <c r="D78" s="182"/>
      <c r="E78" s="113">
        <v>59.35461723309303</v>
      </c>
      <c r="F78" s="115">
        <v>3458</v>
      </c>
      <c r="G78" s="114">
        <v>3441</v>
      </c>
      <c r="H78" s="114">
        <v>3554</v>
      </c>
      <c r="I78" s="114">
        <v>3509</v>
      </c>
      <c r="J78" s="140">
        <v>3514</v>
      </c>
      <c r="K78" s="114">
        <v>-56</v>
      </c>
      <c r="L78" s="116">
        <v>-1.593625498007968</v>
      </c>
    </row>
    <row r="79" spans="1:12" s="110" customFormat="1" ht="15" customHeight="1" x14ac:dyDescent="0.2">
      <c r="A79" s="123"/>
      <c r="B79" s="124"/>
      <c r="C79" s="260" t="s">
        <v>107</v>
      </c>
      <c r="D79" s="261"/>
      <c r="E79" s="125">
        <v>40.64538276690697</v>
      </c>
      <c r="F79" s="143">
        <v>2368</v>
      </c>
      <c r="G79" s="144">
        <v>2413</v>
      </c>
      <c r="H79" s="144">
        <v>2430</v>
      </c>
      <c r="I79" s="144">
        <v>2426</v>
      </c>
      <c r="J79" s="145">
        <v>2444</v>
      </c>
      <c r="K79" s="144">
        <v>-76</v>
      </c>
      <c r="L79" s="146">
        <v>-3.1096563011456628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70343</v>
      </c>
      <c r="E11" s="114">
        <v>70451</v>
      </c>
      <c r="F11" s="114">
        <v>71165</v>
      </c>
      <c r="G11" s="114">
        <v>69806</v>
      </c>
      <c r="H11" s="140">
        <v>69718</v>
      </c>
      <c r="I11" s="115">
        <v>625</v>
      </c>
      <c r="J11" s="116">
        <v>0.89646863076967209</v>
      </c>
    </row>
    <row r="12" spans="1:15" s="110" customFormat="1" ht="24.95" customHeight="1" x14ac:dyDescent="0.2">
      <c r="A12" s="193" t="s">
        <v>132</v>
      </c>
      <c r="B12" s="194" t="s">
        <v>133</v>
      </c>
      <c r="C12" s="113">
        <v>0.51746442432082795</v>
      </c>
      <c r="D12" s="115">
        <v>364</v>
      </c>
      <c r="E12" s="114">
        <v>320</v>
      </c>
      <c r="F12" s="114">
        <v>339</v>
      </c>
      <c r="G12" s="114">
        <v>347</v>
      </c>
      <c r="H12" s="140">
        <v>369</v>
      </c>
      <c r="I12" s="115">
        <v>-5</v>
      </c>
      <c r="J12" s="116">
        <v>-1.3550135501355014</v>
      </c>
    </row>
    <row r="13" spans="1:15" s="110" customFormat="1" ht="24.95" customHeight="1" x14ac:dyDescent="0.2">
      <c r="A13" s="193" t="s">
        <v>134</v>
      </c>
      <c r="B13" s="199" t="s">
        <v>214</v>
      </c>
      <c r="C13" s="113">
        <v>1.7869581905804415</v>
      </c>
      <c r="D13" s="115">
        <v>1257</v>
      </c>
      <c r="E13" s="114">
        <v>1280</v>
      </c>
      <c r="F13" s="114">
        <v>1316</v>
      </c>
      <c r="G13" s="114">
        <v>1324</v>
      </c>
      <c r="H13" s="140">
        <v>1318</v>
      </c>
      <c r="I13" s="115">
        <v>-61</v>
      </c>
      <c r="J13" s="116">
        <v>-4.628224582701062</v>
      </c>
    </row>
    <row r="14" spans="1:15" s="287" customFormat="1" ht="24" customHeight="1" x14ac:dyDescent="0.2">
      <c r="A14" s="193" t="s">
        <v>215</v>
      </c>
      <c r="B14" s="199" t="s">
        <v>137</v>
      </c>
      <c r="C14" s="113">
        <v>29.977396471574998</v>
      </c>
      <c r="D14" s="115">
        <v>21087</v>
      </c>
      <c r="E14" s="114">
        <v>21277</v>
      </c>
      <c r="F14" s="114">
        <v>21504</v>
      </c>
      <c r="G14" s="114">
        <v>21237</v>
      </c>
      <c r="H14" s="140">
        <v>21222</v>
      </c>
      <c r="I14" s="115">
        <v>-135</v>
      </c>
      <c r="J14" s="116">
        <v>-0.63613231552162852</v>
      </c>
      <c r="K14" s="110"/>
      <c r="L14" s="110"/>
      <c r="M14" s="110"/>
      <c r="N14" s="110"/>
      <c r="O14" s="110"/>
    </row>
    <row r="15" spans="1:15" s="110" customFormat="1" ht="24.75" customHeight="1" x14ac:dyDescent="0.2">
      <c r="A15" s="193" t="s">
        <v>216</v>
      </c>
      <c r="B15" s="199" t="s">
        <v>217</v>
      </c>
      <c r="C15" s="113">
        <v>2.6001165716560282</v>
      </c>
      <c r="D15" s="115">
        <v>1829</v>
      </c>
      <c r="E15" s="114">
        <v>1851</v>
      </c>
      <c r="F15" s="114">
        <v>1846</v>
      </c>
      <c r="G15" s="114">
        <v>1804</v>
      </c>
      <c r="H15" s="140">
        <v>1804</v>
      </c>
      <c r="I15" s="115">
        <v>25</v>
      </c>
      <c r="J15" s="116">
        <v>1.3858093126385809</v>
      </c>
    </row>
    <row r="16" spans="1:15" s="287" customFormat="1" ht="24.95" customHeight="1" x14ac:dyDescent="0.2">
      <c r="A16" s="193" t="s">
        <v>218</v>
      </c>
      <c r="B16" s="199" t="s">
        <v>141</v>
      </c>
      <c r="C16" s="113">
        <v>16.321453449525894</v>
      </c>
      <c r="D16" s="115">
        <v>11481</v>
      </c>
      <c r="E16" s="114">
        <v>11616</v>
      </c>
      <c r="F16" s="114">
        <v>11751</v>
      </c>
      <c r="G16" s="114">
        <v>11659</v>
      </c>
      <c r="H16" s="140">
        <v>11607</v>
      </c>
      <c r="I16" s="115">
        <v>-126</v>
      </c>
      <c r="J16" s="116">
        <v>-1.085551822176273</v>
      </c>
      <c r="K16" s="110"/>
      <c r="L16" s="110"/>
      <c r="M16" s="110"/>
      <c r="N16" s="110"/>
      <c r="O16" s="110"/>
    </row>
    <row r="17" spans="1:15" s="110" customFormat="1" ht="24.95" customHeight="1" x14ac:dyDescent="0.2">
      <c r="A17" s="193" t="s">
        <v>219</v>
      </c>
      <c r="B17" s="199" t="s">
        <v>220</v>
      </c>
      <c r="C17" s="113">
        <v>11.055826450393074</v>
      </c>
      <c r="D17" s="115">
        <v>7777</v>
      </c>
      <c r="E17" s="114">
        <v>7810</v>
      </c>
      <c r="F17" s="114">
        <v>7907</v>
      </c>
      <c r="G17" s="114">
        <v>7774</v>
      </c>
      <c r="H17" s="140">
        <v>7811</v>
      </c>
      <c r="I17" s="115">
        <v>-34</v>
      </c>
      <c r="J17" s="116">
        <v>-0.43528357444629368</v>
      </c>
    </row>
    <row r="18" spans="1:15" s="287" customFormat="1" ht="24.95" customHeight="1" x14ac:dyDescent="0.2">
      <c r="A18" s="201" t="s">
        <v>144</v>
      </c>
      <c r="B18" s="202" t="s">
        <v>145</v>
      </c>
      <c r="C18" s="113">
        <v>9.6853986892796726</v>
      </c>
      <c r="D18" s="115">
        <v>6813</v>
      </c>
      <c r="E18" s="114">
        <v>6776</v>
      </c>
      <c r="F18" s="114">
        <v>6895</v>
      </c>
      <c r="G18" s="114">
        <v>6672</v>
      </c>
      <c r="H18" s="140">
        <v>6623</v>
      </c>
      <c r="I18" s="115">
        <v>190</v>
      </c>
      <c r="J18" s="116">
        <v>2.8687905782877849</v>
      </c>
      <c r="K18" s="110"/>
      <c r="L18" s="110"/>
      <c r="M18" s="110"/>
      <c r="N18" s="110"/>
      <c r="O18" s="110"/>
    </row>
    <row r="19" spans="1:15" s="110" customFormat="1" ht="24.95" customHeight="1" x14ac:dyDescent="0.2">
      <c r="A19" s="193" t="s">
        <v>146</v>
      </c>
      <c r="B19" s="199" t="s">
        <v>147</v>
      </c>
      <c r="C19" s="113">
        <v>13.257893464879235</v>
      </c>
      <c r="D19" s="115">
        <v>9326</v>
      </c>
      <c r="E19" s="114">
        <v>9336</v>
      </c>
      <c r="F19" s="114">
        <v>9383</v>
      </c>
      <c r="G19" s="114">
        <v>9174</v>
      </c>
      <c r="H19" s="140">
        <v>9097</v>
      </c>
      <c r="I19" s="115">
        <v>229</v>
      </c>
      <c r="J19" s="116">
        <v>2.5173134000219854</v>
      </c>
    </row>
    <row r="20" spans="1:15" s="287" customFormat="1" ht="24.95" customHeight="1" x14ac:dyDescent="0.2">
      <c r="A20" s="193" t="s">
        <v>148</v>
      </c>
      <c r="B20" s="199" t="s">
        <v>149</v>
      </c>
      <c r="C20" s="113">
        <v>5.0594941927412824</v>
      </c>
      <c r="D20" s="115">
        <v>3559</v>
      </c>
      <c r="E20" s="114">
        <v>3553</v>
      </c>
      <c r="F20" s="114">
        <v>3608</v>
      </c>
      <c r="G20" s="114">
        <v>3557</v>
      </c>
      <c r="H20" s="140">
        <v>3551</v>
      </c>
      <c r="I20" s="115">
        <v>8</v>
      </c>
      <c r="J20" s="116">
        <v>0.22528865108420162</v>
      </c>
      <c r="K20" s="110"/>
      <c r="L20" s="110"/>
      <c r="M20" s="110"/>
      <c r="N20" s="110"/>
      <c r="O20" s="110"/>
    </row>
    <row r="21" spans="1:15" s="110" customFormat="1" ht="24.95" customHeight="1" x14ac:dyDescent="0.2">
      <c r="A21" s="201" t="s">
        <v>150</v>
      </c>
      <c r="B21" s="202" t="s">
        <v>151</v>
      </c>
      <c r="C21" s="113">
        <v>3.254055129863668</v>
      </c>
      <c r="D21" s="115">
        <v>2289</v>
      </c>
      <c r="E21" s="114">
        <v>2316</v>
      </c>
      <c r="F21" s="114">
        <v>2352</v>
      </c>
      <c r="G21" s="114">
        <v>2286</v>
      </c>
      <c r="H21" s="140">
        <v>2261</v>
      </c>
      <c r="I21" s="115">
        <v>28</v>
      </c>
      <c r="J21" s="116">
        <v>1.2383900928792571</v>
      </c>
    </row>
    <row r="22" spans="1:15" s="110" customFormat="1" ht="24.95" customHeight="1" x14ac:dyDescent="0.2">
      <c r="A22" s="201" t="s">
        <v>152</v>
      </c>
      <c r="B22" s="199" t="s">
        <v>153</v>
      </c>
      <c r="C22" s="113">
        <v>1.6789161679200488</v>
      </c>
      <c r="D22" s="115">
        <v>1181</v>
      </c>
      <c r="E22" s="114">
        <v>1166</v>
      </c>
      <c r="F22" s="114">
        <v>1158</v>
      </c>
      <c r="G22" s="114">
        <v>1138</v>
      </c>
      <c r="H22" s="140">
        <v>1126</v>
      </c>
      <c r="I22" s="115">
        <v>55</v>
      </c>
      <c r="J22" s="116">
        <v>4.8845470692717585</v>
      </c>
    </row>
    <row r="23" spans="1:15" s="110" customFormat="1" ht="24.95" customHeight="1" x14ac:dyDescent="0.2">
      <c r="A23" s="193" t="s">
        <v>154</v>
      </c>
      <c r="B23" s="199" t="s">
        <v>155</v>
      </c>
      <c r="C23" s="113">
        <v>1.7571044737927015</v>
      </c>
      <c r="D23" s="115">
        <v>1236</v>
      </c>
      <c r="E23" s="114">
        <v>1257</v>
      </c>
      <c r="F23" s="114">
        <v>1265</v>
      </c>
      <c r="G23" s="114">
        <v>1211</v>
      </c>
      <c r="H23" s="140">
        <v>1213</v>
      </c>
      <c r="I23" s="115">
        <v>23</v>
      </c>
      <c r="J23" s="116">
        <v>1.8961253091508656</v>
      </c>
    </row>
    <row r="24" spans="1:15" s="110" customFormat="1" ht="24.95" customHeight="1" x14ac:dyDescent="0.2">
      <c r="A24" s="193" t="s">
        <v>156</v>
      </c>
      <c r="B24" s="199" t="s">
        <v>221</v>
      </c>
      <c r="C24" s="113">
        <v>5.4305332442460514</v>
      </c>
      <c r="D24" s="115">
        <v>3820</v>
      </c>
      <c r="E24" s="114">
        <v>3738</v>
      </c>
      <c r="F24" s="114">
        <v>3779</v>
      </c>
      <c r="G24" s="114">
        <v>3675</v>
      </c>
      <c r="H24" s="140">
        <v>3733</v>
      </c>
      <c r="I24" s="115">
        <v>87</v>
      </c>
      <c r="J24" s="116">
        <v>2.330565229038307</v>
      </c>
    </row>
    <row r="25" spans="1:15" s="110" customFormat="1" ht="24.95" customHeight="1" x14ac:dyDescent="0.2">
      <c r="A25" s="193" t="s">
        <v>222</v>
      </c>
      <c r="B25" s="204" t="s">
        <v>159</v>
      </c>
      <c r="C25" s="113">
        <v>3.9904468106279234</v>
      </c>
      <c r="D25" s="115">
        <v>2807</v>
      </c>
      <c r="E25" s="114">
        <v>2807</v>
      </c>
      <c r="F25" s="114">
        <v>2912</v>
      </c>
      <c r="G25" s="114">
        <v>2877</v>
      </c>
      <c r="H25" s="140">
        <v>2786</v>
      </c>
      <c r="I25" s="115">
        <v>21</v>
      </c>
      <c r="J25" s="116">
        <v>0.75376884422110557</v>
      </c>
    </row>
    <row r="26" spans="1:15" s="110" customFormat="1" ht="24.95" customHeight="1" x14ac:dyDescent="0.2">
      <c r="A26" s="201">
        <v>782.78300000000002</v>
      </c>
      <c r="B26" s="203" t="s">
        <v>160</v>
      </c>
      <c r="C26" s="113">
        <v>1.3405740443256613</v>
      </c>
      <c r="D26" s="115">
        <v>943</v>
      </c>
      <c r="E26" s="114">
        <v>946</v>
      </c>
      <c r="F26" s="114">
        <v>1084</v>
      </c>
      <c r="G26" s="114">
        <v>1046</v>
      </c>
      <c r="H26" s="140">
        <v>1065</v>
      </c>
      <c r="I26" s="115">
        <v>-122</v>
      </c>
      <c r="J26" s="116">
        <v>-11.455399061032864</v>
      </c>
    </row>
    <row r="27" spans="1:15" s="110" customFormat="1" ht="24.95" customHeight="1" x14ac:dyDescent="0.2">
      <c r="A27" s="193" t="s">
        <v>161</v>
      </c>
      <c r="B27" s="199" t="s">
        <v>223</v>
      </c>
      <c r="C27" s="113">
        <v>4.3216809064157058</v>
      </c>
      <c r="D27" s="115">
        <v>3040</v>
      </c>
      <c r="E27" s="114">
        <v>3052</v>
      </c>
      <c r="F27" s="114">
        <v>3041</v>
      </c>
      <c r="G27" s="114">
        <v>3007</v>
      </c>
      <c r="H27" s="140">
        <v>3008</v>
      </c>
      <c r="I27" s="115">
        <v>32</v>
      </c>
      <c r="J27" s="116">
        <v>1.0638297872340425</v>
      </c>
    </row>
    <row r="28" spans="1:15" s="110" customFormat="1" ht="24.95" customHeight="1" x14ac:dyDescent="0.2">
      <c r="A28" s="193" t="s">
        <v>163</v>
      </c>
      <c r="B28" s="199" t="s">
        <v>164</v>
      </c>
      <c r="C28" s="113">
        <v>3.7942652431656314</v>
      </c>
      <c r="D28" s="115">
        <v>2669</v>
      </c>
      <c r="E28" s="114">
        <v>2678</v>
      </c>
      <c r="F28" s="114">
        <v>2643</v>
      </c>
      <c r="G28" s="114">
        <v>2609</v>
      </c>
      <c r="H28" s="140">
        <v>2653</v>
      </c>
      <c r="I28" s="115">
        <v>16</v>
      </c>
      <c r="J28" s="116">
        <v>0.603090840557859</v>
      </c>
    </row>
    <row r="29" spans="1:15" s="110" customFormat="1" ht="24.95" customHeight="1" x14ac:dyDescent="0.2">
      <c r="A29" s="193">
        <v>86</v>
      </c>
      <c r="B29" s="199" t="s">
        <v>165</v>
      </c>
      <c r="C29" s="113">
        <v>5.406365949703595</v>
      </c>
      <c r="D29" s="115">
        <v>3803</v>
      </c>
      <c r="E29" s="114">
        <v>3800</v>
      </c>
      <c r="F29" s="114">
        <v>3777</v>
      </c>
      <c r="G29" s="114">
        <v>3676</v>
      </c>
      <c r="H29" s="140">
        <v>3733</v>
      </c>
      <c r="I29" s="115">
        <v>70</v>
      </c>
      <c r="J29" s="116">
        <v>1.8751674256630055</v>
      </c>
    </row>
    <row r="30" spans="1:15" s="110" customFormat="1" ht="24.95" customHeight="1" x14ac:dyDescent="0.2">
      <c r="A30" s="193">
        <v>87.88</v>
      </c>
      <c r="B30" s="204" t="s">
        <v>166</v>
      </c>
      <c r="C30" s="113">
        <v>6.2237891474631448</v>
      </c>
      <c r="D30" s="115">
        <v>4378</v>
      </c>
      <c r="E30" s="114">
        <v>4339</v>
      </c>
      <c r="F30" s="114">
        <v>4293</v>
      </c>
      <c r="G30" s="114">
        <v>4181</v>
      </c>
      <c r="H30" s="140">
        <v>4179</v>
      </c>
      <c r="I30" s="115">
        <v>199</v>
      </c>
      <c r="J30" s="116">
        <v>4.7619047619047619</v>
      </c>
    </row>
    <row r="31" spans="1:15" s="110" customFormat="1" ht="24.95" customHeight="1" x14ac:dyDescent="0.2">
      <c r="A31" s="193" t="s">
        <v>167</v>
      </c>
      <c r="B31" s="199" t="s">
        <v>168</v>
      </c>
      <c r="C31" s="113">
        <v>2.517663449099413</v>
      </c>
      <c r="D31" s="115">
        <v>1771</v>
      </c>
      <c r="E31" s="114">
        <v>1810</v>
      </c>
      <c r="F31" s="114">
        <v>1816</v>
      </c>
      <c r="G31" s="114">
        <v>1789</v>
      </c>
      <c r="H31" s="140">
        <v>1781</v>
      </c>
      <c r="I31" s="115">
        <v>-10</v>
      </c>
      <c r="J31" s="116">
        <v>-0.56148231330713083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0.51746442432082795</v>
      </c>
      <c r="D34" s="115">
        <v>364</v>
      </c>
      <c r="E34" s="114">
        <v>320</v>
      </c>
      <c r="F34" s="114">
        <v>339</v>
      </c>
      <c r="G34" s="114">
        <v>347</v>
      </c>
      <c r="H34" s="140">
        <v>369</v>
      </c>
      <c r="I34" s="115">
        <v>-5</v>
      </c>
      <c r="J34" s="116">
        <v>-1.3550135501355014</v>
      </c>
    </row>
    <row r="35" spans="1:10" s="110" customFormat="1" ht="24.95" customHeight="1" x14ac:dyDescent="0.2">
      <c r="A35" s="292" t="s">
        <v>171</v>
      </c>
      <c r="B35" s="293" t="s">
        <v>172</v>
      </c>
      <c r="C35" s="113">
        <v>41.449753351435113</v>
      </c>
      <c r="D35" s="115">
        <v>29157</v>
      </c>
      <c r="E35" s="114">
        <v>29333</v>
      </c>
      <c r="F35" s="114">
        <v>29715</v>
      </c>
      <c r="G35" s="114">
        <v>29233</v>
      </c>
      <c r="H35" s="140">
        <v>29163</v>
      </c>
      <c r="I35" s="115">
        <v>-6</v>
      </c>
      <c r="J35" s="116">
        <v>-2.0574015019030965E-2</v>
      </c>
    </row>
    <row r="36" spans="1:10" s="110" customFormat="1" ht="24.95" customHeight="1" x14ac:dyDescent="0.2">
      <c r="A36" s="294" t="s">
        <v>173</v>
      </c>
      <c r="B36" s="295" t="s">
        <v>174</v>
      </c>
      <c r="C36" s="125">
        <v>58.032782224244059</v>
      </c>
      <c r="D36" s="143">
        <v>40822</v>
      </c>
      <c r="E36" s="144">
        <v>40798</v>
      </c>
      <c r="F36" s="144">
        <v>41111</v>
      </c>
      <c r="G36" s="144">
        <v>40226</v>
      </c>
      <c r="H36" s="145">
        <v>40186</v>
      </c>
      <c r="I36" s="143">
        <v>636</v>
      </c>
      <c r="J36" s="146">
        <v>1.5826407206489823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2020-09-25T09:14:28Z</dcterms:created>
  <dcterms:modified xsi:type="dcterms:W3CDTF">2020-09-28T08:09:04Z</dcterms:modified>
</cp:coreProperties>
</file>