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G74" i="24"/>
  <c r="F74" i="24"/>
  <c r="E74" i="24"/>
  <c r="L73" i="24"/>
  <c r="H73" i="24" s="1"/>
  <c r="I73" i="24" s="1"/>
  <c r="G73" i="24"/>
  <c r="F73" i="24"/>
  <c r="E73" i="24"/>
  <c r="L72" i="24"/>
  <c r="H72" i="24" s="1"/>
  <c r="I72" i="24" s="1"/>
  <c r="G72" i="24"/>
  <c r="F72" i="24"/>
  <c r="E72" i="24"/>
  <c r="L71" i="24"/>
  <c r="H71" i="24" s="1"/>
  <c r="I71" i="24"/>
  <c r="G71" i="24"/>
  <c r="F71" i="24"/>
  <c r="E71" i="24"/>
  <c r="L70" i="24"/>
  <c r="H70" i="24" s="1"/>
  <c r="I70" i="24" s="1"/>
  <c r="G70" i="24"/>
  <c r="F70" i="24"/>
  <c r="E70" i="24"/>
  <c r="L69" i="24"/>
  <c r="H69" i="24" s="1"/>
  <c r="I69" i="24"/>
  <c r="G69" i="24"/>
  <c r="F69" i="24"/>
  <c r="E69" i="24"/>
  <c r="L68" i="24"/>
  <c r="H68" i="24" s="1"/>
  <c r="I68" i="24"/>
  <c r="G68" i="24"/>
  <c r="F68" i="24"/>
  <c r="E68" i="24"/>
  <c r="L67" i="24"/>
  <c r="H67" i="24" s="1"/>
  <c r="I67" i="24" s="1"/>
  <c r="G67" i="24"/>
  <c r="F67" i="24"/>
  <c r="E67" i="24"/>
  <c r="L66" i="24"/>
  <c r="H66" i="24" s="1"/>
  <c r="G66" i="24"/>
  <c r="F66" i="24"/>
  <c r="E66" i="24"/>
  <c r="L65" i="24"/>
  <c r="H65" i="24" s="1"/>
  <c r="I65" i="24"/>
  <c r="G65" i="24"/>
  <c r="F65" i="24"/>
  <c r="E65" i="24"/>
  <c r="L64" i="24"/>
  <c r="H64" i="24" s="1"/>
  <c r="I64" i="24"/>
  <c r="G64" i="24"/>
  <c r="F64" i="24"/>
  <c r="E64" i="24"/>
  <c r="L63" i="24"/>
  <c r="H63" i="24" s="1"/>
  <c r="I63" i="24"/>
  <c r="G63" i="24"/>
  <c r="F63" i="24"/>
  <c r="E63" i="24"/>
  <c r="L62" i="24"/>
  <c r="H62" i="24" s="1"/>
  <c r="I62" i="24" s="1"/>
  <c r="G62" i="24"/>
  <c r="F62" i="24"/>
  <c r="E62" i="24"/>
  <c r="L61" i="24"/>
  <c r="H61" i="24" s="1"/>
  <c r="I61" i="24"/>
  <c r="G61" i="24"/>
  <c r="F61" i="24"/>
  <c r="E61" i="24"/>
  <c r="L60" i="24"/>
  <c r="H60" i="24" s="1"/>
  <c r="I60" i="24"/>
  <c r="G60" i="24"/>
  <c r="F60" i="24"/>
  <c r="E60" i="24"/>
  <c r="L59" i="24"/>
  <c r="H59" i="24" s="1"/>
  <c r="I59" i="24" s="1"/>
  <c r="G59" i="24"/>
  <c r="F59" i="24"/>
  <c r="E59" i="24"/>
  <c r="L58" i="24"/>
  <c r="H58" i="24" s="1"/>
  <c r="G58" i="24"/>
  <c r="F58" i="24"/>
  <c r="E58" i="24"/>
  <c r="L57" i="24"/>
  <c r="H57" i="24" s="1"/>
  <c r="I57" i="24"/>
  <c r="G57" i="24"/>
  <c r="F57" i="24"/>
  <c r="E57" i="24"/>
  <c r="L56" i="24"/>
  <c r="H56" i="24" s="1"/>
  <c r="I56" i="24"/>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c r="G52" i="24"/>
  <c r="F52" i="24"/>
  <c r="E52" i="24"/>
  <c r="L51" i="24"/>
  <c r="H51" i="24" s="1"/>
  <c r="I51" i="24" s="1"/>
  <c r="G51" i="24"/>
  <c r="F51" i="24"/>
  <c r="E51" i="24"/>
  <c r="M44" i="24"/>
  <c r="L44" i="24"/>
  <c r="I44" i="24"/>
  <c r="F44" i="24"/>
  <c r="E44" i="24"/>
  <c r="D44" i="24"/>
  <c r="C44" i="24"/>
  <c r="G44" i="24" s="1"/>
  <c r="B44" i="24"/>
  <c r="K44" i="24" s="1"/>
  <c r="M43" i="24"/>
  <c r="I43" i="24"/>
  <c r="G43" i="24"/>
  <c r="E43" i="24"/>
  <c r="C43" i="24"/>
  <c r="L43" i="24" s="1"/>
  <c r="B43" i="24"/>
  <c r="J43" i="24" s="1"/>
  <c r="M42" i="24"/>
  <c r="L42" i="24"/>
  <c r="K42" i="24"/>
  <c r="I42" i="24"/>
  <c r="F42" i="24"/>
  <c r="E42" i="24"/>
  <c r="D42" i="24"/>
  <c r="C42" i="24"/>
  <c r="G42" i="24" s="1"/>
  <c r="B42" i="24"/>
  <c r="J42" i="24" s="1"/>
  <c r="M41" i="24"/>
  <c r="I41" i="24"/>
  <c r="G41" i="24"/>
  <c r="E41" i="24"/>
  <c r="C41" i="24"/>
  <c r="L41" i="24" s="1"/>
  <c r="B41" i="24"/>
  <c r="J41" i="24" s="1"/>
  <c r="M40" i="24"/>
  <c r="L40" i="24"/>
  <c r="K40" i="24"/>
  <c r="I40" i="24"/>
  <c r="F40" i="24"/>
  <c r="E40" i="24"/>
  <c r="D40" i="24"/>
  <c r="C40" i="24"/>
  <c r="G40" i="24" s="1"/>
  <c r="B40" i="24"/>
  <c r="J40" i="24" s="1"/>
  <c r="M36" i="24"/>
  <c r="L36" i="24"/>
  <c r="K36" i="24"/>
  <c r="J36" i="24"/>
  <c r="I36" i="24"/>
  <c r="H36" i="24"/>
  <c r="G36" i="24"/>
  <c r="F36" i="24"/>
  <c r="E36" i="24"/>
  <c r="D36" i="24"/>
  <c r="C33" i="24"/>
  <c r="C25" i="24"/>
  <c r="L57" i="15"/>
  <c r="K57" i="15"/>
  <c r="C38" i="24"/>
  <c r="C37" i="24"/>
  <c r="C35" i="24"/>
  <c r="C34" i="24"/>
  <c r="C32" i="24"/>
  <c r="C31" i="24"/>
  <c r="C30" i="24"/>
  <c r="G30" i="24" s="1"/>
  <c r="C29" i="24"/>
  <c r="C28" i="24"/>
  <c r="G28" i="24" s="1"/>
  <c r="C27" i="24"/>
  <c r="C26" i="24"/>
  <c r="C24" i="24"/>
  <c r="C23" i="24"/>
  <c r="C22" i="24"/>
  <c r="C21" i="24"/>
  <c r="C20" i="24"/>
  <c r="G20" i="24" s="1"/>
  <c r="C19" i="24"/>
  <c r="C18" i="24"/>
  <c r="C17" i="24"/>
  <c r="C16" i="24"/>
  <c r="C15" i="24"/>
  <c r="C9" i="24"/>
  <c r="C8" i="24"/>
  <c r="C7" i="24"/>
  <c r="B38" i="24"/>
  <c r="B37" i="24"/>
  <c r="B35" i="24"/>
  <c r="K35" i="24" s="1"/>
  <c r="B34" i="24"/>
  <c r="B33" i="24"/>
  <c r="B32" i="24"/>
  <c r="B31" i="24"/>
  <c r="B30" i="24"/>
  <c r="B29" i="24"/>
  <c r="B28" i="24"/>
  <c r="B27" i="24"/>
  <c r="K27" i="24" s="1"/>
  <c r="B26" i="24"/>
  <c r="B25" i="24"/>
  <c r="B24" i="24"/>
  <c r="B23" i="24"/>
  <c r="B22" i="24"/>
  <c r="B21" i="24"/>
  <c r="B20" i="24"/>
  <c r="B19" i="24"/>
  <c r="B18" i="24"/>
  <c r="B17" i="24"/>
  <c r="B16" i="24"/>
  <c r="B15" i="24"/>
  <c r="B9" i="24"/>
  <c r="B8" i="24"/>
  <c r="B7" i="24"/>
  <c r="F7" i="24" l="1"/>
  <c r="D7" i="24"/>
  <c r="J7" i="24"/>
  <c r="H7" i="24"/>
  <c r="K7" i="24"/>
  <c r="K26" i="24"/>
  <c r="J26" i="24"/>
  <c r="H26" i="24"/>
  <c r="F26" i="24"/>
  <c r="D26" i="24"/>
  <c r="K30" i="24"/>
  <c r="J30" i="24"/>
  <c r="H30" i="24"/>
  <c r="F30" i="24"/>
  <c r="D30" i="24"/>
  <c r="G17" i="24"/>
  <c r="M17" i="24"/>
  <c r="E17" i="24"/>
  <c r="L17" i="24"/>
  <c r="I17" i="24"/>
  <c r="F9" i="24"/>
  <c r="D9" i="24"/>
  <c r="J9" i="24"/>
  <c r="K9" i="24"/>
  <c r="H9" i="24"/>
  <c r="B14" i="24"/>
  <c r="B6" i="24"/>
  <c r="G25" i="24"/>
  <c r="M25" i="24"/>
  <c r="E25" i="24"/>
  <c r="L25" i="24"/>
  <c r="I25" i="24"/>
  <c r="K66" i="24"/>
  <c r="J66" i="24"/>
  <c r="I66" i="24"/>
  <c r="F21" i="24"/>
  <c r="D21" i="24"/>
  <c r="J21" i="24"/>
  <c r="K21" i="24"/>
  <c r="H21" i="24"/>
  <c r="F33" i="24"/>
  <c r="D33" i="24"/>
  <c r="J33" i="24"/>
  <c r="K33" i="24"/>
  <c r="H33" i="24"/>
  <c r="H37" i="24"/>
  <c r="F37" i="24"/>
  <c r="D37" i="24"/>
  <c r="K37" i="24"/>
  <c r="J37" i="24"/>
  <c r="I18" i="24"/>
  <c r="M18" i="24"/>
  <c r="E18" i="24"/>
  <c r="L18" i="24"/>
  <c r="G18" i="24"/>
  <c r="G21" i="24"/>
  <c r="M21" i="24"/>
  <c r="E21" i="24"/>
  <c r="L21" i="24"/>
  <c r="I21" i="24"/>
  <c r="G31" i="24"/>
  <c r="M31" i="24"/>
  <c r="E31" i="24"/>
  <c r="L31" i="24"/>
  <c r="I31" i="24"/>
  <c r="C45" i="24"/>
  <c r="C39" i="24"/>
  <c r="F15" i="24"/>
  <c r="D15" i="24"/>
  <c r="J15" i="24"/>
  <c r="K15" i="24"/>
  <c r="H15" i="24"/>
  <c r="K18" i="24"/>
  <c r="J18" i="24"/>
  <c r="H18" i="24"/>
  <c r="F18" i="24"/>
  <c r="D18" i="24"/>
  <c r="F27" i="24"/>
  <c r="D27" i="24"/>
  <c r="J27" i="24"/>
  <c r="H27" i="24"/>
  <c r="G7" i="24"/>
  <c r="M7" i="24"/>
  <c r="E7" i="24"/>
  <c r="L7" i="24"/>
  <c r="I7" i="24"/>
  <c r="G35" i="24"/>
  <c r="M35" i="24"/>
  <c r="E35" i="24"/>
  <c r="L35" i="24"/>
  <c r="I35" i="24"/>
  <c r="D38" i="24"/>
  <c r="K38" i="24"/>
  <c r="J38" i="24"/>
  <c r="H38" i="24"/>
  <c r="F38" i="24"/>
  <c r="G15" i="24"/>
  <c r="M15" i="24"/>
  <c r="E15" i="24"/>
  <c r="L15" i="24"/>
  <c r="I15" i="24"/>
  <c r="I22" i="24"/>
  <c r="M22" i="24"/>
  <c r="E22" i="24"/>
  <c r="L22" i="24"/>
  <c r="I32" i="24"/>
  <c r="M32" i="24"/>
  <c r="E32" i="24"/>
  <c r="G32" i="24"/>
  <c r="L32" i="24"/>
  <c r="G33" i="24"/>
  <c r="M33" i="24"/>
  <c r="E33" i="24"/>
  <c r="L33" i="24"/>
  <c r="I33" i="24"/>
  <c r="K58" i="24"/>
  <c r="J58" i="24"/>
  <c r="I58" i="24"/>
  <c r="K74" i="24"/>
  <c r="J74" i="24"/>
  <c r="I74" i="24"/>
  <c r="C14" i="24"/>
  <c r="C6" i="24"/>
  <c r="F25" i="24"/>
  <c r="D25" i="24"/>
  <c r="J25" i="24"/>
  <c r="K25" i="24"/>
  <c r="H25" i="24"/>
  <c r="K28" i="24"/>
  <c r="J28" i="24"/>
  <c r="H28" i="24"/>
  <c r="F28" i="24"/>
  <c r="D28" i="24"/>
  <c r="K34" i="24"/>
  <c r="J34" i="24"/>
  <c r="H34" i="24"/>
  <c r="F34" i="24"/>
  <c r="D34" i="24"/>
  <c r="I8" i="24"/>
  <c r="M8" i="24"/>
  <c r="E8" i="24"/>
  <c r="L8" i="24"/>
  <c r="G8" i="24"/>
  <c r="G19" i="24"/>
  <c r="M19" i="24"/>
  <c r="E19" i="24"/>
  <c r="L19" i="24"/>
  <c r="I19" i="24"/>
  <c r="I26" i="24"/>
  <c r="M26" i="24"/>
  <c r="E26" i="24"/>
  <c r="L26" i="24"/>
  <c r="G26" i="24"/>
  <c r="G29" i="24"/>
  <c r="M29" i="24"/>
  <c r="E29" i="24"/>
  <c r="L29" i="24"/>
  <c r="I29" i="24"/>
  <c r="K22" i="24"/>
  <c r="J22" i="24"/>
  <c r="H22" i="24"/>
  <c r="F22" i="24"/>
  <c r="D22" i="24"/>
  <c r="F31" i="24"/>
  <c r="D31" i="24"/>
  <c r="J31" i="24"/>
  <c r="K31" i="24"/>
  <c r="H31" i="24"/>
  <c r="K16" i="24"/>
  <c r="J16" i="24"/>
  <c r="H16" i="24"/>
  <c r="F16" i="24"/>
  <c r="D16" i="24"/>
  <c r="F19" i="24"/>
  <c r="D19" i="24"/>
  <c r="J19" i="24"/>
  <c r="H19" i="24"/>
  <c r="G9" i="24"/>
  <c r="M9" i="24"/>
  <c r="E9" i="24"/>
  <c r="L9" i="24"/>
  <c r="I9" i="24"/>
  <c r="I16" i="24"/>
  <c r="M16" i="24"/>
  <c r="E16" i="24"/>
  <c r="G16" i="24"/>
  <c r="L16" i="24"/>
  <c r="K8" i="24"/>
  <c r="J8" i="24"/>
  <c r="H8" i="24"/>
  <c r="F8" i="24"/>
  <c r="D8" i="24"/>
  <c r="F29" i="24"/>
  <c r="D29" i="24"/>
  <c r="J29" i="24"/>
  <c r="K29" i="24"/>
  <c r="H29" i="24"/>
  <c r="B45" i="24"/>
  <c r="B39" i="24"/>
  <c r="G23" i="24"/>
  <c r="M23" i="24"/>
  <c r="E23" i="24"/>
  <c r="L23" i="24"/>
  <c r="I23" i="24"/>
  <c r="I30" i="24"/>
  <c r="M30" i="24"/>
  <c r="E30" i="24"/>
  <c r="L30" i="24"/>
  <c r="K19" i="24"/>
  <c r="I24" i="24"/>
  <c r="M24" i="24"/>
  <c r="E24" i="24"/>
  <c r="G24" i="24"/>
  <c r="L24" i="24"/>
  <c r="F17" i="24"/>
  <c r="D17" i="24"/>
  <c r="J17" i="24"/>
  <c r="K17" i="24"/>
  <c r="H17" i="24"/>
  <c r="K20" i="24"/>
  <c r="J20" i="24"/>
  <c r="H20" i="24"/>
  <c r="F20" i="24"/>
  <c r="D20" i="24"/>
  <c r="F23" i="24"/>
  <c r="D23" i="24"/>
  <c r="J23" i="24"/>
  <c r="K23" i="24"/>
  <c r="H23" i="24"/>
  <c r="F35" i="24"/>
  <c r="D35" i="24"/>
  <c r="J35" i="24"/>
  <c r="H35" i="24"/>
  <c r="G27" i="24"/>
  <c r="M27" i="24"/>
  <c r="E27" i="24"/>
  <c r="L27" i="24"/>
  <c r="I27" i="24"/>
  <c r="I34" i="24"/>
  <c r="M34" i="24"/>
  <c r="E34" i="24"/>
  <c r="L34" i="24"/>
  <c r="G34" i="24"/>
  <c r="M38" i="24"/>
  <c r="E38" i="24"/>
  <c r="L38" i="24"/>
  <c r="G38" i="24"/>
  <c r="G22" i="24"/>
  <c r="I38" i="24"/>
  <c r="I77" i="24"/>
  <c r="K53" i="24"/>
  <c r="J53" i="24"/>
  <c r="K61" i="24"/>
  <c r="J61" i="24"/>
  <c r="K69" i="24"/>
  <c r="J69" i="24"/>
  <c r="K55" i="24"/>
  <c r="J55" i="24"/>
  <c r="K63" i="24"/>
  <c r="J63" i="24"/>
  <c r="K71" i="24"/>
  <c r="J71" i="24"/>
  <c r="K52" i="24"/>
  <c r="J52" i="24"/>
  <c r="K60" i="24"/>
  <c r="J60" i="24"/>
  <c r="K68" i="24"/>
  <c r="J68" i="24"/>
  <c r="K24" i="24"/>
  <c r="J24" i="24"/>
  <c r="H24" i="24"/>
  <c r="F24" i="24"/>
  <c r="K32" i="24"/>
  <c r="J32" i="24"/>
  <c r="H32" i="24"/>
  <c r="F32" i="24"/>
  <c r="I20" i="24"/>
  <c r="M20" i="24"/>
  <c r="E20" i="24"/>
  <c r="I28" i="24"/>
  <c r="M28" i="24"/>
  <c r="E28" i="24"/>
  <c r="I37" i="24"/>
  <c r="G37" i="24"/>
  <c r="L37" i="24"/>
  <c r="L20" i="24"/>
  <c r="L28" i="24"/>
  <c r="K57" i="24"/>
  <c r="J57" i="24"/>
  <c r="K65" i="24"/>
  <c r="J65" i="24"/>
  <c r="K73" i="24"/>
  <c r="J73" i="24"/>
  <c r="E37" i="24"/>
  <c r="K54" i="24"/>
  <c r="J54" i="24"/>
  <c r="K62" i="24"/>
  <c r="J62" i="24"/>
  <c r="K70" i="24"/>
  <c r="J70" i="24"/>
  <c r="D24" i="24"/>
  <c r="D32" i="24"/>
  <c r="K51" i="24"/>
  <c r="J51" i="24"/>
  <c r="K59" i="24"/>
  <c r="J59" i="24"/>
  <c r="K67" i="24"/>
  <c r="J67" i="24"/>
  <c r="K75" i="24"/>
  <c r="J75" i="24"/>
  <c r="M37" i="24"/>
  <c r="H41" i="24"/>
  <c r="F41" i="24"/>
  <c r="D41" i="24"/>
  <c r="K41" i="24"/>
  <c r="H43" i="24"/>
  <c r="F43" i="24"/>
  <c r="D43" i="24"/>
  <c r="K43" i="24"/>
  <c r="K56" i="24"/>
  <c r="J56" i="24"/>
  <c r="K64" i="24"/>
  <c r="J64" i="24"/>
  <c r="K72" i="24"/>
  <c r="J72" i="24"/>
  <c r="H40" i="24"/>
  <c r="H42" i="24"/>
  <c r="H44" i="24"/>
  <c r="J44" i="24"/>
  <c r="J77" i="24" l="1"/>
  <c r="H45" i="24"/>
  <c r="F45" i="24"/>
  <c r="D45" i="24"/>
  <c r="K45" i="24"/>
  <c r="J45" i="24"/>
  <c r="K77" i="24"/>
  <c r="H39" i="24"/>
  <c r="F39" i="24"/>
  <c r="D39" i="24"/>
  <c r="K39" i="24"/>
  <c r="J39" i="24"/>
  <c r="I6" i="24"/>
  <c r="M6" i="24"/>
  <c r="E6" i="24"/>
  <c r="L6" i="24"/>
  <c r="G6" i="24"/>
  <c r="I39" i="24"/>
  <c r="G39" i="24"/>
  <c r="L39" i="24"/>
  <c r="M39" i="24"/>
  <c r="E39" i="24"/>
  <c r="K6" i="24"/>
  <c r="J6" i="24"/>
  <c r="H6" i="24"/>
  <c r="F6" i="24"/>
  <c r="D6" i="24"/>
  <c r="I79" i="24"/>
  <c r="I14" i="24"/>
  <c r="M14" i="24"/>
  <c r="E14" i="24"/>
  <c r="L14" i="24"/>
  <c r="G14" i="24"/>
  <c r="I45" i="24"/>
  <c r="G45" i="24"/>
  <c r="L45" i="24"/>
  <c r="E45" i="24"/>
  <c r="M45" i="24"/>
  <c r="K14" i="24"/>
  <c r="J14" i="24"/>
  <c r="H14" i="24"/>
  <c r="F14" i="24"/>
  <c r="D14" i="24"/>
  <c r="J79" i="24" l="1"/>
  <c r="J78" i="24"/>
  <c r="K79" i="24"/>
  <c r="K78" i="24"/>
  <c r="I78" i="24"/>
  <c r="I83" i="24" l="1"/>
  <c r="I82" i="24"/>
  <c r="I81" i="24"/>
</calcChain>
</file>

<file path=xl/sharedStrings.xml><?xml version="1.0" encoding="utf-8"?>
<sst xmlns="http://schemas.openxmlformats.org/spreadsheetml/2006/main" count="1616" uniqueCount="521">
  <si>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</si>
  <si>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</si>
  <si>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</si>
  <si>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</si>
  <si>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</si>
  <si>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</si>
  <si>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</si>
  <si>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</si>
  <si>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</si>
  <si>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</si>
  <si>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</si>
  <si>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</si>
  <si>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</si>
  <si>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Bautzen (072)</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</si>
  <si>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</si>
  <si>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</si>
  <si>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</si>
  <si>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</si>
  <si>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</si>
  <si>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</si>
  <si>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</si>
  <si>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</si>
  <si>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</si>
  <si>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</si>
  <si>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</si>
  <si>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</si>
  <si>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</si>
  <si>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</si>
  <si>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</si>
  <si>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</si>
  <si>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</si>
  <si>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</si>
  <si>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</si>
  <si>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</si>
  <si>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</si>
  <si>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</si>
  <si>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</si>
  <si>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</si>
  <si>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</si>
  <si>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</si>
  <si>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</si>
  <si>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</si>
  <si>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</si>
  <si>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</si>
  <si>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</si>
  <si>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</si>
  <si>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</si>
  <si>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</si>
  <si>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</si>
  <si>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</si>
  <si>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</si>
  <si>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</si>
  <si>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</si>
  <si>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</si>
  <si>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</si>
  <si>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</si>
  <si>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</si>
  <si>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</si>
  <si>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</si>
  <si>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</si>
  <si>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</si>
  <si>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</si>
  <si>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</si>
  <si>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</si>
  <si>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</si>
  <si>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</si>
  <si>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</si>
  <si>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</si>
  <si>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</si>
  <si>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</si>
  <si>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</si>
  <si>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</si>
  <si>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</si>
  <si>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</si>
  <si>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</si>
  <si>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</si>
  <si>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</si>
  <si>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</si>
  <si>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</si>
  <si>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</si>
  <si>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</si>
  <si>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</si>
  <si>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</si>
  <si>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</si>
  <si>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</si>
  <si>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</si>
  <si>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</si>
  <si>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</si>
  <si>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</si>
  <si>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</si>
  <si>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</si>
  <si>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</si>
  <si>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Bautzen (072);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</si>
  <si>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</si>
  <si>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</si>
  <si>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</si>
  <si>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</si>
  <si>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</si>
  <si>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</si>
  <si>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</si>
  <si>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</si>
  <si>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</si>
  <si>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</si>
  <si>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</si>
  <si>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</si>
  <si>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</si>
  <si>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</si>
  <si>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</si>
  <si>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</si>
  <si>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</si>
  <si>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</si>
  <si>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</si>
  <si>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</si>
  <si>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</si>
  <si>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</si>
  <si>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</si>
  <si>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</si>
  <si>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</si>
  <si>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</si>
  <si>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</si>
  <si>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</si>
  <si>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</si>
  <si>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</si>
  <si>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</si>
  <si>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</si>
  <si>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</si>
  <si>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</si>
  <si>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</si>
  <si>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</si>
  <si>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Sachsen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</si>
  <si>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</si>
  <si>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</si>
  <si>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</si>
  <si>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</si>
  <si>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</si>
  <si>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</si>
  <si>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</si>
  <si>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</si>
  <si>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</si>
  <si>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</si>
  <si>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</si>
  <si>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</si>
  <si>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</si>
  <si>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</si>
  <si>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</si>
  <si>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</si>
  <si>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</si>
  <si>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</si>
  <si>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</si>
  <si>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</si>
  <si>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</si>
  <si>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</si>
  <si>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</si>
  <si>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</si>
  <si>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</si>
  <si>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</si>
  <si>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</si>
  <si>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</si>
  <si>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</si>
  <si>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</si>
  <si>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</si>
  <si>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</si>
  <si>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</si>
  <si>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</si>
  <si>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</si>
  <si>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</si>
  <si>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</si>
  <si>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</si>
  <si>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</si>
  <si>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</si>
  <si>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</si>
  <si>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</si>
  <si>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</si>
  <si>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</si>
  <si>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</si>
  <si>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</si>
  <si>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</si>
  <si>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</si>
  <si>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</si>
  <si>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</si>
  <si>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</si>
  <si>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</si>
  <si>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</si>
  <si>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Bautzen (072)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</si>
  <si>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</si>
  <si>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</si>
  <si>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</si>
  <si>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</si>
  <si>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</si>
  <si>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</si>
  <si>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</si>
  <si>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</si>
  <si>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</si>
  <si>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</si>
  <si>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</si>
  <si>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</si>
  <si>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</si>
  <si>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</si>
  <si>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</si>
  <si>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</si>
  <si>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</si>
  <si>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</si>
  <si>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</si>
  <si>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</si>
  <si>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</si>
  <si>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</si>
  <si>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</si>
  <si>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</si>
  <si>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</si>
  <si>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</si>
  <si>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</si>
  <si>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</si>
  <si>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</si>
  <si>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</si>
  <si>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</si>
  <si>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</si>
  <si>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</si>
  <si>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</si>
  <si>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</si>
  <si>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</si>
  <si>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</si>
  <si>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</si>
  <si>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</si>
  <si>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</si>
  <si>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</si>
  <si>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</si>
  <si>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</si>
  <si>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</si>
  <si>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</si>
  <si>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</si>
  <si>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</si>
  <si>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</si>
  <si>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</si>
  <si>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</si>
  <si>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</si>
  <si>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</si>
  <si>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</si>
  <si>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</si>
  <si>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</si>
  <si>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</si>
  <si>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</si>
  <si>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</si>
  <si>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</si>
  <si>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</si>
  <si>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</si>
  <si>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</si>
  <si>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</si>
  <si>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</si>
  <si>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</si>
  <si>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</si>
  <si>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</si>
  <si>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</si>
  <si>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</si>
  <si>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</si>
  <si>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</si>
  <si>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</si>
  <si>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</si>
  <si>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</si>
  <si>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</si>
  <si>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</si>
  <si>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</si>
  <si>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</si>
  <si>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</si>
  <si>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</si>
  <si>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</si>
  <si>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</si>
  <si>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</si>
  <si>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</si>
  <si>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</si>
  <si>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</si>
  <si>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</si>
  <si>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</si>
  <si>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</si>
  <si>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</si>
  <si>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</si>
  <si>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</si>
  <si>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</si>
  <si>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</si>
  <si>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</si>
  <si>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</si>
  <si>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</si>
  <si>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</si>
  <si>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</si>
  <si>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</si>
  <si>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</si>
  <si>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</si>
  <si>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</si>
  <si>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</si>
  <si>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</si>
  <si>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</si>
  <si>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</si>
  <si>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</si>
  <si>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</si>
  <si>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</si>
  <si>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</si>
  <si>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</si>
  <si>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</si>
  <si>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</si>
  <si>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</si>
  <si>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</si>
  <si>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</si>
  <si>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</si>
  <si>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</si>
  <si>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</si>
  <si>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</si>
  <si>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</si>
  <si>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</si>
  <si>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</si>
  <si>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</si>
  <si>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</si>
  <si>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</si>
  <si>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</si>
  <si>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</si>
  <si>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</si>
  <si>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</si>
  <si>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</si>
  <si>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</si>
  <si>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</si>
  <si>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</si>
  <si>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</si>
  <si>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</si>
  <si>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</si>
  <si>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</si>
  <si>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</si>
  <si>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</si>
  <si>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</si>
  <si>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</si>
  <si>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Bautzen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</si>
  <si>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</si>
  <si>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</si>
  <si>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</si>
  <si>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</si>
  <si>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</si>
  <si>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</si>
  <si>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</si>
  <si>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</si>
  <si>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</si>
  <si>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</si>
  <si>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</si>
  <si>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</si>
  <si>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</si>
  <si>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</si>
  <si>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</si>
  <si>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</si>
  <si>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</si>
  <si>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</si>
  <si>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</si>
  <si>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</si>
  <si>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</si>
  <si>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</si>
  <si>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</si>
  <si>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</si>
  <si>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</si>
  <si>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</si>
  <si>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</si>
  <si>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</si>
  <si>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</si>
  <si>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</si>
  <si>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</si>
  <si>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</si>
  <si>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</si>
  <si>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</si>
  <si>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</si>
  <si>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</si>
  <si>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</si>
  <si>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</si>
  <si>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</si>
  <si>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</si>
  <si>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</si>
  <si>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</si>
  <si>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</si>
  <si>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</si>
  <si>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</si>
  <si>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</si>
  <si>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Bautzen (072);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</si>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</sst>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{23742BC0-0F39-406E-9FC0-299B41991D1D}</c15:txfldGUID>
                      <c15:f>Daten_Diagramme!$D$6</c15:f>
                      <c15:dlblFieldTableCache>
                        <c:ptCount val="1"/>
                        <c:pt idx="0">
                          <c:v>0.7</c:v>
                        </c:pt>
                      </c15:dlblFieldTableCache>
                    </c15:dlblFTEntry>
                  </c15:dlblFieldTable>
                  <c15:showDataLabelsRange val="0"/>
                </c:ext>
                <c:ext xmlns:c16="http://schemas.microsoft.com/office/drawing/2014/chart" uri="{C3380CC4-5D6E-409C-BE32-E72D297353CC}">
                  <c16:uniqueId val="{00000000-2539-4616-9938-96B0C19A8C5F}"/>
                </c:ext>
              </c:extLst>
            </c:dLbl>
            <c:dLbl>
              <c:idx val="1"/>
              <c:tx>
                <c:strRef>
                  <c:f>Daten_Diagramme!$D$7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{80E2A1E8-95AA-44FD-83AD-0FE4E5C961E7}</c15:txfldGUID>
                      <c15:f>Daten_Diagramme!$D$7</c15:f>
                      <c15:dlblFieldTableCache>
                        <c:ptCount val="1"/>
                        <c:pt idx="0">
                          <c:v>0.5</c:v>
                        </c:pt>
                      </c15:dlblFieldTableCache>
                    </c15:dlblFTEntry>
                  </c15:dlblFieldTable>
                  <c15:showDataLabelsRange val="0"/>
                </c:ext>
                <c:ext xmlns:c16="http://schemas.microsoft.com/office/drawing/2014/chart" uri="{C3380CC4-5D6E-409C-BE32-E72D297353CC}">
                  <c16:uniqueId val="{00000001-2539-4616-9938-96B0C19A8C5F}"/>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{A9034A84-C360-452F-8821-4AC86ACC5430}</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2539-4616-9938-96B0C19A8C5F}"/>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{11B35F88-4360-4436-BA44-3BFA6241675D}</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2539-4616-9938-96B0C19A8C5F}"/>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0.74670622372120299</c:v>
                </c:pt>
                <c:pt idx="1">
                  <c:v>0.53902318103720548</c:v>
                </c:pt>
                <c:pt idx="2">
                  <c:v>0.95490282911153723</c:v>
                </c:pt>
                <c:pt idx="3">
                  <c:v>1.0875687030768</c:v>
                </c:pt>
              </c:numCache>
            </c:numRef>
          </c:val>
          <c:extLst>
            <c:ext xmlns:c16="http://schemas.microsoft.com/office/drawing/2014/chart" uri="{C3380CC4-5D6E-409C-BE32-E72D297353CC}">
              <c16:uniqueId val="{00000004-2539-4616-9938-96B0C19A8C5F}"/>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{2DA5D297-C1FD-43CD-A57E-9D9175EFDFF4}</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2539-4616-9938-96B0C19A8C5F}"/>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{2AD7E188-BA1C-4000-8490-CA2A5CF6116A}</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2539-4616-9938-96B0C19A8C5F}"/>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{4B86C1FC-35E2-4690-8AD9-87D5E1F2EC9B}</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2539-4616-9938-96B0C19A8C5F}"/>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{2F1931F9-D7D8-45B7-979F-C7FBC0990A96}</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2539-4616-9938-96B0C19A8C5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2539-4616-9938-96B0C19A8C5F}"/>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539-4616-9938-96B0C19A8C5F}"/>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{D802905D-A4B3-410D-963F-1A0012F2D355}</c15:txfldGUID>
                      <c15:f>Daten_Diagramme!$E$6</c15:f>
                      <c15:dlblFieldTableCache>
                        <c:ptCount val="1"/>
                        <c:pt idx="0">
                          <c:v>-3.6</c:v>
                        </c:pt>
                      </c15:dlblFieldTableCache>
                    </c15:dlblFTEntry>
                  </c15:dlblFieldTable>
                  <c15:showDataLabelsRange val="0"/>
                </c:ext>
                <c:ext xmlns:c16="http://schemas.microsoft.com/office/drawing/2014/chart" uri="{C3380CC4-5D6E-409C-BE32-E72D297353CC}">
                  <c16:uniqueId val="{00000000-C905-4C28-B35F-0FAA1F023294}"/>
                </c:ext>
              </c:extLst>
            </c:dLbl>
            <c:dLbl>
              <c:idx val="1"/>
              <c:tx>
                <c:strRef>
                  <c:f>Daten_Diagramme!$E$7</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{23C2F277-C4B2-41A0-B209-47CE88B4937D}</c15:txfldGUID>
                      <c15:f>Daten_Diagramme!$E$7</c15:f>
                      <c15:dlblFieldTableCache>
                        <c:ptCount val="1"/>
                        <c:pt idx="0">
                          <c:v>-3.6</c:v>
                        </c:pt>
                      </c15:dlblFieldTableCache>
                    </c15:dlblFTEntry>
                  </c15:dlblFieldTable>
                  <c15:showDataLabelsRange val="0"/>
                </c:ext>
                <c:ext xmlns:c16="http://schemas.microsoft.com/office/drawing/2014/chart" uri="{C3380CC4-5D6E-409C-BE32-E72D297353CC}">
                  <c16:uniqueId val="{00000001-C905-4C28-B35F-0FAA1F023294}"/>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{2F7C7F09-477A-4E1D-A40B-1138192609F1}</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C905-4C28-B35F-0FAA1F023294}"/>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{CE4E3E79-A972-421B-9F3B-F92C73FCF2F8}</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C905-4C28-B35F-0FAA1F02329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-3.5670356703567037</c:v>
                </c:pt>
                <c:pt idx="1">
                  <c:v>-3.5996476124832824</c:v>
                </c:pt>
                <c:pt idx="2">
                  <c:v>-3.6279896103654186</c:v>
                </c:pt>
                <c:pt idx="3">
                  <c:v>-2.8655893304673015</c:v>
                </c:pt>
              </c:numCache>
            </c:numRef>
          </c:val>
          <c:extLst>
            <c:ext xmlns:c16="http://schemas.microsoft.com/office/drawing/2014/chart" uri="{C3380CC4-5D6E-409C-BE32-E72D297353CC}">
              <c16:uniqueId val="{00000004-C905-4C28-B35F-0FAA1F023294}"/>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{8A12B8F4-334C-4350-A1D6-336261FFA58B}</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C905-4C28-B35F-0FAA1F023294}"/>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{AF731108-3076-4122-B4A3-6AE3B88A61A2}</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C905-4C28-B35F-0FAA1F023294}"/>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{53DF7F64-1581-4292-B556-1E9DA694CF3B}</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C905-4C28-B35F-0FAA1F023294}"/>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{2C91749B-C355-4463-8E08-C4D09E13A256}</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C905-4C28-B35F-0FAA1F02329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C905-4C28-B35F-0FAA1F023294}"/>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C905-4C28-B35F-0FAA1F023294}"/>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{F8263CD7-A5A7-4FC0-A8ED-A76EBCEE809A}</c15:txfldGUID>
                      <c15:f>Daten_Diagramme!$D$14</c15:f>
                      <c15:dlblFieldTableCache>
                        <c:ptCount val="1"/>
                        <c:pt idx="0">
                          <c:v>0.7</c:v>
                        </c:pt>
                      </c15:dlblFieldTableCache>
                    </c15:dlblFTEntry>
                  </c15:dlblFieldTable>
                  <c15:showDataLabelsRange val="0"/>
                </c:ext>
                <c:ext xmlns:c16="http://schemas.microsoft.com/office/drawing/2014/chart" uri="{C3380CC4-5D6E-409C-BE32-E72D297353CC}">
                  <c16:uniqueId val="{00000000-3119-4779-B580-76E1CED286CA}"/>
                </c:ext>
              </c:extLst>
            </c:dLbl>
            <c:dLbl>
              <c:idx val="1"/>
              <c:tx>
                <c:strRef>
                  <c:f>Daten_Diagramme!$D$15</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{5A35E42A-9881-4700-95DE-66421DBECC51}</c15:txfldGUID>
                      <c15:f>Daten_Diagramme!$D$15</c15:f>
                      <c15:dlblFieldTableCache>
                        <c:ptCount val="1"/>
                        <c:pt idx="0">
                          <c:v>-2.1</c:v>
                        </c:pt>
                      </c15:dlblFieldTableCache>
                    </c15:dlblFTEntry>
                  </c15:dlblFieldTable>
                  <c15:showDataLabelsRange val="0"/>
                </c:ext>
                <c:ext xmlns:c16="http://schemas.microsoft.com/office/drawing/2014/chart" uri="{C3380CC4-5D6E-409C-BE32-E72D297353CC}">
                  <c16:uniqueId val="{00000001-3119-4779-B580-76E1CED286CA}"/>
                </c:ext>
              </c:extLst>
            </c:dLbl>
            <c:dLbl>
              <c:idx val="2"/>
              <c:tx>
                <c:strRef>
                  <c:f>Daten_Diagramme!$D$16</c:f>
                  <c:strCache>
                    <c:ptCount val="1"/>
                    <c:pt idx="0">
                      <c:v>20.3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{BC3B62CB-0069-4224-AEFB-27B595BDB4F7}</c15:txfldGUID>
                      <c15:f>Daten_Diagramme!$D$16</c15:f>
                      <c15:dlblFieldTableCache>
                        <c:ptCount val="1"/>
                        <c:pt idx="0">
                          <c:v>20.3</c:v>
                        </c:pt>
                      </c15:dlblFieldTableCache>
                    </c15:dlblFTEntry>
                  </c15:dlblFieldTable>
                  <c15:showDataLabelsRange val="0"/>
                </c:ext>
                <c:ext xmlns:c16="http://schemas.microsoft.com/office/drawing/2014/chart" uri="{C3380CC4-5D6E-409C-BE32-E72D297353CC}">
                  <c16:uniqueId val="{00000002-3119-4779-B580-76E1CED286CA}"/>
                </c:ext>
              </c:extLst>
            </c:dLbl>
            <c:dLbl>
              <c:idx val="3"/>
              <c:tx>
                <c:strRef>
                  <c:f>Daten_Diagramme!$D$17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{51B37421-828D-414B-95EA-0CA175DDAA1C}</c15:txfldGUID>
                      <c15:f>Daten_Diagramme!$D$17</c15:f>
                      <c15:dlblFieldTableCache>
                        <c:ptCount val="1"/>
                        <c:pt idx="0">
                          <c:v>-1.9</c:v>
                        </c:pt>
                      </c15:dlblFieldTableCache>
                    </c15:dlblFTEntry>
                  </c15:dlblFieldTable>
                  <c15:showDataLabelsRange val="0"/>
                </c:ext>
                <c:ext xmlns:c16="http://schemas.microsoft.com/office/drawing/2014/chart" uri="{C3380CC4-5D6E-409C-BE32-E72D297353CC}">
                  <c16:uniqueId val="{00000003-3119-4779-B580-76E1CED286CA}"/>
                </c:ext>
              </c:extLst>
            </c:dLbl>
            <c:dLbl>
              <c:idx val="4"/>
              <c:tx>
                <c:strRef>
                  <c:f>Daten_Diagramme!$D$18</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{862B2500-4BEF-483D-93DE-0F4E78008A68}</c15:txfldGUID>
                      <c15:f>Daten_Diagramme!$D$18</c15:f>
                      <c15:dlblFieldTableCache>
                        <c:ptCount val="1"/>
                        <c:pt idx="0">
                          <c:v>0.6</c:v>
                        </c:pt>
                      </c15:dlblFieldTableCache>
                    </c15:dlblFTEntry>
                  </c15:dlblFieldTable>
                  <c15:showDataLabelsRange val="0"/>
                </c:ext>
                <c:ext xmlns:c16="http://schemas.microsoft.com/office/drawing/2014/chart" uri="{C3380CC4-5D6E-409C-BE32-E72D297353CC}">
                  <c16:uniqueId val="{00000004-3119-4779-B580-76E1CED286CA}"/>
                </c:ext>
              </c:extLst>
            </c:dLbl>
            <c:dLbl>
              <c:idx val="5"/>
              <c:tx>
                <c:strRef>
                  <c:f>Daten_Diagramme!$D$19</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{41848802-18E2-43BA-8FA4-513DFAD1023F}</c15:txfldGUID>
                      <c15:f>Daten_Diagramme!$D$19</c15:f>
                      <c15:dlblFieldTableCache>
                        <c:ptCount val="1"/>
                        <c:pt idx="0">
                          <c:v>-3.9</c:v>
                        </c:pt>
                      </c15:dlblFieldTableCache>
                    </c15:dlblFTEntry>
                  </c15:dlblFieldTable>
                  <c15:showDataLabelsRange val="0"/>
                </c:ext>
                <c:ext xmlns:c16="http://schemas.microsoft.com/office/drawing/2014/chart" uri="{C3380CC4-5D6E-409C-BE32-E72D297353CC}">
                  <c16:uniqueId val="{00000005-3119-4779-B580-76E1CED286CA}"/>
                </c:ext>
              </c:extLst>
            </c:dLbl>
            <c:dLbl>
              <c:idx val="6"/>
              <c:tx>
                <c:strRef>
                  <c:f>Daten_Diagramme!$D$20</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{973C442D-49A6-4916-989C-E821084E2D24}</c15:txfldGUID>
                      <c15:f>Daten_Diagramme!$D$20</c15:f>
                      <c15:dlblFieldTableCache>
                        <c:ptCount val="1"/>
                        <c:pt idx="0">
                          <c:v>-0.3</c:v>
                        </c:pt>
                      </c15:dlblFieldTableCache>
                    </c15:dlblFTEntry>
                  </c15:dlblFieldTable>
                  <c15:showDataLabelsRange val="0"/>
                </c:ext>
                <c:ext xmlns:c16="http://schemas.microsoft.com/office/drawing/2014/chart" uri="{C3380CC4-5D6E-409C-BE32-E72D297353CC}">
                  <c16:uniqueId val="{00000006-3119-4779-B580-76E1CED286CA}"/>
                </c:ext>
              </c:extLst>
            </c:dLbl>
            <c:dLbl>
              <c:idx val="7"/>
              <c:tx>
                <c:strRef>
                  <c:f>Daten_Diagramme!$D$21</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{7A19262C-85E5-4DDD-9F51-FAFD75BC37CF}</c15:txfldGUID>
                      <c15:f>Daten_Diagramme!$D$21</c15:f>
                      <c15:dlblFieldTableCache>
                        <c:ptCount val="1"/>
                        <c:pt idx="0">
                          <c:v>0.2</c:v>
                        </c:pt>
                      </c15:dlblFieldTableCache>
                    </c15:dlblFTEntry>
                  </c15:dlblFieldTable>
                  <c15:showDataLabelsRange val="0"/>
                </c:ext>
                <c:ext xmlns:c16="http://schemas.microsoft.com/office/drawing/2014/chart" uri="{C3380CC4-5D6E-409C-BE32-E72D297353CC}">
                  <c16:uniqueId val="{00000007-3119-4779-B580-76E1CED286CA}"/>
                </c:ext>
              </c:extLst>
            </c:dLbl>
            <c:dLbl>
              <c:idx val="8"/>
              <c:tx>
                <c:strRef>
                  <c:f>Daten_Diagramme!$D$22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{E56A581A-777B-44E6-8045-4AA9EBE056EB}</c15:txfldGUID>
                      <c15:f>Daten_Diagramme!$D$22</c15:f>
                      <c15:dlblFieldTableCache>
                        <c:ptCount val="1"/>
                        <c:pt idx="0">
                          <c:v>0.2</c:v>
                        </c:pt>
                      </c15:dlblFieldTableCache>
                    </c15:dlblFTEntry>
                  </c15:dlblFieldTable>
                  <c15:showDataLabelsRange val="0"/>
                </c:ext>
                <c:ext xmlns:c16="http://schemas.microsoft.com/office/drawing/2014/chart" uri="{C3380CC4-5D6E-409C-BE32-E72D297353CC}">
                  <c16:uniqueId val="{00000008-3119-4779-B580-76E1CED286CA}"/>
                </c:ext>
              </c:extLst>
            </c:dLbl>
            <c:dLbl>
              <c:idx val="9"/>
              <c:tx>
                <c:strRef>
                  <c:f>Daten_Diagramme!$D$23</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{8FBF0D28-612D-4CA7-B318-9135BD51F072}</c15:txfldGUID>
                      <c15:f>Daten_Diagramme!$D$23</c15:f>
                      <c15:dlblFieldTableCache>
                        <c:ptCount val="1"/>
                        <c:pt idx="0">
                          <c:v>1.3</c:v>
                        </c:pt>
                      </c15:dlblFieldTableCache>
                    </c15:dlblFTEntry>
                  </c15:dlblFieldTable>
                  <c15:showDataLabelsRange val="0"/>
                </c:ext>
                <c:ext xmlns:c16="http://schemas.microsoft.com/office/drawing/2014/chart" uri="{C3380CC4-5D6E-409C-BE32-E72D297353CC}">
                  <c16:uniqueId val="{00000009-3119-4779-B580-76E1CED286CA}"/>
                </c:ext>
              </c:extLst>
            </c:dLbl>
            <c:dLbl>
              <c:idx val="10"/>
              <c:tx>
                <c:strRef>
                  <c:f>Daten_Diagramme!$D$24</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{D1542180-F6DB-4205-9540-A5F7202177DD}</c15:txfldGUID>
                      <c15:f>Daten_Diagramme!$D$24</c15:f>
                      <c15:dlblFieldTableCache>
                        <c:ptCount val="1"/>
                        <c:pt idx="0">
                          <c:v>2.8</c:v>
                        </c:pt>
                      </c15:dlblFieldTableCache>
                    </c15:dlblFTEntry>
                  </c15:dlblFieldTable>
                  <c15:showDataLabelsRange val="0"/>
                </c:ext>
                <c:ext xmlns:c16="http://schemas.microsoft.com/office/drawing/2014/chart" uri="{C3380CC4-5D6E-409C-BE32-E72D297353CC}">
                  <c16:uniqueId val="{0000000A-3119-4779-B580-76E1CED286CA}"/>
                </c:ext>
              </c:extLst>
            </c:dLbl>
            <c:dLbl>
              <c:idx val="11"/>
              <c:tx>
                <c:strRef>
                  <c:f>Daten_Diagramme!$D$25</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{2FB5AC6B-FDF0-400A-B6D5-681ECA6605FD}</c15:txfldGUID>
                      <c15:f>Daten_Diagramme!$D$25</c15:f>
                      <c15:dlblFieldTableCache>
                        <c:ptCount val="1"/>
                        <c:pt idx="0">
                          <c:v>2.0</c:v>
                        </c:pt>
                      </c15:dlblFieldTableCache>
                    </c15:dlblFTEntry>
                  </c15:dlblFieldTable>
                  <c15:showDataLabelsRange val="0"/>
                </c:ext>
                <c:ext xmlns:c16="http://schemas.microsoft.com/office/drawing/2014/chart" uri="{C3380CC4-5D6E-409C-BE32-E72D297353CC}">
                  <c16:uniqueId val="{0000000B-3119-4779-B580-76E1CED286CA}"/>
                </c:ext>
              </c:extLst>
            </c:dLbl>
            <c:dLbl>
              <c:idx val="12"/>
              <c:tx>
                <c:strRef>
                  <c:f>Daten_Diagramme!$D$26</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{37A8D680-AB9F-4D85-BD30-B916BB4E1758}</c15:txfldGUID>
                      <c15:f>Daten_Diagramme!$D$26</c15:f>
                      <c15:dlblFieldTableCache>
                        <c:ptCount val="1"/>
                        <c:pt idx="0">
                          <c:v>-3.0</c:v>
                        </c:pt>
                      </c15:dlblFieldTableCache>
                    </c15:dlblFTEntry>
                  </c15:dlblFieldTable>
                  <c15:showDataLabelsRange val="0"/>
                </c:ext>
                <c:ext xmlns:c16="http://schemas.microsoft.com/office/drawing/2014/chart" uri="{C3380CC4-5D6E-409C-BE32-E72D297353CC}">
                  <c16:uniqueId val="{0000000C-3119-4779-B580-76E1CED286CA}"/>
                </c:ext>
              </c:extLst>
            </c:dLbl>
            <c:dLbl>
              <c:idx val="13"/>
              <c:tx>
                <c:strRef>
                  <c:f>Daten_Diagramme!$D$27</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{E3CA0367-2C47-458D-9E9D-4DDB2C32B91F}</c15:txfldGUID>
                      <c15:f>Daten_Diagramme!$D$27</c15:f>
                      <c15:dlblFieldTableCache>
                        <c:ptCount val="1"/>
                        <c:pt idx="0">
                          <c:v>2.4</c:v>
                        </c:pt>
                      </c15:dlblFieldTableCache>
                    </c15:dlblFTEntry>
                  </c15:dlblFieldTable>
                  <c15:showDataLabelsRange val="0"/>
                </c:ext>
                <c:ext xmlns:c16="http://schemas.microsoft.com/office/drawing/2014/chart" uri="{C3380CC4-5D6E-409C-BE32-E72D297353CC}">
                  <c16:uniqueId val="{0000000D-3119-4779-B580-76E1CED286CA}"/>
                </c:ext>
              </c:extLst>
            </c:dLbl>
            <c:dLbl>
              <c:idx val="14"/>
              <c:tx>
                <c:strRef>
                  <c:f>Daten_Diagramme!$D$28</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{62383566-2EF1-4B41-9895-74666550374E}</c15:txfldGUID>
                      <c15:f>Daten_Diagramme!$D$28</c15:f>
                      <c15:dlblFieldTableCache>
                        <c:ptCount val="1"/>
                        <c:pt idx="0">
                          <c:v>0.8</c:v>
                        </c:pt>
                      </c15:dlblFieldTableCache>
                    </c15:dlblFTEntry>
                  </c15:dlblFieldTable>
                  <c15:showDataLabelsRange val="0"/>
                </c:ext>
                <c:ext xmlns:c16="http://schemas.microsoft.com/office/drawing/2014/chart" uri="{C3380CC4-5D6E-409C-BE32-E72D297353CC}">
                  <c16:uniqueId val="{0000000E-3119-4779-B580-76E1CED286CA}"/>
                </c:ext>
              </c:extLst>
            </c:dLbl>
            <c:dLbl>
              <c:idx val="15"/>
              <c:tx>
                <c:strRef>
                  <c:f>Daten_Diagramme!$D$29</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{F8201315-2BFB-4752-B472-C26703452B73}</c15:txfldGUID>
                      <c15:f>Daten_Diagramme!$D$29</c15:f>
                      <c15:dlblFieldTableCache>
                        <c:ptCount val="1"/>
                        <c:pt idx="0">
                          <c:v>0.9</c:v>
                        </c:pt>
                      </c15:dlblFieldTableCache>
                    </c15:dlblFTEntry>
                  </c15:dlblFieldTable>
                  <c15:showDataLabelsRange val="0"/>
                </c:ext>
                <c:ext xmlns:c16="http://schemas.microsoft.com/office/drawing/2014/chart" uri="{C3380CC4-5D6E-409C-BE32-E72D297353CC}">
                  <c16:uniqueId val="{0000000F-3119-4779-B580-76E1CED286CA}"/>
                </c:ext>
              </c:extLst>
            </c:dLbl>
            <c:dLbl>
              <c:idx val="16"/>
              <c:tx>
                <c:strRef>
                  <c:f>Daten_Diagramme!$D$30</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{16FB94A1-A175-4D11-B503-B88D9C851026}</c15:txfldGUID>
                      <c15:f>Daten_Diagramme!$D$30</c15:f>
                      <c15:dlblFieldTableCache>
                        <c:ptCount val="1"/>
                        <c:pt idx="0">
                          <c:v>3.7</c:v>
                        </c:pt>
                      </c15:dlblFieldTableCache>
                    </c15:dlblFTEntry>
                  </c15:dlblFieldTable>
                  <c15:showDataLabelsRange val="0"/>
                </c:ext>
                <c:ext xmlns:c16="http://schemas.microsoft.com/office/drawing/2014/chart" uri="{C3380CC4-5D6E-409C-BE32-E72D297353CC}">
                  <c16:uniqueId val="{00000010-3119-4779-B580-76E1CED286CA}"/>
                </c:ext>
              </c:extLst>
            </c:dLbl>
            <c:dLbl>
              <c:idx val="17"/>
              <c:tx>
                <c:strRef>
                  <c:f>Daten_Diagramme!$D$31</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{051F9347-9F82-40A3-AE5B-0E5AA037D444}</c15:txfldGUID>
                      <c15:f>Daten_Diagramme!$D$31</c15:f>
                      <c15:dlblFieldTableCache>
                        <c:ptCount val="1"/>
                        <c:pt idx="0">
                          <c:v>-1.9</c:v>
                        </c:pt>
                      </c15:dlblFieldTableCache>
                    </c15:dlblFTEntry>
                  </c15:dlblFieldTable>
                  <c15:showDataLabelsRange val="0"/>
                </c:ext>
                <c:ext xmlns:c16="http://schemas.microsoft.com/office/drawing/2014/chart" uri="{C3380CC4-5D6E-409C-BE32-E72D297353CC}">
                  <c16:uniqueId val="{00000011-3119-4779-B580-76E1CED286CA}"/>
                </c:ext>
              </c:extLst>
            </c:dLbl>
            <c:dLbl>
              <c:idx val="18"/>
              <c:tx>
                <c:strRef>
                  <c:f>Daten_Diagramme!$D$32</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{7F19898C-1F52-4440-90AC-48B8927968C7}</c15:txfldGUID>
                      <c15:f>Daten_Diagramme!$D$32</c15:f>
                      <c15:dlblFieldTableCache>
                        <c:ptCount val="1"/>
                        <c:pt idx="0">
                          <c:v>1.7</c:v>
                        </c:pt>
                      </c15:dlblFieldTableCache>
                    </c15:dlblFTEntry>
                  </c15:dlblFieldTable>
                  <c15:showDataLabelsRange val="0"/>
                </c:ext>
                <c:ext xmlns:c16="http://schemas.microsoft.com/office/drawing/2014/chart" uri="{C3380CC4-5D6E-409C-BE32-E72D297353CC}">
                  <c16:uniqueId val="{00000012-3119-4779-B580-76E1CED286CA}"/>
                </c:ext>
              </c:extLst>
            </c:dLbl>
            <c:dLbl>
              <c:idx val="19"/>
              <c:tx>
                <c:strRef>
                  <c:f>Daten_Diagramme!$D$33</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{B0C2B978-09C1-4D40-8E73-49000EBE0528}</c15:txfldGUID>
                      <c15:f>Daten_Diagramme!$D$33</c15:f>
                      <c15:dlblFieldTableCache>
                        <c:ptCount val="1"/>
                        <c:pt idx="0">
                          <c:v>2.4</c:v>
                        </c:pt>
                      </c15:dlblFieldTableCache>
                    </c15:dlblFTEntry>
                  </c15:dlblFieldTable>
                  <c15:showDataLabelsRange val="0"/>
                </c:ext>
                <c:ext xmlns:c16="http://schemas.microsoft.com/office/drawing/2014/chart" uri="{C3380CC4-5D6E-409C-BE32-E72D297353CC}">
                  <c16:uniqueId val="{00000013-3119-4779-B580-76E1CED286CA}"/>
                </c:ext>
              </c:extLst>
            </c:dLbl>
            <c:dLbl>
              <c:idx val="20"/>
              <c:tx>
                <c:strRef>
                  <c:f>Daten_Diagramme!$D$34</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{6E657D05-F840-4252-A700-C14365D99497}</c15:txfldGUID>
                      <c15:f>Daten_Diagramme!$D$34</c15:f>
                      <c15:dlblFieldTableCache>
                        <c:ptCount val="1"/>
                        <c:pt idx="0">
                          <c:v>0.7</c:v>
                        </c:pt>
                      </c15:dlblFieldTableCache>
                    </c15:dlblFTEntry>
                  </c15:dlblFieldTable>
                  <c15:showDataLabelsRange val="0"/>
                </c:ext>
                <c:ext xmlns:c16="http://schemas.microsoft.com/office/drawing/2014/chart" uri="{C3380CC4-5D6E-409C-BE32-E72D297353CC}">
                  <c16:uniqueId val="{00000014-3119-4779-B580-76E1CED286CA}"/>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{7829CE67-3EDE-45B3-B34F-AB9A107123CE}</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3119-4779-B580-76E1CED286CA}"/>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{315694E0-DD50-430D-B678-BB184A3C0AE2}</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3119-4779-B580-76E1CED286CA}"/>
                </c:ext>
              </c:extLst>
            </c:dLbl>
            <c:dLbl>
              <c:idx val="23"/>
              <c:tx>
                <c:strRef>
                  <c:f>Daten_Diagramme!$D$37</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{28CA1B4B-EEE5-4D18-8695-A490935764C7}</c15:txfldGUID>
                      <c15:f>Daten_Diagramme!$D$37</c15:f>
                      <c15:dlblFieldTableCache>
                        <c:ptCount val="1"/>
                        <c:pt idx="0">
                          <c:v>-2.1</c:v>
                        </c:pt>
                      </c15:dlblFieldTableCache>
                    </c15:dlblFTEntry>
                  </c15:dlblFieldTable>
                  <c15:showDataLabelsRange val="0"/>
                </c:ext>
                <c:ext xmlns:c16="http://schemas.microsoft.com/office/drawing/2014/chart" uri="{C3380CC4-5D6E-409C-BE32-E72D297353CC}">
                  <c16:uniqueId val="{00000017-3119-4779-B580-76E1CED286CA}"/>
                </c:ext>
              </c:extLst>
            </c:dLbl>
            <c:dLbl>
              <c:idx val="24"/>
              <c:layout>
                <c:manualLayout>
                  <c:x val="4.7769028871392123E-3"/>
                  <c:y val="-4.6876052205785108E-5"/>
                </c:manualLayout>
              </c:layout>
              <c:tx>
                <c:strRef>
                  <c:f>Daten_Diagramme!$D$38</c:f>
                  <c:strCache>
                    <c:ptCount val="1"/>
                    <c:pt idx="0">
                      <c:v>-0.1</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{7930E85B-72D5-4A39-A9F1-9BBCC738D060}</c15:txfldGUID>
                      <c15:f>Daten_Diagramme!$D$38</c15:f>
                      <c15:dlblFieldTableCache>
                        <c:ptCount val="1"/>
                        <c:pt idx="0">
                          <c:v>-0.1</c:v>
                        </c:pt>
                      </c15:dlblFieldTableCache>
                    </c15:dlblFTEntry>
                  </c15:dlblFieldTable>
                  <c15:showDataLabelsRange val="0"/>
                </c:ext>
                <c:ext xmlns:c16="http://schemas.microsoft.com/office/drawing/2014/chart" uri="{C3380CC4-5D6E-409C-BE32-E72D297353CC}">
                  <c16:uniqueId val="{00000018-3119-4779-B580-76E1CED286CA}"/>
                </c:ext>
              </c:extLst>
            </c:dLbl>
            <c:dLbl>
              <c:idx val="25"/>
              <c:tx>
                <c:strRef>
                  <c:f>Daten_Diagramme!$D$39</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{2A507820-66FD-4585-90A8-71E725FFFBE5}</c15:txfldGUID>
                      <c15:f>Daten_Diagramme!$D$39</c15:f>
                      <c15:dlblFieldTableCache>
                        <c:ptCount val="1"/>
                        <c:pt idx="0">
                          <c:v>1.3</c:v>
                        </c:pt>
                      </c15:dlblFieldTableCache>
                    </c15:dlblFTEntry>
                  </c15:dlblFieldTable>
                  <c15:showDataLabelsRange val="0"/>
                </c:ext>
                <c:ext xmlns:c16="http://schemas.microsoft.com/office/drawing/2014/chart" uri="{C3380CC4-5D6E-409C-BE32-E72D297353CC}">
                  <c16:uniqueId val="{00000019-3119-4779-B580-76E1CED286CA}"/>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{0AC76595-33D7-4574-862C-484EA30D833B}</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3119-4779-B580-76E1CED286CA}"/>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{8E0A17CA-B421-485D-B575-5F14F422E05D}</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3119-4779-B580-76E1CED286CA}"/>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{5CDB7CDA-144E-4C69-BAAC-D1588C1A8D6C}</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3119-4779-B580-76E1CED286CA}"/>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{E0648B0C-0972-4C7E-97EA-1BDB4E2BDB26}</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3119-4779-B580-76E1CED286CA}"/>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{FD0AC81F-958D-4960-AC1E-B350431E2477}</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3119-4779-B580-76E1CED286CA}"/>
                </c:ext>
              </c:extLst>
            </c:dLbl>
            <c:dLbl>
              <c:idx val="31"/>
              <c:tx>
                <c:strRef>
                  <c:f>Daten_Diagramme!$D$45</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{F38C2D3E-E4BE-4FAB-9E14-A503A244756D}</c15:txfldGUID>
                      <c15:f>Daten_Diagramme!$D$45</c15:f>
                      <c15:dlblFieldTableCache>
                        <c:ptCount val="1"/>
                        <c:pt idx="0">
                          <c:v>1.3</c:v>
                        </c:pt>
                      </c15:dlblFieldTableCache>
                    </c15:dlblFTEntry>
                  </c15:dlblFieldTable>
                  <c15:showDataLabelsRange val="0"/>
                </c:ext>
                <c:ext xmlns:c16="http://schemas.microsoft.com/office/drawing/2014/chart" uri="{C3380CC4-5D6E-409C-BE32-E72D297353CC}">
                  <c16:uniqueId val="{0000001F-3119-4779-B580-76E1CED286C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0.74670622372120299</c:v>
                </c:pt>
                <c:pt idx="1">
                  <c:v>-2.087912087912088</c:v>
                </c:pt>
                <c:pt idx="2">
                  <c:v>20.336093521675597</c:v>
                </c:pt>
                <c:pt idx="3">
                  <c:v>-1.9389688394404805</c:v>
                </c:pt>
                <c:pt idx="4">
                  <c:v>0.62045357295678216</c:v>
                </c:pt>
                <c:pt idx="5">
                  <c:v>-3.8794084186575652</c:v>
                </c:pt>
                <c:pt idx="6">
                  <c:v>-0.28193450444589024</c:v>
                </c:pt>
                <c:pt idx="7">
                  <c:v>0.21034641425096956</c:v>
                </c:pt>
                <c:pt idx="8">
                  <c:v>0.16670228681342167</c:v>
                </c:pt>
                <c:pt idx="9">
                  <c:v>1.3058711115829706</c:v>
                </c:pt>
                <c:pt idx="10">
                  <c:v>2.8096864327848494</c:v>
                </c:pt>
                <c:pt idx="11">
                  <c:v>1.9587628865979381</c:v>
                </c:pt>
                <c:pt idx="12">
                  <c:v>-3.0190431955411055</c:v>
                </c:pt>
                <c:pt idx="13">
                  <c:v>2.3948220064724919</c:v>
                </c:pt>
                <c:pt idx="14">
                  <c:v>0.83747338537970195</c:v>
                </c:pt>
                <c:pt idx="15">
                  <c:v>0.94961240310077522</c:v>
                </c:pt>
                <c:pt idx="16">
                  <c:v>3.745187259362968</c:v>
                </c:pt>
                <c:pt idx="17">
                  <c:v>-1.8608153167688501</c:v>
                </c:pt>
                <c:pt idx="18">
                  <c:v>1.6748366013071896</c:v>
                </c:pt>
                <c:pt idx="19">
                  <c:v>2.3797058683546712</c:v>
                </c:pt>
                <c:pt idx="20">
                  <c:v>0.70180266960231186</c:v>
                </c:pt>
                <c:pt idx="21">
                  <c:v>0</c:v>
                </c:pt>
                <c:pt idx="23">
                  <c:v>-2.087912087912088</c:v>
                </c:pt>
                <c:pt idx="24">
                  <c:v>-0.13781497976295823</c:v>
                </c:pt>
                <c:pt idx="25">
                  <c:v>1.308183035362684</c:v>
                </c:pt>
              </c:numCache>
            </c:numRef>
          </c:val>
          <c:extLst>
            <c:ext xmlns:c16="http://schemas.microsoft.com/office/drawing/2014/chart" uri="{C3380CC4-5D6E-409C-BE32-E72D297353CC}">
              <c16:uniqueId val="{00000020-3119-4779-B580-76E1CED286CA}"/>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{E9C1EF1A-93C4-48B1-8D0A-495899C61575}</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3119-4779-B580-76E1CED286CA}"/>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{C78BE955-7D2B-48C0-88B6-CD64FD24BD3F}</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3119-4779-B580-76E1CED286CA}"/>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{171883BD-D1EB-48A7-B517-569D87E1BAB3}</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3119-4779-B580-76E1CED286CA}"/>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{5004B1B4-786A-4324-A687-1791E353990A}</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3119-4779-B580-76E1CED286CA}"/>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{5A757B5B-BBA1-4CE9-B631-37FA604607B4}</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3119-4779-B580-76E1CED286CA}"/>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{367D4F3A-E777-4A81-960D-B09EA4DC0E08}</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3119-4779-B580-76E1CED286CA}"/>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{3CC85C07-4A8C-47E8-91C9-92FA3EEC3C6F}</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3119-4779-B580-76E1CED286CA}"/>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{EC87D2D8-FB0C-4EB1-A8CA-93995286436C}</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3119-4779-B580-76E1CED286CA}"/>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{22E1A795-6BC1-408F-8BB6-B0F1DC0D67E8}</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3119-4779-B580-76E1CED286CA}"/>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{B4FC2303-8C69-4E27-B0D0-466A278B6750}</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3119-4779-B580-76E1CED286CA}"/>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{0E66D30A-2A9A-4000-845F-16144EAA67FC}</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3119-4779-B580-76E1CED286CA}"/>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{DB5ABAB3-3CA4-4D82-95BC-98ED031BF2BB}</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3119-4779-B580-76E1CED286CA}"/>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{84819208-5806-4516-B05F-BCDA58708AEB}</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3119-4779-B580-76E1CED286CA}"/>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{503BF1D9-5EDC-4D68-8187-A17950C316FB}</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3119-4779-B580-76E1CED286CA}"/>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{F158ED15-C3F7-419F-BB98-06E56073C627}</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3119-4779-B580-76E1CED286CA}"/>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{B326960B-3A20-4031-9C39-A1ACCF843D8C}</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3119-4779-B580-76E1CED286CA}"/>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{04E1583B-8C54-4DDE-BD45-11F24F3C1F60}</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3119-4779-B580-76E1CED286CA}"/>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{84D84D47-2119-4357-9A49-AD5CA681699E}</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3119-4779-B580-76E1CED286CA}"/>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{D31B382F-4B83-4BA3-883B-638C6C01B6E8}</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3119-4779-B580-76E1CED286CA}"/>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{EA1C675E-D7E3-4482-93BF-6949C02A52A9}</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3119-4779-B580-76E1CED286CA}"/>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{840EF106-53D5-4E1C-BA84-5691AB631C05}</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3119-4779-B580-76E1CED286CA}"/>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{463AB574-1F9B-4278-85F6-E35D0045AF8F}</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3119-4779-B580-76E1CED286CA}"/>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{12B506D9-1D51-4577-94B9-C363B66D4269}</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3119-4779-B580-76E1CED286CA}"/>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{1619EBF6-CB47-4811-A20B-756E9E4A62D9}</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3119-4779-B580-76E1CED286CA}"/>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{A181512A-9199-48C6-A23B-1071E9E88EF5}</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3119-4779-B580-76E1CED286CA}"/>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{18A186B3-F66B-4A65-B9FE-C4762B105DA6}</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3119-4779-B580-76E1CED286CA}"/>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{4FC19CB6-30E8-4851-BB79-C7B3C4C7EAC1}</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3119-4779-B580-76E1CED286CA}"/>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{D1EC9FD7-381D-45EA-AB12-A991965D1FB0}</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3119-4779-B580-76E1CED286CA}"/>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{C875F72F-2806-4166-AFA0-307E649D3A9F}</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3119-4779-B580-76E1CED286CA}"/>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{E3424BFB-EAA0-4952-B2DF-80D858357F3F}</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3119-4779-B580-76E1CED286CA}"/>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{59552F99-F48B-4464-8AFD-58249297892E}</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3119-4779-B580-76E1CED286CA}"/>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{B23C6369-146F-438B-990D-DA57D12C148B}</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3119-4779-B580-76E1CED286C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3119-4779-B580-76E1CED286CA}"/>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3119-4779-B580-76E1CED286CA}"/>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{1670300E-73AF-445E-A2B6-1D434E2B9251}</c15:txfldGUID>
                      <c15:f>Daten_Diagramme!$E$14</c15:f>
                      <c15:dlblFieldTableCache>
                        <c:ptCount val="1"/>
                        <c:pt idx="0">
                          <c:v>-3.6</c:v>
                        </c:pt>
                      </c15:dlblFieldTableCache>
                    </c15:dlblFTEntry>
                  </c15:dlblFieldTable>
                  <c15:showDataLabelsRange val="0"/>
                </c:ext>
                <c:ext xmlns:c16="http://schemas.microsoft.com/office/drawing/2014/chart" uri="{C3380CC4-5D6E-409C-BE32-E72D297353CC}">
                  <c16:uniqueId val="{00000000-A613-4642-8848-438CE6836777}"/>
                </c:ext>
              </c:extLst>
            </c:dLbl>
            <c:dLbl>
              <c:idx val="1"/>
              <c:tx>
                <c:strRef>
                  <c:f>Daten_Diagramme!$E$15</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{FA7165F6-57DE-4E2F-8C9B-44876F31986E}</c15:txfldGUID>
                      <c15:f>Daten_Diagramme!$E$15</c15:f>
                      <c15:dlblFieldTableCache>
                        <c:ptCount val="1"/>
                        <c:pt idx="0">
                          <c:v>-0.7</c:v>
                        </c:pt>
                      </c15:dlblFieldTableCache>
                    </c15:dlblFTEntry>
                  </c15:dlblFieldTable>
                  <c15:showDataLabelsRange val="0"/>
                </c:ext>
                <c:ext xmlns:c16="http://schemas.microsoft.com/office/drawing/2014/chart" uri="{C3380CC4-5D6E-409C-BE32-E72D297353CC}">
                  <c16:uniqueId val="{00000001-A613-4642-8848-438CE6836777}"/>
                </c:ext>
              </c:extLst>
            </c:dLbl>
            <c:dLbl>
              <c:idx val="2"/>
              <c:tx>
                <c:strRef>
                  <c:f>Daten_Diagramme!$E$16</c:f>
                  <c:strCache>
                    <c:ptCount val="1"/>
                    <c:pt idx="0">
                      <c:v>-10.0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{2410F8C1-D688-4AA8-9E17-06A7E44DD7FD}</c15:txfldGUID>
                      <c15:f>Daten_Diagramme!$E$16</c15:f>
                      <c15:dlblFieldTableCache>
                        <c:ptCount val="1"/>
                        <c:pt idx="0">
                          <c:v>-10.0</c:v>
                        </c:pt>
                      </c15:dlblFieldTableCache>
                    </c15:dlblFTEntry>
                  </c15:dlblFieldTable>
                  <c15:showDataLabelsRange val="0"/>
                </c:ext>
                <c:ext xmlns:c16="http://schemas.microsoft.com/office/drawing/2014/chart" uri="{C3380CC4-5D6E-409C-BE32-E72D297353CC}">
                  <c16:uniqueId val="{00000002-A613-4642-8848-438CE6836777}"/>
                </c:ext>
              </c:extLst>
            </c:dLbl>
            <c:dLbl>
              <c:idx val="3"/>
              <c:tx>
                <c:strRef>
                  <c:f>Daten_Diagramme!$E$17</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{E3A990AF-A4DB-429B-A895-64B4E42DE249}</c15:txfldGUID>
                      <c15:f>Daten_Diagramme!$E$17</c15:f>
                      <c15:dlblFieldTableCache>
                        <c:ptCount val="1"/>
                        <c:pt idx="0">
                          <c:v>-5.3</c:v>
                        </c:pt>
                      </c15:dlblFieldTableCache>
                    </c15:dlblFTEntry>
                  </c15:dlblFieldTable>
                  <c15:showDataLabelsRange val="0"/>
                </c:ext>
                <c:ext xmlns:c16="http://schemas.microsoft.com/office/drawing/2014/chart" uri="{C3380CC4-5D6E-409C-BE32-E72D297353CC}">
                  <c16:uniqueId val="{00000003-A613-4642-8848-438CE6836777}"/>
                </c:ext>
              </c:extLst>
            </c:dLbl>
            <c:dLbl>
              <c:idx val="4"/>
              <c:tx>
                <c:strRef>
                  <c:f>Daten_Diagramme!$E$18</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{6380F9DB-4789-46BA-AE73-E101E825AF4F}</c15:txfldGUID>
                      <c15:f>Daten_Diagramme!$E$18</c15:f>
                      <c15:dlblFieldTableCache>
                        <c:ptCount val="1"/>
                        <c:pt idx="0">
                          <c:v>-4.1</c:v>
                        </c:pt>
                      </c15:dlblFieldTableCache>
                    </c15:dlblFTEntry>
                  </c15:dlblFieldTable>
                  <c15:showDataLabelsRange val="0"/>
                </c:ext>
                <c:ext xmlns:c16="http://schemas.microsoft.com/office/drawing/2014/chart" uri="{C3380CC4-5D6E-409C-BE32-E72D297353CC}">
                  <c16:uniqueId val="{00000004-A613-4642-8848-438CE6836777}"/>
                </c:ext>
              </c:extLst>
            </c:dLbl>
            <c:dLbl>
              <c:idx val="5"/>
              <c:tx>
                <c:strRef>
                  <c:f>Daten_Diagramme!$E$19</c:f>
                  <c:strCache>
                    <c:ptCount val="1"/>
                    <c:pt idx="0">
                      <c:v>-8.4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{1CBB641E-5371-4F40-8CD3-D028F0CB4FDA}</c15:txfldGUID>
                      <c15:f>Daten_Diagramme!$E$19</c15:f>
                      <c15:dlblFieldTableCache>
                        <c:ptCount val="1"/>
                        <c:pt idx="0">
                          <c:v>-8.4</c:v>
                        </c:pt>
                      </c15:dlblFieldTableCache>
                    </c15:dlblFTEntry>
                  </c15:dlblFieldTable>
                  <c15:showDataLabelsRange val="0"/>
                </c:ext>
                <c:ext xmlns:c16="http://schemas.microsoft.com/office/drawing/2014/chart" uri="{C3380CC4-5D6E-409C-BE32-E72D297353CC}">
                  <c16:uniqueId val="{00000005-A613-4642-8848-438CE6836777}"/>
                </c:ext>
              </c:extLst>
            </c:dLbl>
            <c:dLbl>
              <c:idx val="6"/>
              <c:tx>
                <c:strRef>
                  <c:f>Daten_Diagramme!$E$20</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{A0A7F2EE-635B-4979-BF30-7C6C2C9CDE1A}</c15:txfldGUID>
                      <c15:f>Daten_Diagramme!$E$20</c15:f>
                      <c15:dlblFieldTableCache>
                        <c:ptCount val="1"/>
                        <c:pt idx="0">
                          <c:v>0.9</c:v>
                        </c:pt>
                      </c15:dlblFieldTableCache>
                    </c15:dlblFTEntry>
                  </c15:dlblFieldTable>
                  <c15:showDataLabelsRange val="0"/>
                </c:ext>
                <c:ext xmlns:c16="http://schemas.microsoft.com/office/drawing/2014/chart" uri="{C3380CC4-5D6E-409C-BE32-E72D297353CC}">
                  <c16:uniqueId val="{00000006-A613-4642-8848-438CE6836777}"/>
                </c:ext>
              </c:extLst>
            </c:dLbl>
            <c:dLbl>
              <c:idx val="7"/>
              <c:tx>
                <c:strRef>
                  <c:f>Daten_Diagramme!$E$21</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{5F7D5FEB-535C-4AA6-A802-D0F75E280026}</c15:txfldGUID>
                      <c15:f>Daten_Diagramme!$E$21</c15:f>
                      <c15:dlblFieldTableCache>
                        <c:ptCount val="1"/>
                        <c:pt idx="0">
                          <c:v>-0.6</c:v>
                        </c:pt>
                      </c15:dlblFieldTableCache>
                    </c15:dlblFTEntry>
                  </c15:dlblFieldTable>
                  <c15:showDataLabelsRange val="0"/>
                </c:ext>
                <c:ext xmlns:c16="http://schemas.microsoft.com/office/drawing/2014/chart" uri="{C3380CC4-5D6E-409C-BE32-E72D297353CC}">
                  <c16:uniqueId val="{00000007-A613-4642-8848-438CE6836777}"/>
                </c:ext>
              </c:extLst>
            </c:dLbl>
            <c:dLbl>
              <c:idx val="8"/>
              <c:tx>
                <c:strRef>
                  <c:f>Daten_Diagramme!$E$22</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{D679CA01-B8CD-455E-9440-E1736EF3BF1B}</c15:txfldGUID>
                      <c15:f>Daten_Diagramme!$E$22</c15:f>
                      <c15:dlblFieldTableCache>
                        <c:ptCount val="1"/>
                        <c:pt idx="0">
                          <c:v>-1.4</c:v>
                        </c:pt>
                      </c15:dlblFieldTableCache>
                    </c15:dlblFTEntry>
                  </c15:dlblFieldTable>
                  <c15:showDataLabelsRange val="0"/>
                </c:ext>
                <c:ext xmlns:c16="http://schemas.microsoft.com/office/drawing/2014/chart" uri="{C3380CC4-5D6E-409C-BE32-E72D297353CC}">
                  <c16:uniqueId val="{00000008-A613-4642-8848-438CE6836777}"/>
                </c:ext>
              </c:extLst>
            </c:dLbl>
            <c:dLbl>
              <c:idx val="9"/>
              <c:tx>
                <c:strRef>
                  <c:f>Daten_Diagramme!$E$23</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{E1F182F9-A40C-497D-8CE6-BEAF8958D313}</c15:txfldGUID>
                      <c15:f>Daten_Diagramme!$E$23</c15:f>
                      <c15:dlblFieldTableCache>
                        <c:ptCount val="1"/>
                        <c:pt idx="0">
                          <c:v>-3.3</c:v>
                        </c:pt>
                      </c15:dlblFieldTableCache>
                    </c15:dlblFTEntry>
                  </c15:dlblFieldTable>
                  <c15:showDataLabelsRange val="0"/>
                </c:ext>
                <c:ext xmlns:c16="http://schemas.microsoft.com/office/drawing/2014/chart" uri="{C3380CC4-5D6E-409C-BE32-E72D297353CC}">
                  <c16:uniqueId val="{00000009-A613-4642-8848-438CE6836777}"/>
                </c:ext>
              </c:extLst>
            </c:dLbl>
            <c:dLbl>
              <c:idx val="10"/>
              <c:tx>
                <c:strRef>
                  <c:f>Daten_Diagramme!$E$24</c:f>
                  <c:strCache>
                    <c:ptCount val="1"/>
                    <c:pt idx="0">
                      <c:v>-10.2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{F58FAFBB-6727-485D-884A-4469AA58FC70}</c15:txfldGUID>
                      <c15:f>Daten_Diagramme!$E$24</c15:f>
                      <c15:dlblFieldTableCache>
                        <c:ptCount val="1"/>
                        <c:pt idx="0">
                          <c:v>-10.2</c:v>
                        </c:pt>
                      </c15:dlblFieldTableCache>
                    </c15:dlblFTEntry>
                  </c15:dlblFieldTable>
                  <c15:showDataLabelsRange val="0"/>
                </c:ext>
                <c:ext xmlns:c16="http://schemas.microsoft.com/office/drawing/2014/chart" uri="{C3380CC4-5D6E-409C-BE32-E72D297353CC}">
                  <c16:uniqueId val="{0000000A-A613-4642-8848-438CE6836777}"/>
                </c:ext>
              </c:extLst>
            </c:dLbl>
            <c:dLbl>
              <c:idx val="11"/>
              <c:tx>
                <c:strRef>
                  <c:f>Daten_Diagramme!$E$25</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{E8AC32E7-36EA-40CF-84D7-32909483BF8D}</c15:txfldGUID>
                      <c15:f>Daten_Diagramme!$E$25</c15:f>
                      <c15:dlblFieldTableCache>
                        <c:ptCount val="1"/>
                        <c:pt idx="0">
                          <c:v>6.5</c:v>
                        </c:pt>
                      </c15:dlblFieldTableCache>
                    </c15:dlblFTEntry>
                  </c15:dlblFieldTable>
                  <c15:showDataLabelsRange val="0"/>
                </c:ext>
                <c:ext xmlns:c16="http://schemas.microsoft.com/office/drawing/2014/chart" uri="{C3380CC4-5D6E-409C-BE32-E72D297353CC}">
                  <c16:uniqueId val="{0000000B-A613-4642-8848-438CE6836777}"/>
                </c:ext>
              </c:extLst>
            </c:dLbl>
            <c:dLbl>
              <c:idx val="12"/>
              <c:tx>
                <c:strRef>
                  <c:f>Daten_Diagramme!$E$26</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{7C828DE5-26B6-4FC9-A023-B960BBF62D60}</c15:txfldGUID>
                      <c15:f>Daten_Diagramme!$E$26</c15:f>
                      <c15:dlblFieldTableCache>
                        <c:ptCount val="1"/>
                        <c:pt idx="0">
                          <c:v>5.2</c:v>
                        </c:pt>
                      </c15:dlblFieldTableCache>
                    </c15:dlblFTEntry>
                  </c15:dlblFieldTable>
                  <c15:showDataLabelsRange val="0"/>
                </c:ext>
                <c:ext xmlns:c16="http://schemas.microsoft.com/office/drawing/2014/chart" uri="{C3380CC4-5D6E-409C-BE32-E72D297353CC}">
                  <c16:uniqueId val="{0000000C-A613-4642-8848-438CE6836777}"/>
                </c:ext>
              </c:extLst>
            </c:dLbl>
            <c:dLbl>
              <c:idx val="13"/>
              <c:tx>
                <c:strRef>
                  <c:f>Daten_Diagramme!$E$27</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{DA0D1B9C-E431-434D-B244-B79A784CF889}</c15:txfldGUID>
                      <c15:f>Daten_Diagramme!$E$27</c15:f>
                      <c15:dlblFieldTableCache>
                        <c:ptCount val="1"/>
                        <c:pt idx="0">
                          <c:v>-1.2</c:v>
                        </c:pt>
                      </c15:dlblFieldTableCache>
                    </c15:dlblFTEntry>
                  </c15:dlblFieldTable>
                  <c15:showDataLabelsRange val="0"/>
                </c:ext>
                <c:ext xmlns:c16="http://schemas.microsoft.com/office/drawing/2014/chart" uri="{C3380CC4-5D6E-409C-BE32-E72D297353CC}">
                  <c16:uniqueId val="{0000000D-A613-4642-8848-438CE6836777}"/>
                </c:ext>
              </c:extLst>
            </c:dLbl>
            <c:dLbl>
              <c:idx val="14"/>
              <c:tx>
                <c:strRef>
                  <c:f>Daten_Diagramme!$E$28</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{0863513E-1C66-405C-AC4B-8A83D7E5F095}</c15:txfldGUID>
                      <c15:f>Daten_Diagramme!$E$28</c15:f>
                      <c15:dlblFieldTableCache>
                        <c:ptCount val="1"/>
                        <c:pt idx="0">
                          <c:v>-8.9</c:v>
                        </c:pt>
                      </c15:dlblFieldTableCache>
                    </c15:dlblFTEntry>
                  </c15:dlblFieldTable>
                  <c15:showDataLabelsRange val="0"/>
                </c:ext>
                <c:ext xmlns:c16="http://schemas.microsoft.com/office/drawing/2014/chart" uri="{C3380CC4-5D6E-409C-BE32-E72D297353CC}">
                  <c16:uniqueId val="{0000000E-A613-4642-8848-438CE6836777}"/>
                </c:ext>
              </c:extLst>
            </c:dLbl>
            <c:dLbl>
              <c:idx val="15"/>
              <c:tx>
                <c:strRef>
                  <c:f>Daten_Diagramme!$E$29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{30EB615E-2823-4321-9C45-5B2BA5F0CC80}</c15:txfldGUID>
                      <c15:f>Daten_Diagramme!$E$29</c15:f>
                      <c15:dlblFieldTableCache>
                        <c:ptCount val="1"/>
                      </c15:dlblFieldTableCache>
                    </c15:dlblFTEntry>
                  </c15:dlblFieldTable>
                  <c15:showDataLabelsRange val="0"/>
                </c:ext>
                <c:ext xmlns:c16="http://schemas.microsoft.com/office/drawing/2014/chart" uri="{C3380CC4-5D6E-409C-BE32-E72D297353CC}">
                  <c16:uniqueId val="{0000000F-A613-4642-8848-438CE6836777}"/>
                </c:ext>
              </c:extLst>
            </c:dLbl>
            <c:dLbl>
              <c:idx val="16"/>
              <c:tx>
                <c:strRef>
                  <c:f>Daten_Diagramme!$E$30</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{21A9C3B3-50D8-477A-95C9-99A3DF2B922A}</c15:txfldGUID>
                      <c15:f>Daten_Diagramme!$E$30</c15:f>
                      <c15:dlblFieldTableCache>
                        <c:ptCount val="1"/>
                        <c:pt idx="0">
                          <c:v>-1.1</c:v>
                        </c:pt>
                      </c15:dlblFieldTableCache>
                    </c15:dlblFTEntry>
                  </c15:dlblFieldTable>
                  <c15:showDataLabelsRange val="0"/>
                </c:ext>
                <c:ext xmlns:c16="http://schemas.microsoft.com/office/drawing/2014/chart" uri="{C3380CC4-5D6E-409C-BE32-E72D297353CC}">
                  <c16:uniqueId val="{00000010-A613-4642-8848-438CE6836777}"/>
                </c:ext>
              </c:extLst>
            </c:dLbl>
            <c:dLbl>
              <c:idx val="17"/>
              <c:tx>
                <c:strRef>
                  <c:f>Daten_Diagramme!$E$31</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{AC1C421D-4E09-4209-BBAA-72822BC0BEE5}</c15:txfldGUID>
                      <c15:f>Daten_Diagramme!$E$31</c15:f>
                      <c15:dlblFieldTableCache>
                        <c:ptCount val="1"/>
                        <c:pt idx="0">
                          <c:v>0.8</c:v>
                        </c:pt>
                      </c15:dlblFieldTableCache>
                    </c15:dlblFTEntry>
                  </c15:dlblFieldTable>
                  <c15:showDataLabelsRange val="0"/>
                </c:ext>
                <c:ext xmlns:c16="http://schemas.microsoft.com/office/drawing/2014/chart" uri="{C3380CC4-5D6E-409C-BE32-E72D297353CC}">
                  <c16:uniqueId val="{00000011-A613-4642-8848-438CE6836777}"/>
                </c:ext>
              </c:extLst>
            </c:dLbl>
            <c:dLbl>
              <c:idx val="18"/>
              <c:tx>
                <c:strRef>
                  <c:f>Daten_Diagramme!$E$32</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{A2684EB2-BC65-4695-BC23-F2B19D6649C6}</c15:txfldGUID>
                      <c15:f>Daten_Diagramme!$E$32</c15:f>
                      <c15:dlblFieldTableCache>
                        <c:ptCount val="1"/>
                        <c:pt idx="0">
                          <c:v>-2.7</c:v>
                        </c:pt>
                      </c15:dlblFieldTableCache>
                    </c15:dlblFTEntry>
                  </c15:dlblFieldTable>
                  <c15:showDataLabelsRange val="0"/>
                </c:ext>
                <c:ext xmlns:c16="http://schemas.microsoft.com/office/drawing/2014/chart" uri="{C3380CC4-5D6E-409C-BE32-E72D297353CC}">
                  <c16:uniqueId val="{00000012-A613-4642-8848-438CE6836777}"/>
                </c:ext>
              </c:extLst>
            </c:dLbl>
            <c:dLbl>
              <c:idx val="19"/>
              <c:tx>
                <c:strRef>
                  <c:f>Daten_Diagramme!$E$33</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{4826FE36-4282-47B5-806E-7FBFEE499858}</c15:txfldGUID>
                      <c15:f>Daten_Diagramme!$E$33</c15:f>
                      <c15:dlblFieldTableCache>
                        <c:ptCount val="1"/>
                        <c:pt idx="0">
                          <c:v>2.2</c:v>
                        </c:pt>
                      </c15:dlblFieldTableCache>
                    </c15:dlblFTEntry>
                  </c15:dlblFieldTable>
                  <c15:showDataLabelsRange val="0"/>
                </c:ext>
                <c:ext xmlns:c16="http://schemas.microsoft.com/office/drawing/2014/chart" uri="{C3380CC4-5D6E-409C-BE32-E72D297353CC}">
                  <c16:uniqueId val="{00000013-A613-4642-8848-438CE6836777}"/>
                </c:ext>
              </c:extLst>
            </c:dLbl>
            <c:dLbl>
              <c:idx val="20"/>
              <c:tx>
                <c:strRef>
                  <c:f>Daten_Diagramme!$E$34</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{FB3640F4-8DF6-4ED9-BACC-6522AD4CD231}</c15:txfldGUID>
                      <c15:f>Daten_Diagramme!$E$34</c15:f>
                      <c15:dlblFieldTableCache>
                        <c:ptCount val="1"/>
                        <c:pt idx="0">
                          <c:v>-4.8</c:v>
                        </c:pt>
                      </c15:dlblFieldTableCache>
                    </c15:dlblFTEntry>
                  </c15:dlblFieldTable>
                  <c15:showDataLabelsRange val="0"/>
                </c:ext>
                <c:ext xmlns:c16="http://schemas.microsoft.com/office/drawing/2014/chart" uri="{C3380CC4-5D6E-409C-BE32-E72D297353CC}">
                  <c16:uniqueId val="{00000014-A613-4642-8848-438CE6836777}"/>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{2866211A-7680-470C-9A8E-AF6F05F5F2B3}</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A613-4642-8848-438CE6836777}"/>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{4D2F15AE-F5BC-4706-B34D-94B64A2A2BC1}</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A613-4642-8848-438CE6836777}"/>
                </c:ext>
              </c:extLst>
            </c:dLbl>
            <c:dLbl>
              <c:idx val="23"/>
              <c:tx>
                <c:strRef>
                  <c:f>Daten_Diagramme!$E$37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{BB8C7D87-2A12-4544-8E04-F31F9FD31593}</c15:txfldGUID>
                      <c15:f>Daten_Diagramme!$E$37</c15:f>
                      <c15:dlblFieldTableCache>
                        <c:ptCount val="1"/>
                        <c:pt idx="0">
                          <c:v>-0.7</c:v>
                        </c:pt>
                      </c15:dlblFieldTableCache>
                    </c15:dlblFTEntry>
                  </c15:dlblFieldTable>
                  <c15:showDataLabelsRange val="0"/>
                </c:ext>
                <c:ext xmlns:c16="http://schemas.microsoft.com/office/drawing/2014/chart" uri="{C3380CC4-5D6E-409C-BE32-E72D297353CC}">
                  <c16:uniqueId val="{00000017-A613-4642-8848-438CE6836777}"/>
                </c:ext>
              </c:extLst>
            </c:dLbl>
            <c:dLbl>
              <c:idx val="24"/>
              <c:tx>
                <c:strRef>
                  <c:f>Daten_Diagramme!$E$38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{B4954CBE-ADAD-4B31-8A01-3D7E494FE68C}</c15:txfldGUID>
                      <c15:f>Daten_Diagramme!$E$38</c15:f>
                      <c15:dlblFieldTableCache>
                        <c:ptCount val="1"/>
                        <c:pt idx="0">
                          <c:v>-3.6</c:v>
                        </c:pt>
                      </c15:dlblFieldTableCache>
                    </c15:dlblFTEntry>
                  </c15:dlblFieldTable>
                  <c15:showDataLabelsRange val="0"/>
                </c:ext>
                <c:ext xmlns:c16="http://schemas.microsoft.com/office/drawing/2014/chart" uri="{C3380CC4-5D6E-409C-BE32-E72D297353CC}">
                  <c16:uniqueId val="{00000018-A613-4642-8848-438CE6836777}"/>
                </c:ext>
              </c:extLst>
            </c:dLbl>
            <c:dLbl>
              <c:idx val="25"/>
              <c:tx>
                <c:strRef>
                  <c:f>Daten_Diagramme!$E$39</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{CF7085CA-2410-40B6-8D27-030969DC8B80}</c15:txfldGUID>
                      <c15:f>Daten_Diagramme!$E$39</c15:f>
                      <c15:dlblFieldTableCache>
                        <c:ptCount val="1"/>
                        <c:pt idx="0">
                          <c:v>-3.6</c:v>
                        </c:pt>
                      </c15:dlblFieldTableCache>
                    </c15:dlblFTEntry>
                  </c15:dlblFieldTable>
                  <c15:showDataLabelsRange val="0"/>
                </c:ext>
                <c:ext xmlns:c16="http://schemas.microsoft.com/office/drawing/2014/chart" uri="{C3380CC4-5D6E-409C-BE32-E72D297353CC}">
                  <c16:uniqueId val="{00000019-A613-4642-8848-438CE6836777}"/>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{751C721A-467B-4B5A-ACB9-554774C26E2D}</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A613-4642-8848-438CE6836777}"/>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{766C9B8C-3DBB-4B2B-A3AD-D62646C7BFD7}</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A613-4642-8848-438CE6836777}"/>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{14ECDA12-B68A-4B80-A737-AF8E9B9F75FD}</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A613-4642-8848-438CE6836777}"/>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{01AF0301-6D84-4F82-9AD1-8A334A113CD0}</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A613-4642-8848-438CE6836777}"/>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{E95141D3-955F-4E4A-8B07-10D26AB87625}</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A613-4642-8848-438CE6836777}"/>
                </c:ext>
              </c:extLst>
            </c:dLbl>
            <c:dLbl>
              <c:idx val="31"/>
              <c:tx>
                <c:strRef>
                  <c:f>Daten_Diagramme!$E$45</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{33772345-3C04-41F5-B3F2-9FC1BD1FEC42}</c15:txfldGUID>
                      <c15:f>Daten_Diagramme!$E$45</c15:f>
                      <c15:dlblFieldTableCache>
                        <c:ptCount val="1"/>
                        <c:pt idx="0">
                          <c:v>-3.6</c:v>
                        </c:pt>
                      </c15:dlblFieldTableCache>
                    </c15:dlblFTEntry>
                  </c15:dlblFieldTable>
                  <c15:showDataLabelsRange val="0"/>
                </c:ext>
                <c:ext xmlns:c16="http://schemas.microsoft.com/office/drawing/2014/chart" uri="{C3380CC4-5D6E-409C-BE32-E72D297353CC}">
                  <c16:uniqueId val="{0000001F-A613-4642-8848-438CE683677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-3.5670356703567037</c:v>
                </c:pt>
                <c:pt idx="1">
                  <c:v>-0.67796610169491522</c:v>
                </c:pt>
                <c:pt idx="2">
                  <c:v>-10</c:v>
                </c:pt>
                <c:pt idx="3">
                  <c:v>-5.260888313928417</c:v>
                </c:pt>
                <c:pt idx="4">
                  <c:v>-4.0966386554621845</c:v>
                </c:pt>
                <c:pt idx="5">
                  <c:v>-8.3657587548638137</c:v>
                </c:pt>
                <c:pt idx="6">
                  <c:v>0.88495575221238942</c:v>
                </c:pt>
                <c:pt idx="7">
                  <c:v>-0.62893081761006286</c:v>
                </c:pt>
                <c:pt idx="8">
                  <c:v>-1.375</c:v>
                </c:pt>
                <c:pt idx="9">
                  <c:v>-3.3217993079584773</c:v>
                </c:pt>
                <c:pt idx="10">
                  <c:v>-10.231023102310232</c:v>
                </c:pt>
                <c:pt idx="11">
                  <c:v>6.5162907268170427</c:v>
                </c:pt>
                <c:pt idx="12">
                  <c:v>5.2173913043478262</c:v>
                </c:pt>
                <c:pt idx="13">
                  <c:v>-1.2375059495478344</c:v>
                </c:pt>
                <c:pt idx="14">
                  <c:v>-8.8511399195350915</c:v>
                </c:pt>
                <c:pt idx="15">
                  <c:v>78.260869565217391</c:v>
                </c:pt>
                <c:pt idx="16">
                  <c:v>-1.0526315789473684</c:v>
                </c:pt>
                <c:pt idx="17">
                  <c:v>0.75</c:v>
                </c:pt>
                <c:pt idx="18">
                  <c:v>-2.7118644067796609</c:v>
                </c:pt>
                <c:pt idx="19">
                  <c:v>2.2462562396006653</c:v>
                </c:pt>
                <c:pt idx="20">
                  <c:v>-4.7822706065318821</c:v>
                </c:pt>
                <c:pt idx="21">
                  <c:v>0</c:v>
                </c:pt>
                <c:pt idx="23">
                  <c:v>-0.67796610169491522</c:v>
                </c:pt>
                <c:pt idx="24">
                  <c:v>-3.5697510568341944</c:v>
                </c:pt>
                <c:pt idx="25">
                  <c:v>-3.6440562303807833</c:v>
                </c:pt>
              </c:numCache>
            </c:numRef>
          </c:val>
          <c:extLst>
            <c:ext xmlns:c16="http://schemas.microsoft.com/office/drawing/2014/chart" uri="{C3380CC4-5D6E-409C-BE32-E72D297353CC}">
              <c16:uniqueId val="{00000020-A613-4642-8848-438CE6836777}"/>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{1251EB84-4850-44EB-83AB-7CCECF7EFEF7}</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A613-4642-8848-438CE6836777}"/>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{1FB2FBDD-A50B-4EAF-80CC-5F0897AE5EA0}</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A613-4642-8848-438CE6836777}"/>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{21FA4838-F094-4DA6-B488-69FCD5A427A5}</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A613-4642-8848-438CE6836777}"/>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{E3DCDDCA-38CD-4CAE-B16D-1C9B42CFD791}</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A613-4642-8848-438CE6836777}"/>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{F4A9E3AD-9849-436B-9E63-DBB5B556E783}</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A613-4642-8848-438CE6836777}"/>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{6E6C1862-41E9-4FC8-AB10-240255FA6758}</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A613-4642-8848-438CE6836777}"/>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{4B08E672-C155-499D-90A1-2D9AD5BEB299}</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A613-4642-8848-438CE6836777}"/>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{7C24C933-2526-48A4-AE5C-E1B0EA8F360E}</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A613-4642-8848-438CE6836777}"/>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{50C9092C-C4BB-44BE-AEE1-37D42DD46D75}</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A613-4642-8848-438CE6836777}"/>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{9B68DEE2-5E94-40C9-AB28-0A517F05C2EB}</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A613-4642-8848-438CE6836777}"/>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{BA34A8C7-8388-4442-BD79-7E936B996457}</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A613-4642-8848-438CE6836777}"/>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{59E7DD5D-D7D1-4B4C-ABAD-3C3A3674A9EB}</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A613-4642-8848-438CE6836777}"/>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{ADC7B5E2-282A-4F83-8025-59A9A905BF13}</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A613-4642-8848-438CE6836777}"/>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{990F765F-B9DB-4B90-9C36-2F9C635A515C}</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A613-4642-8848-438CE6836777}"/>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{77875F1B-8BC7-4455-A01B-574DDFAC1E31}</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A613-4642-8848-438CE6836777}"/>
                </c:ext>
              </c:extLst>
            </c:dLbl>
            <c:dLbl>
              <c:idx val="15"/>
              <c:tx>
                <c:strRef>
                  <c:f>Daten_Diagramme!$G$29</c:f>
                  <c:strCache>
                    <c:ptCount val="1"/>
                    <c:pt idx="0">
                      <c:v>&gt;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{1AC6CCAC-7378-4B88-941A-09FCE6B0E76B}</c15:txfldGUID>
                      <c15:f>Daten_Diagramme!$G$29</c15:f>
                      <c15:dlblFieldTableCache>
                        <c:ptCount val="1"/>
                        <c:pt idx="0">
                          <c:v>&gt; 50</c:v>
                        </c:pt>
                      </c15:dlblFieldTableCache>
                    </c15:dlblFTEntry>
                  </c15:dlblFieldTable>
                  <c15:showDataLabelsRange val="0"/>
                </c:ext>
                <c:ext xmlns:c16="http://schemas.microsoft.com/office/drawing/2014/chart" uri="{C3380CC4-5D6E-409C-BE32-E72D297353CC}">
                  <c16:uniqueId val="{00000030-A613-4642-8848-438CE6836777}"/>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{70FAECC8-40F7-4247-8400-D563F01730DF}</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A613-4642-8848-438CE6836777}"/>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{7D5297AA-D6B0-4861-8222-204E32A7EF3B}</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A613-4642-8848-438CE6836777}"/>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{88FD1384-6F1E-4387-9C0A-CDE56A84B786}</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A613-4642-8848-438CE6836777}"/>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{C0A070BC-8DC6-4C02-B614-9303DCBC1E2F}</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A613-4642-8848-438CE6836777}"/>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{AE329197-54BC-4F1D-B120-3C90D6E885F6}</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A613-4642-8848-438CE6836777}"/>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{675F6911-1382-4B75-9960-F4B7521350E9}</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A613-4642-8848-438CE6836777}"/>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{6FB9A47E-9CAB-4FFA-94C7-AD823C5159DE}</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A613-4642-8848-438CE6836777}"/>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{9C2EB6A1-16F5-4C70-93B4-DE3B937E4C33}</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A613-4642-8848-438CE6836777}"/>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{0EC6CC7A-5281-498E-946A-F61C38C5118B}</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A613-4642-8848-438CE6836777}"/>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{6DCDD68D-B9E2-4FE4-9840-3179478FE062}</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A613-4642-8848-438CE6836777}"/>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{899CCAEF-05C7-43F1-ABC7-F0016D47BD88}</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A613-4642-8848-438CE6836777}"/>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{ABE3CC68-A91E-47E0-A3FC-70EFD91AB77F}</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A613-4642-8848-438CE6836777}"/>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{A5045388-9F9D-4B73-AF8D-7120B4867F01}</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A613-4642-8848-438CE6836777}"/>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{45B8800C-9B40-4D39-A6BD-8EF8D2DAE04D}</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A613-4642-8848-438CE6836777}"/>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{DBF040CD-C93D-4A35-9C66-B823D5FE797C}</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A613-4642-8848-438CE6836777}"/>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{F6452374-4FBB-46EC-9DA7-A5CE6146D50B}</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A613-4642-8848-438CE683677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A613-4642-8848-438CE6836777}"/>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A613-4642-8848-438CE6836777}"/>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{B88DABB5-CF8D-4865-888C-5253226FD0DF}</c15:txfldGUID>
                      <c15:f>Diagramm!$I$46</c15:f>
                      <c15:dlblFieldTableCache>
                        <c:ptCount val="1"/>
                      </c15:dlblFieldTableCache>
                    </c15:dlblFTEntry>
                  </c15:dlblFieldTable>
                  <c15:showDataLabelsRange val="0"/>
                </c:ext>
                <c:ext xmlns:c16="http://schemas.microsoft.com/office/drawing/2014/chart" uri="{C3380CC4-5D6E-409C-BE32-E72D297353CC}">
                  <c16:uniqueId val="{00000000-67C0-4A3D-8F56-9D75FD9C1A95}"/>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{F1137176-538E-4CFF-BFD1-7FB23F8B1EB3}</c15:txfldGUID>
                      <c15:f>Diagramm!$I$47</c15:f>
                      <c15:dlblFieldTableCache>
                        <c:ptCount val="1"/>
                      </c15:dlblFieldTableCache>
                    </c15:dlblFTEntry>
                  </c15:dlblFieldTable>
                  <c15:showDataLabelsRange val="0"/>
                </c:ext>
                <c:ext xmlns:c16="http://schemas.microsoft.com/office/drawing/2014/chart" uri="{C3380CC4-5D6E-409C-BE32-E72D297353CC}">
                  <c16:uniqueId val="{00000001-67C0-4A3D-8F56-9D75FD9C1A95}"/>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{5F21168B-E7CC-45C6-A55B-00D313F153DD}</c15:txfldGUID>
                      <c15:f>Diagramm!$I$48</c15:f>
                      <c15:dlblFieldTableCache>
                        <c:ptCount val="1"/>
                      </c15:dlblFieldTableCache>
                    </c15:dlblFTEntry>
                  </c15:dlblFieldTable>
                  <c15:showDataLabelsRange val="0"/>
                </c:ext>
                <c:ext xmlns:c16="http://schemas.microsoft.com/office/drawing/2014/chart" uri="{C3380CC4-5D6E-409C-BE32-E72D297353CC}">
                  <c16:uniqueId val="{00000002-67C0-4A3D-8F56-9D75FD9C1A95}"/>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{B3C6B77A-D5DA-4B7E-AEFA-5B57AE19EC85}</c15:txfldGUID>
                      <c15:f>Diagramm!$I$49</c15:f>
                      <c15:dlblFieldTableCache>
                        <c:ptCount val="1"/>
                      </c15:dlblFieldTableCache>
                    </c15:dlblFTEntry>
                  </c15:dlblFieldTable>
                  <c15:showDataLabelsRange val="0"/>
                </c:ext>
                <c:ext xmlns:c16="http://schemas.microsoft.com/office/drawing/2014/chart" uri="{C3380CC4-5D6E-409C-BE32-E72D297353CC}">
                  <c16:uniqueId val="{00000003-67C0-4A3D-8F56-9D75FD9C1A95}"/>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{0A3CE6F9-0441-47BC-9962-049705DFB249}</c15:txfldGUID>
                      <c15:f>Diagramm!$I$50</c15:f>
                      <c15:dlblFieldTableCache>
                        <c:ptCount val="1"/>
                      </c15:dlblFieldTableCache>
                    </c15:dlblFTEntry>
                  </c15:dlblFieldTable>
                  <c15:showDataLabelsRange val="0"/>
                </c:ext>
                <c:ext xmlns:c16="http://schemas.microsoft.com/office/drawing/2014/chart" uri="{C3380CC4-5D6E-409C-BE32-E72D297353CC}">
                  <c16:uniqueId val="{00000004-67C0-4A3D-8F56-9D75FD9C1A95}"/>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{2EAEE8D2-CA25-4D42-8991-4599563653B4}</c15:txfldGUID>
                      <c15:f>Diagramm!$I$51</c15:f>
                      <c15:dlblFieldTableCache>
                        <c:ptCount val="1"/>
                      </c15:dlblFieldTableCache>
                    </c15:dlblFTEntry>
                  </c15:dlblFieldTable>
                  <c15:showDataLabelsRange val="0"/>
                </c:ext>
                <c:ext xmlns:c16="http://schemas.microsoft.com/office/drawing/2014/chart" uri="{C3380CC4-5D6E-409C-BE32-E72D297353CC}">
                  <c16:uniqueId val="{00000005-67C0-4A3D-8F56-9D75FD9C1A95}"/>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{B8C34BD1-F476-4018-8376-A674898BA256}</c15:txfldGUID>
                      <c15:f>Diagramm!$I$52</c15:f>
                      <c15:dlblFieldTableCache>
                        <c:ptCount val="1"/>
                      </c15:dlblFieldTableCache>
                    </c15:dlblFTEntry>
                  </c15:dlblFieldTable>
                  <c15:showDataLabelsRange val="0"/>
                </c:ext>
                <c:ext xmlns:c16="http://schemas.microsoft.com/office/drawing/2014/chart" uri="{C3380CC4-5D6E-409C-BE32-E72D297353CC}">
                  <c16:uniqueId val="{00000006-67C0-4A3D-8F56-9D75FD9C1A95}"/>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{80A61153-F63D-4BF9-BEE0-388EF47D102B}</c15:txfldGUID>
                      <c15:f>Diagramm!$I$53</c15:f>
                      <c15:dlblFieldTableCache>
                        <c:ptCount val="1"/>
                      </c15:dlblFieldTableCache>
                    </c15:dlblFTEntry>
                  </c15:dlblFieldTable>
                  <c15:showDataLabelsRange val="0"/>
                </c:ext>
                <c:ext xmlns:c16="http://schemas.microsoft.com/office/drawing/2014/chart" uri="{C3380CC4-5D6E-409C-BE32-E72D297353CC}">
                  <c16:uniqueId val="{00000007-67C0-4A3D-8F56-9D75FD9C1A95}"/>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{2A63E45D-F398-42C9-B79B-95DA0989749E}</c15:txfldGUID>
                      <c15:f>Diagramm!$I$54</c15:f>
                      <c15:dlblFieldTableCache>
                        <c:ptCount val="1"/>
                      </c15:dlblFieldTableCache>
                    </c15:dlblFTEntry>
                  </c15:dlblFieldTable>
                  <c15:showDataLabelsRange val="0"/>
                </c:ext>
                <c:ext xmlns:c16="http://schemas.microsoft.com/office/drawing/2014/chart" uri="{C3380CC4-5D6E-409C-BE32-E72D297353CC}">
                  <c16:uniqueId val="{00000008-67C0-4A3D-8F56-9D75FD9C1A95}"/>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{8857CDD1-AA64-4C89-9071-C60272ADB1FB}</c15:txfldGUID>
                      <c15:f>Diagramm!$I$55</c15:f>
                      <c15:dlblFieldTableCache>
                        <c:ptCount val="1"/>
                      </c15:dlblFieldTableCache>
                    </c15:dlblFTEntry>
                  </c15:dlblFieldTable>
                  <c15:showDataLabelsRange val="0"/>
                </c:ext>
                <c:ext xmlns:c16="http://schemas.microsoft.com/office/drawing/2014/chart" uri="{C3380CC4-5D6E-409C-BE32-E72D297353CC}">
                  <c16:uniqueId val="{00000009-67C0-4A3D-8F56-9D75FD9C1A95}"/>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{221FB196-2CFD-423D-8FD9-38CF29C00EE3}</c15:txfldGUID>
                      <c15:f>Diagramm!$I$56</c15:f>
                      <c15:dlblFieldTableCache>
                        <c:ptCount val="1"/>
                      </c15:dlblFieldTableCache>
                    </c15:dlblFTEntry>
                  </c15:dlblFieldTable>
                  <c15:showDataLabelsRange val="0"/>
                </c:ext>
                <c:ext xmlns:c16="http://schemas.microsoft.com/office/drawing/2014/chart" uri="{C3380CC4-5D6E-409C-BE32-E72D297353CC}">
                  <c16:uniqueId val="{0000000A-67C0-4A3D-8F56-9D75FD9C1A95}"/>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{DAB730E7-5CEA-4FE4-B7A6-7A98B2EBC4B1}</c15:txfldGUID>
                      <c15:f>Diagramm!$I$57</c15:f>
                      <c15:dlblFieldTableCache>
                        <c:ptCount val="1"/>
                      </c15:dlblFieldTableCache>
                    </c15:dlblFTEntry>
                  </c15:dlblFieldTable>
                  <c15:showDataLabelsRange val="0"/>
                </c:ext>
                <c:ext xmlns:c16="http://schemas.microsoft.com/office/drawing/2014/chart" uri="{C3380CC4-5D6E-409C-BE32-E72D297353CC}">
                  <c16:uniqueId val="{0000000B-67C0-4A3D-8F56-9D75FD9C1A95}"/>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{CBDC94BB-94F9-4303-A9CD-3557EDF43432}</c15:txfldGUID>
                      <c15:f>Diagramm!$I$58</c15:f>
                      <c15:dlblFieldTableCache>
                        <c:ptCount val="1"/>
                      </c15:dlblFieldTableCache>
                    </c15:dlblFTEntry>
                  </c15:dlblFieldTable>
                  <c15:showDataLabelsRange val="0"/>
                </c:ext>
                <c:ext xmlns:c16="http://schemas.microsoft.com/office/drawing/2014/chart" uri="{C3380CC4-5D6E-409C-BE32-E72D297353CC}">
                  <c16:uniqueId val="{0000000C-67C0-4A3D-8F56-9D75FD9C1A95}"/>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{4043982B-6F72-4BDE-8E98-D31EB0371DF3}</c15:txfldGUID>
                      <c15:f>Diagramm!$I$59</c15:f>
                      <c15:dlblFieldTableCache>
                        <c:ptCount val="1"/>
                      </c15:dlblFieldTableCache>
                    </c15:dlblFTEntry>
                  </c15:dlblFieldTable>
                  <c15:showDataLabelsRange val="0"/>
                </c:ext>
                <c:ext xmlns:c16="http://schemas.microsoft.com/office/drawing/2014/chart" uri="{C3380CC4-5D6E-409C-BE32-E72D297353CC}">
                  <c16:uniqueId val="{0000000D-67C0-4A3D-8F56-9D75FD9C1A95}"/>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{BBDB9648-FFA0-446B-9E3B-5AAB3B7A643B}</c15:txfldGUID>
                      <c15:f>Diagramm!$I$60</c15:f>
                      <c15:dlblFieldTableCache>
                        <c:ptCount val="1"/>
                      </c15:dlblFieldTableCache>
                    </c15:dlblFTEntry>
                  </c15:dlblFieldTable>
                  <c15:showDataLabelsRange val="0"/>
                </c:ext>
                <c:ext xmlns:c16="http://schemas.microsoft.com/office/drawing/2014/chart" uri="{C3380CC4-5D6E-409C-BE32-E72D297353CC}">
                  <c16:uniqueId val="{0000000E-67C0-4A3D-8F56-9D75FD9C1A95}"/>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{83376493-9933-4ECC-9D75-F77E1CF55CA5}</c15:txfldGUID>
                      <c15:f>Diagramm!$I$61</c15:f>
                      <c15:dlblFieldTableCache>
                        <c:ptCount val="1"/>
                      </c15:dlblFieldTableCache>
                    </c15:dlblFTEntry>
                  </c15:dlblFieldTable>
                  <c15:showDataLabelsRange val="0"/>
                </c:ext>
                <c:ext xmlns:c16="http://schemas.microsoft.com/office/drawing/2014/chart" uri="{C3380CC4-5D6E-409C-BE32-E72D297353CC}">
                  <c16:uniqueId val="{0000000F-67C0-4A3D-8F56-9D75FD9C1A95}"/>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{DBF532F3-DEDE-45E7-90BE-E13BD3A0B6DD}</c15:txfldGUID>
                      <c15:f>Diagramm!$I$62</c15:f>
                      <c15:dlblFieldTableCache>
                        <c:ptCount val="1"/>
                      </c15:dlblFieldTableCache>
                    </c15:dlblFTEntry>
                  </c15:dlblFieldTable>
                  <c15:showDataLabelsRange val="0"/>
                </c:ext>
                <c:ext xmlns:c16="http://schemas.microsoft.com/office/drawing/2014/chart" uri="{C3380CC4-5D6E-409C-BE32-E72D297353CC}">
                  <c16:uniqueId val="{00000010-67C0-4A3D-8F56-9D75FD9C1A95}"/>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{8DEFE199-C0A8-497A-BCCA-76FA26D21DF0}</c15:txfldGUID>
                      <c15:f>Diagramm!$I$63</c15:f>
                      <c15:dlblFieldTableCache>
                        <c:ptCount val="1"/>
                      </c15:dlblFieldTableCache>
                    </c15:dlblFTEntry>
                  </c15:dlblFieldTable>
                  <c15:showDataLabelsRange val="0"/>
                </c:ext>
                <c:ext xmlns:c16="http://schemas.microsoft.com/office/drawing/2014/chart" uri="{C3380CC4-5D6E-409C-BE32-E72D297353CC}">
                  <c16:uniqueId val="{00000011-67C0-4A3D-8F56-9D75FD9C1A95}"/>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{5B3960B5-0F59-4080-BE12-F9AAD73D125C}</c15:txfldGUID>
                      <c15:f>Diagramm!$I$64</c15:f>
                      <c15:dlblFieldTableCache>
                        <c:ptCount val="1"/>
                      </c15:dlblFieldTableCache>
                    </c15:dlblFTEntry>
                  </c15:dlblFieldTable>
                  <c15:showDataLabelsRange val="0"/>
                </c:ext>
                <c:ext xmlns:c16="http://schemas.microsoft.com/office/drawing/2014/chart" uri="{C3380CC4-5D6E-409C-BE32-E72D297353CC}">
                  <c16:uniqueId val="{00000012-67C0-4A3D-8F56-9D75FD9C1A95}"/>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{6A7994F6-D57B-451B-B3EE-64946D744299}</c15:txfldGUID>
                      <c15:f>Diagramm!$I$65</c15:f>
                      <c15:dlblFieldTableCache>
                        <c:ptCount val="1"/>
                      </c15:dlblFieldTableCache>
                    </c15:dlblFTEntry>
                  </c15:dlblFieldTable>
                  <c15:showDataLabelsRange val="0"/>
                </c:ext>
                <c:ext xmlns:c16="http://schemas.microsoft.com/office/drawing/2014/chart" uri="{C3380CC4-5D6E-409C-BE32-E72D297353CC}">
                  <c16:uniqueId val="{00000013-67C0-4A3D-8F56-9D75FD9C1A95}"/>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{786DABDB-F8DF-43AA-97AC-67758E3058BF}</c15:txfldGUID>
                      <c15:f>Diagramm!$I$66</c15:f>
                      <c15:dlblFieldTableCache>
                        <c:ptCount val="1"/>
                      </c15:dlblFieldTableCache>
                    </c15:dlblFTEntry>
                  </c15:dlblFieldTable>
                  <c15:showDataLabelsRange val="0"/>
                </c:ext>
                <c:ext xmlns:c16="http://schemas.microsoft.com/office/drawing/2014/chart" uri="{C3380CC4-5D6E-409C-BE32-E72D297353CC}">
                  <c16:uniqueId val="{00000014-67C0-4A3D-8F56-9D75FD9C1A95}"/>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{97A9D422-B0D5-4CE9-9AB8-160829146395}</c15:txfldGUID>
                      <c15:f>Diagramm!$I$67</c15:f>
                      <c15:dlblFieldTableCache>
                        <c:ptCount val="1"/>
                      </c15:dlblFieldTableCache>
                    </c15:dlblFTEntry>
                  </c15:dlblFieldTable>
                  <c15:showDataLabelsRange val="0"/>
                </c:ext>
                <c:ext xmlns:c16="http://schemas.microsoft.com/office/drawing/2014/chart" uri="{C3380CC4-5D6E-409C-BE32-E72D297353CC}">
                  <c16:uniqueId val="{00000015-67C0-4A3D-8F56-9D75FD9C1A9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7C0-4A3D-8F56-9D75FD9C1A95}"/>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{FBF4A218-DC2F-44FF-874C-AD1DE3C0F571}</c15:txfldGUID>
                      <c15:f>Diagramm!$K$46</c15:f>
                      <c15:dlblFieldTableCache>
                        <c:ptCount val="1"/>
                      </c15:dlblFieldTableCache>
                    </c15:dlblFTEntry>
                  </c15:dlblFieldTable>
                  <c15:showDataLabelsRange val="0"/>
                </c:ext>
                <c:ext xmlns:c16="http://schemas.microsoft.com/office/drawing/2014/chart" uri="{C3380CC4-5D6E-409C-BE32-E72D297353CC}">
                  <c16:uniqueId val="{00000017-67C0-4A3D-8F56-9D75FD9C1A95}"/>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{04422E8F-1164-4CEF-B53A-70946CDF3B03}</c15:txfldGUID>
                      <c15:f>Diagramm!$K$47</c15:f>
                      <c15:dlblFieldTableCache>
                        <c:ptCount val="1"/>
                      </c15:dlblFieldTableCache>
                    </c15:dlblFTEntry>
                  </c15:dlblFieldTable>
                  <c15:showDataLabelsRange val="0"/>
                </c:ext>
                <c:ext xmlns:c16="http://schemas.microsoft.com/office/drawing/2014/chart" uri="{C3380CC4-5D6E-409C-BE32-E72D297353CC}">
                  <c16:uniqueId val="{00000018-67C0-4A3D-8F56-9D75FD9C1A95}"/>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{AE3B479B-9C68-43D0-B74D-CE420E176623}</c15:txfldGUID>
                      <c15:f>Diagramm!$K$48</c15:f>
                      <c15:dlblFieldTableCache>
                        <c:ptCount val="1"/>
                      </c15:dlblFieldTableCache>
                    </c15:dlblFTEntry>
                  </c15:dlblFieldTable>
                  <c15:showDataLabelsRange val="0"/>
                </c:ext>
                <c:ext xmlns:c16="http://schemas.microsoft.com/office/drawing/2014/chart" uri="{C3380CC4-5D6E-409C-BE32-E72D297353CC}">
                  <c16:uniqueId val="{00000019-67C0-4A3D-8F56-9D75FD9C1A95}"/>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{E665AE4B-4D32-43B2-ABA0-6A6E124D6D44}</c15:txfldGUID>
                      <c15:f>Diagramm!$K$49</c15:f>
                      <c15:dlblFieldTableCache>
                        <c:ptCount val="1"/>
                      </c15:dlblFieldTableCache>
                    </c15:dlblFTEntry>
                  </c15:dlblFieldTable>
                  <c15:showDataLabelsRange val="0"/>
                </c:ext>
                <c:ext xmlns:c16="http://schemas.microsoft.com/office/drawing/2014/chart" uri="{C3380CC4-5D6E-409C-BE32-E72D297353CC}">
                  <c16:uniqueId val="{0000001A-67C0-4A3D-8F56-9D75FD9C1A95}"/>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{0470AADC-644B-485F-A3F9-EFD6CF3285ED}</c15:txfldGUID>
                      <c15:f>Diagramm!$K$50</c15:f>
                      <c15:dlblFieldTableCache>
                        <c:ptCount val="1"/>
                      </c15:dlblFieldTableCache>
                    </c15:dlblFTEntry>
                  </c15:dlblFieldTable>
                  <c15:showDataLabelsRange val="0"/>
                </c:ext>
                <c:ext xmlns:c16="http://schemas.microsoft.com/office/drawing/2014/chart" uri="{C3380CC4-5D6E-409C-BE32-E72D297353CC}">
                  <c16:uniqueId val="{0000001B-67C0-4A3D-8F56-9D75FD9C1A95}"/>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{9AA057C9-F1C6-4916-BB59-D209ECC7210A}</c15:txfldGUID>
                      <c15:f>Diagramm!$K$51</c15:f>
                      <c15:dlblFieldTableCache>
                        <c:ptCount val="1"/>
                      </c15:dlblFieldTableCache>
                    </c15:dlblFTEntry>
                  </c15:dlblFieldTable>
                  <c15:showDataLabelsRange val="0"/>
                </c:ext>
                <c:ext xmlns:c16="http://schemas.microsoft.com/office/drawing/2014/chart" uri="{C3380CC4-5D6E-409C-BE32-E72D297353CC}">
                  <c16:uniqueId val="{0000001C-67C0-4A3D-8F56-9D75FD9C1A95}"/>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{0A5101BA-9FE0-41F4-9B23-F57879B4C6C6}</c15:txfldGUID>
                      <c15:f>Diagramm!$K$52</c15:f>
                      <c15:dlblFieldTableCache>
                        <c:ptCount val="1"/>
                      </c15:dlblFieldTableCache>
                    </c15:dlblFTEntry>
                  </c15:dlblFieldTable>
                  <c15:showDataLabelsRange val="0"/>
                </c:ext>
                <c:ext xmlns:c16="http://schemas.microsoft.com/office/drawing/2014/chart" uri="{C3380CC4-5D6E-409C-BE32-E72D297353CC}">
                  <c16:uniqueId val="{0000001D-67C0-4A3D-8F56-9D75FD9C1A95}"/>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{1C02E319-A969-43C9-B576-674962795BD1}</c15:txfldGUID>
                      <c15:f>Diagramm!$K$53</c15:f>
                      <c15:dlblFieldTableCache>
                        <c:ptCount val="1"/>
                      </c15:dlblFieldTableCache>
                    </c15:dlblFTEntry>
                  </c15:dlblFieldTable>
                  <c15:showDataLabelsRange val="0"/>
                </c:ext>
                <c:ext xmlns:c16="http://schemas.microsoft.com/office/drawing/2014/chart" uri="{C3380CC4-5D6E-409C-BE32-E72D297353CC}">
                  <c16:uniqueId val="{0000001E-67C0-4A3D-8F56-9D75FD9C1A95}"/>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{77CD8244-C546-4488-BA40-A8667FF4A344}</c15:txfldGUID>
                      <c15:f>Diagramm!$K$54</c15:f>
                      <c15:dlblFieldTableCache>
                        <c:ptCount val="1"/>
                      </c15:dlblFieldTableCache>
                    </c15:dlblFTEntry>
                  </c15:dlblFieldTable>
                  <c15:showDataLabelsRange val="0"/>
                </c:ext>
                <c:ext xmlns:c16="http://schemas.microsoft.com/office/drawing/2014/chart" uri="{C3380CC4-5D6E-409C-BE32-E72D297353CC}">
                  <c16:uniqueId val="{0000001F-67C0-4A3D-8F56-9D75FD9C1A95}"/>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{5DADCE8E-082D-4FEE-BD6F-255FFF8A6E25}</c15:txfldGUID>
                      <c15:f>Diagramm!$K$55</c15:f>
                      <c15:dlblFieldTableCache>
                        <c:ptCount val="1"/>
                      </c15:dlblFieldTableCache>
                    </c15:dlblFTEntry>
                  </c15:dlblFieldTable>
                  <c15:showDataLabelsRange val="0"/>
                </c:ext>
                <c:ext xmlns:c16="http://schemas.microsoft.com/office/drawing/2014/chart" uri="{C3380CC4-5D6E-409C-BE32-E72D297353CC}">
                  <c16:uniqueId val="{00000020-67C0-4A3D-8F56-9D75FD9C1A95}"/>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{2CE5174B-E6E4-43BA-95A2-6DB8E49327EE}</c15:txfldGUID>
                      <c15:f>Diagramm!$K$56</c15:f>
                      <c15:dlblFieldTableCache>
                        <c:ptCount val="1"/>
                      </c15:dlblFieldTableCache>
                    </c15:dlblFTEntry>
                  </c15:dlblFieldTable>
                  <c15:showDataLabelsRange val="0"/>
                </c:ext>
                <c:ext xmlns:c16="http://schemas.microsoft.com/office/drawing/2014/chart" uri="{C3380CC4-5D6E-409C-BE32-E72D297353CC}">
                  <c16:uniqueId val="{00000021-67C0-4A3D-8F56-9D75FD9C1A95}"/>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{85561C4D-9BCC-4C89-9760-587B71306458}</c15:txfldGUID>
                      <c15:f>Diagramm!$K$57</c15:f>
                      <c15:dlblFieldTableCache>
                        <c:ptCount val="1"/>
                      </c15:dlblFieldTableCache>
                    </c15:dlblFTEntry>
                  </c15:dlblFieldTable>
                  <c15:showDataLabelsRange val="0"/>
                </c:ext>
                <c:ext xmlns:c16="http://schemas.microsoft.com/office/drawing/2014/chart" uri="{C3380CC4-5D6E-409C-BE32-E72D297353CC}">
                  <c16:uniqueId val="{00000022-67C0-4A3D-8F56-9D75FD9C1A95}"/>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{2C2A2423-729E-4AD1-94C2-36511684F1EA}</c15:txfldGUID>
                      <c15:f>Diagramm!$K$58</c15:f>
                      <c15:dlblFieldTableCache>
                        <c:ptCount val="1"/>
                      </c15:dlblFieldTableCache>
                    </c15:dlblFTEntry>
                  </c15:dlblFieldTable>
                  <c15:showDataLabelsRange val="0"/>
                </c:ext>
                <c:ext xmlns:c16="http://schemas.microsoft.com/office/drawing/2014/chart" uri="{C3380CC4-5D6E-409C-BE32-E72D297353CC}">
                  <c16:uniqueId val="{00000023-67C0-4A3D-8F56-9D75FD9C1A95}"/>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{8B1A0752-16C6-4111-A2C9-E4C68A732A0F}</c15:txfldGUID>
                      <c15:f>Diagramm!$K$59</c15:f>
                      <c15:dlblFieldTableCache>
                        <c:ptCount val="1"/>
                      </c15:dlblFieldTableCache>
                    </c15:dlblFTEntry>
                  </c15:dlblFieldTable>
                  <c15:showDataLabelsRange val="0"/>
                </c:ext>
                <c:ext xmlns:c16="http://schemas.microsoft.com/office/drawing/2014/chart" uri="{C3380CC4-5D6E-409C-BE32-E72D297353CC}">
                  <c16:uniqueId val="{00000024-67C0-4A3D-8F56-9D75FD9C1A95}"/>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{65E29B47-A4B4-436E-80A4-F7809D82E052}</c15:txfldGUID>
                      <c15:f>Diagramm!$K$60</c15:f>
                      <c15:dlblFieldTableCache>
                        <c:ptCount val="1"/>
                      </c15:dlblFieldTableCache>
                    </c15:dlblFTEntry>
                  </c15:dlblFieldTable>
                  <c15:showDataLabelsRange val="0"/>
                </c:ext>
                <c:ext xmlns:c16="http://schemas.microsoft.com/office/drawing/2014/chart" uri="{C3380CC4-5D6E-409C-BE32-E72D297353CC}">
                  <c16:uniqueId val="{00000025-67C0-4A3D-8F56-9D75FD9C1A95}"/>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{591CA8E0-C5F8-44CA-95BE-8053AC4A8EBD}</c15:txfldGUID>
                      <c15:f>Diagramm!$K$61</c15:f>
                      <c15:dlblFieldTableCache>
                        <c:ptCount val="1"/>
                      </c15:dlblFieldTableCache>
                    </c15:dlblFTEntry>
                  </c15:dlblFieldTable>
                  <c15:showDataLabelsRange val="0"/>
                </c:ext>
                <c:ext xmlns:c16="http://schemas.microsoft.com/office/drawing/2014/chart" uri="{C3380CC4-5D6E-409C-BE32-E72D297353CC}">
                  <c16:uniqueId val="{00000026-67C0-4A3D-8F56-9D75FD9C1A95}"/>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{C9AA6A94-3DA6-443C-86B0-AA24FF167753}</c15:txfldGUID>
                      <c15:f>Diagramm!$K$62</c15:f>
                      <c15:dlblFieldTableCache>
                        <c:ptCount val="1"/>
                      </c15:dlblFieldTableCache>
                    </c15:dlblFTEntry>
                  </c15:dlblFieldTable>
                  <c15:showDataLabelsRange val="0"/>
                </c:ext>
                <c:ext xmlns:c16="http://schemas.microsoft.com/office/drawing/2014/chart" uri="{C3380CC4-5D6E-409C-BE32-E72D297353CC}">
                  <c16:uniqueId val="{00000027-67C0-4A3D-8F56-9D75FD9C1A95}"/>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{E9435B57-839D-48D6-9AAE-8F1579181B7F}</c15:txfldGUID>
                      <c15:f>Diagramm!$K$63</c15:f>
                      <c15:dlblFieldTableCache>
                        <c:ptCount val="1"/>
                      </c15:dlblFieldTableCache>
                    </c15:dlblFTEntry>
                  </c15:dlblFieldTable>
                  <c15:showDataLabelsRange val="0"/>
                </c:ext>
                <c:ext xmlns:c16="http://schemas.microsoft.com/office/drawing/2014/chart" uri="{C3380CC4-5D6E-409C-BE32-E72D297353CC}">
                  <c16:uniqueId val="{00000028-67C0-4A3D-8F56-9D75FD9C1A95}"/>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{BCF90293-598F-465F-BED5-DE415BDC927C}</c15:txfldGUID>
                      <c15:f>Diagramm!$K$64</c15:f>
                      <c15:dlblFieldTableCache>
                        <c:ptCount val="1"/>
                      </c15:dlblFieldTableCache>
                    </c15:dlblFTEntry>
                  </c15:dlblFieldTable>
                  <c15:showDataLabelsRange val="0"/>
                </c:ext>
                <c:ext xmlns:c16="http://schemas.microsoft.com/office/drawing/2014/chart" uri="{C3380CC4-5D6E-409C-BE32-E72D297353CC}">
                  <c16:uniqueId val="{00000029-67C0-4A3D-8F56-9D75FD9C1A95}"/>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{C9EFCDB9-CAC8-4267-950D-89E60F34C34F}</c15:txfldGUID>
                      <c15:f>Diagramm!$K$65</c15:f>
                      <c15:dlblFieldTableCache>
                        <c:ptCount val="1"/>
                      </c15:dlblFieldTableCache>
                    </c15:dlblFTEntry>
                  </c15:dlblFieldTable>
                  <c15:showDataLabelsRange val="0"/>
                </c:ext>
                <c:ext xmlns:c16="http://schemas.microsoft.com/office/drawing/2014/chart" uri="{C3380CC4-5D6E-409C-BE32-E72D297353CC}">
                  <c16:uniqueId val="{0000002A-67C0-4A3D-8F56-9D75FD9C1A95}"/>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{D17AC302-06F4-4A60-9448-301F7B97A916}</c15:txfldGUID>
                      <c15:f>Diagramm!$K$66</c15:f>
                      <c15:dlblFieldTableCache>
                        <c:ptCount val="1"/>
                      </c15:dlblFieldTableCache>
                    </c15:dlblFTEntry>
                  </c15:dlblFieldTable>
                  <c15:showDataLabelsRange val="0"/>
                </c:ext>
                <c:ext xmlns:c16="http://schemas.microsoft.com/office/drawing/2014/chart" uri="{C3380CC4-5D6E-409C-BE32-E72D297353CC}">
                  <c16:uniqueId val="{0000002B-67C0-4A3D-8F56-9D75FD9C1A95}"/>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{55FADD0A-C841-434E-8ED3-041FE36B7367}</c15:txfldGUID>
                      <c15:f>Diagramm!$K$67</c15:f>
                      <c15:dlblFieldTableCache>
                        <c:ptCount val="1"/>
                      </c15:dlblFieldTableCache>
                    </c15:dlblFTEntry>
                  </c15:dlblFieldTable>
                  <c15:showDataLabelsRange val="0"/>
                </c:ext>
                <c:ext xmlns:c16="http://schemas.microsoft.com/office/drawing/2014/chart" uri="{C3380CC4-5D6E-409C-BE32-E72D297353CC}">
                  <c16:uniqueId val="{0000002C-67C0-4A3D-8F56-9D75FD9C1A95}"/>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7C0-4A3D-8F56-9D75FD9C1A95}"/>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{74584227-8B30-4E14-9B72-1BD45A0F97C1}</c15:txfldGUID>
                      <c15:f>Diagramm!$J$46</c15:f>
                      <c15:dlblFieldTableCache>
                        <c:ptCount val="1"/>
                      </c15:dlblFieldTableCache>
                    </c15:dlblFTEntry>
                  </c15:dlblFieldTable>
                  <c15:showDataLabelsRange val="0"/>
                </c:ext>
                <c:ext xmlns:c16="http://schemas.microsoft.com/office/drawing/2014/chart" uri="{C3380CC4-5D6E-409C-BE32-E72D297353CC}">
                  <c16:uniqueId val="{0000002E-67C0-4A3D-8F56-9D75FD9C1A95}"/>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{3E7181A4-396F-4BAA-A5EB-525B7EA58B1A}</c15:txfldGUID>
                      <c15:f>Diagramm!$J$47</c15:f>
                      <c15:dlblFieldTableCache>
                        <c:ptCount val="1"/>
                      </c15:dlblFieldTableCache>
                    </c15:dlblFTEntry>
                  </c15:dlblFieldTable>
                  <c15:showDataLabelsRange val="0"/>
                </c:ext>
                <c:ext xmlns:c16="http://schemas.microsoft.com/office/drawing/2014/chart" uri="{C3380CC4-5D6E-409C-BE32-E72D297353CC}">
                  <c16:uniqueId val="{0000002F-67C0-4A3D-8F56-9D75FD9C1A95}"/>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{E63D87ED-2605-4D18-82E0-24398C5B0B2D}</c15:txfldGUID>
                      <c15:f>Diagramm!$J$48</c15:f>
                      <c15:dlblFieldTableCache>
                        <c:ptCount val="1"/>
                      </c15:dlblFieldTableCache>
                    </c15:dlblFTEntry>
                  </c15:dlblFieldTable>
                  <c15:showDataLabelsRange val="0"/>
                </c:ext>
                <c:ext xmlns:c16="http://schemas.microsoft.com/office/drawing/2014/chart" uri="{C3380CC4-5D6E-409C-BE32-E72D297353CC}">
                  <c16:uniqueId val="{00000030-67C0-4A3D-8F56-9D75FD9C1A95}"/>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{683D65A9-1A9F-4A60-818A-CA05E42EC68E}</c15:txfldGUID>
                      <c15:f>Diagramm!$J$49</c15:f>
                      <c15:dlblFieldTableCache>
                        <c:ptCount val="1"/>
                      </c15:dlblFieldTableCache>
                    </c15:dlblFTEntry>
                  </c15:dlblFieldTable>
                  <c15:showDataLabelsRange val="0"/>
                </c:ext>
                <c:ext xmlns:c16="http://schemas.microsoft.com/office/drawing/2014/chart" uri="{C3380CC4-5D6E-409C-BE32-E72D297353CC}">
                  <c16:uniqueId val="{00000031-67C0-4A3D-8F56-9D75FD9C1A95}"/>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{18FC5A84-8CA8-44A2-94D5-4884539EB522}</c15:txfldGUID>
                      <c15:f>Diagramm!$J$50</c15:f>
                      <c15:dlblFieldTableCache>
                        <c:ptCount val="1"/>
                      </c15:dlblFieldTableCache>
                    </c15:dlblFTEntry>
                  </c15:dlblFieldTable>
                  <c15:showDataLabelsRange val="0"/>
                </c:ext>
                <c:ext xmlns:c16="http://schemas.microsoft.com/office/drawing/2014/chart" uri="{C3380CC4-5D6E-409C-BE32-E72D297353CC}">
                  <c16:uniqueId val="{00000032-67C0-4A3D-8F56-9D75FD9C1A95}"/>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{4C30CFB8-0395-4B9B-8CA6-EFF7251F14B1}</c15:txfldGUID>
                      <c15:f>Diagramm!$J$51</c15:f>
                      <c15:dlblFieldTableCache>
                        <c:ptCount val="1"/>
                      </c15:dlblFieldTableCache>
                    </c15:dlblFTEntry>
                  </c15:dlblFieldTable>
                  <c15:showDataLabelsRange val="0"/>
                </c:ext>
                <c:ext xmlns:c16="http://schemas.microsoft.com/office/drawing/2014/chart" uri="{C3380CC4-5D6E-409C-BE32-E72D297353CC}">
                  <c16:uniqueId val="{00000033-67C0-4A3D-8F56-9D75FD9C1A95}"/>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{0146B5B6-0075-4487-AE08-37CCB28B11A5}</c15:txfldGUID>
                      <c15:f>Diagramm!$J$52</c15:f>
                      <c15:dlblFieldTableCache>
                        <c:ptCount val="1"/>
                      </c15:dlblFieldTableCache>
                    </c15:dlblFTEntry>
                  </c15:dlblFieldTable>
                  <c15:showDataLabelsRange val="0"/>
                </c:ext>
                <c:ext xmlns:c16="http://schemas.microsoft.com/office/drawing/2014/chart" uri="{C3380CC4-5D6E-409C-BE32-E72D297353CC}">
                  <c16:uniqueId val="{00000034-67C0-4A3D-8F56-9D75FD9C1A95}"/>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{1047E390-614F-4142-AC7F-D960E8A35E9A}</c15:txfldGUID>
                      <c15:f>Diagramm!$J$53</c15:f>
                      <c15:dlblFieldTableCache>
                        <c:ptCount val="1"/>
                      </c15:dlblFieldTableCache>
                    </c15:dlblFTEntry>
                  </c15:dlblFieldTable>
                  <c15:showDataLabelsRange val="0"/>
                </c:ext>
                <c:ext xmlns:c16="http://schemas.microsoft.com/office/drawing/2014/chart" uri="{C3380CC4-5D6E-409C-BE32-E72D297353CC}">
                  <c16:uniqueId val="{00000035-67C0-4A3D-8F56-9D75FD9C1A95}"/>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{0D88EA77-B9B4-4055-B6A3-7A8440526FA1}</c15:txfldGUID>
                      <c15:f>Diagramm!$J$54</c15:f>
                      <c15:dlblFieldTableCache>
                        <c:ptCount val="1"/>
                      </c15:dlblFieldTableCache>
                    </c15:dlblFTEntry>
                  </c15:dlblFieldTable>
                  <c15:showDataLabelsRange val="0"/>
                </c:ext>
                <c:ext xmlns:c16="http://schemas.microsoft.com/office/drawing/2014/chart" uri="{C3380CC4-5D6E-409C-BE32-E72D297353CC}">
                  <c16:uniqueId val="{00000036-67C0-4A3D-8F56-9D75FD9C1A95}"/>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{0154A579-970B-4EAE-9A69-C89153128B16}</c15:txfldGUID>
                      <c15:f>Diagramm!$J$55</c15:f>
                      <c15:dlblFieldTableCache>
                        <c:ptCount val="1"/>
                      </c15:dlblFieldTableCache>
                    </c15:dlblFTEntry>
                  </c15:dlblFieldTable>
                  <c15:showDataLabelsRange val="0"/>
                </c:ext>
                <c:ext xmlns:c16="http://schemas.microsoft.com/office/drawing/2014/chart" uri="{C3380CC4-5D6E-409C-BE32-E72D297353CC}">
                  <c16:uniqueId val="{00000037-67C0-4A3D-8F56-9D75FD9C1A95}"/>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{6344EC08-932B-42D3-8531-03E92844AD69}</c15:txfldGUID>
                      <c15:f>Diagramm!$J$56</c15:f>
                      <c15:dlblFieldTableCache>
                        <c:ptCount val="1"/>
                      </c15:dlblFieldTableCache>
                    </c15:dlblFTEntry>
                  </c15:dlblFieldTable>
                  <c15:showDataLabelsRange val="0"/>
                </c:ext>
                <c:ext xmlns:c16="http://schemas.microsoft.com/office/drawing/2014/chart" uri="{C3380CC4-5D6E-409C-BE32-E72D297353CC}">
                  <c16:uniqueId val="{00000038-67C0-4A3D-8F56-9D75FD9C1A95}"/>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{5CA667DA-DAC8-4D11-A997-DFBF6AEB0315}</c15:txfldGUID>
                      <c15:f>Diagramm!$J$57</c15:f>
                      <c15:dlblFieldTableCache>
                        <c:ptCount val="1"/>
                      </c15:dlblFieldTableCache>
                    </c15:dlblFTEntry>
                  </c15:dlblFieldTable>
                  <c15:showDataLabelsRange val="0"/>
                </c:ext>
                <c:ext xmlns:c16="http://schemas.microsoft.com/office/drawing/2014/chart" uri="{C3380CC4-5D6E-409C-BE32-E72D297353CC}">
                  <c16:uniqueId val="{00000039-67C0-4A3D-8F56-9D75FD9C1A95}"/>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{4369CB35-E3AA-4700-B987-99EDC12D2E70}</c15:txfldGUID>
                      <c15:f>Diagramm!$J$58</c15:f>
                      <c15:dlblFieldTableCache>
                        <c:ptCount val="1"/>
                      </c15:dlblFieldTableCache>
                    </c15:dlblFTEntry>
                  </c15:dlblFieldTable>
                  <c15:showDataLabelsRange val="0"/>
                </c:ext>
                <c:ext xmlns:c16="http://schemas.microsoft.com/office/drawing/2014/chart" uri="{C3380CC4-5D6E-409C-BE32-E72D297353CC}">
                  <c16:uniqueId val="{0000003A-67C0-4A3D-8F56-9D75FD9C1A95}"/>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{761D221D-EC63-453C-AD49-77DC5F07888C}</c15:txfldGUID>
                      <c15:f>Diagramm!$J$59</c15:f>
                      <c15:dlblFieldTableCache>
                        <c:ptCount val="1"/>
                      </c15:dlblFieldTableCache>
                    </c15:dlblFTEntry>
                  </c15:dlblFieldTable>
                  <c15:showDataLabelsRange val="0"/>
                </c:ext>
                <c:ext xmlns:c16="http://schemas.microsoft.com/office/drawing/2014/chart" uri="{C3380CC4-5D6E-409C-BE32-E72D297353CC}">
                  <c16:uniqueId val="{0000003B-67C0-4A3D-8F56-9D75FD9C1A95}"/>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{FC5B22D3-BF55-49E4-8551-A4C4F5882453}</c15:txfldGUID>
                      <c15:f>Diagramm!$J$60</c15:f>
                      <c15:dlblFieldTableCache>
                        <c:ptCount val="1"/>
                      </c15:dlblFieldTableCache>
                    </c15:dlblFTEntry>
                  </c15:dlblFieldTable>
                  <c15:showDataLabelsRange val="0"/>
                </c:ext>
                <c:ext xmlns:c16="http://schemas.microsoft.com/office/drawing/2014/chart" uri="{C3380CC4-5D6E-409C-BE32-E72D297353CC}">
                  <c16:uniqueId val="{0000003C-67C0-4A3D-8F56-9D75FD9C1A95}"/>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{4A666BFF-111C-46DB-9E13-81F280D7F627}</c15:txfldGUID>
                      <c15:f>Diagramm!$J$61</c15:f>
                      <c15:dlblFieldTableCache>
                        <c:ptCount val="1"/>
                      </c15:dlblFieldTableCache>
                    </c15:dlblFTEntry>
                  </c15:dlblFieldTable>
                  <c15:showDataLabelsRange val="0"/>
                </c:ext>
                <c:ext xmlns:c16="http://schemas.microsoft.com/office/drawing/2014/chart" uri="{C3380CC4-5D6E-409C-BE32-E72D297353CC}">
                  <c16:uniqueId val="{0000003D-67C0-4A3D-8F56-9D75FD9C1A95}"/>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{BC92D34F-8E7F-4300-B626-B30A8674CABA}</c15:txfldGUID>
                      <c15:f>Diagramm!$J$62</c15:f>
                      <c15:dlblFieldTableCache>
                        <c:ptCount val="1"/>
                      </c15:dlblFieldTableCache>
                    </c15:dlblFTEntry>
                  </c15:dlblFieldTable>
                  <c15:showDataLabelsRange val="0"/>
                </c:ext>
                <c:ext xmlns:c16="http://schemas.microsoft.com/office/drawing/2014/chart" uri="{C3380CC4-5D6E-409C-BE32-E72D297353CC}">
                  <c16:uniqueId val="{0000003E-67C0-4A3D-8F56-9D75FD9C1A95}"/>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{68B4FC5A-6611-472C-8337-F67CFEF9EA79}</c15:txfldGUID>
                      <c15:f>Diagramm!$J$63</c15:f>
                      <c15:dlblFieldTableCache>
                        <c:ptCount val="1"/>
                      </c15:dlblFieldTableCache>
                    </c15:dlblFTEntry>
                  </c15:dlblFieldTable>
                  <c15:showDataLabelsRange val="0"/>
                </c:ext>
                <c:ext xmlns:c16="http://schemas.microsoft.com/office/drawing/2014/chart" uri="{C3380CC4-5D6E-409C-BE32-E72D297353CC}">
                  <c16:uniqueId val="{0000003F-67C0-4A3D-8F56-9D75FD9C1A95}"/>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{C731146B-1F4F-4936-8C44-FF76013B4EEC}</c15:txfldGUID>
                      <c15:f>Diagramm!$J$64</c15:f>
                      <c15:dlblFieldTableCache>
                        <c:ptCount val="1"/>
                      </c15:dlblFieldTableCache>
                    </c15:dlblFTEntry>
                  </c15:dlblFieldTable>
                  <c15:showDataLabelsRange val="0"/>
                </c:ext>
                <c:ext xmlns:c16="http://schemas.microsoft.com/office/drawing/2014/chart" uri="{C3380CC4-5D6E-409C-BE32-E72D297353CC}">
                  <c16:uniqueId val="{00000040-67C0-4A3D-8F56-9D75FD9C1A95}"/>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{D1523ECF-3FA2-429F-904E-9A54571ECB8B}</c15:txfldGUID>
                      <c15:f>Diagramm!$J$65</c15:f>
                      <c15:dlblFieldTableCache>
                        <c:ptCount val="1"/>
                      </c15:dlblFieldTableCache>
                    </c15:dlblFTEntry>
                  </c15:dlblFieldTable>
                  <c15:showDataLabelsRange val="0"/>
                </c:ext>
                <c:ext xmlns:c16="http://schemas.microsoft.com/office/drawing/2014/chart" uri="{C3380CC4-5D6E-409C-BE32-E72D297353CC}">
                  <c16:uniqueId val="{00000041-67C0-4A3D-8F56-9D75FD9C1A95}"/>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{DFC6B7E0-29E1-4258-BF70-E49A22E6B218}</c15:txfldGUID>
                      <c15:f>Diagramm!$J$66</c15:f>
                      <c15:dlblFieldTableCache>
                        <c:ptCount val="1"/>
                      </c15:dlblFieldTableCache>
                    </c15:dlblFTEntry>
                  </c15:dlblFieldTable>
                  <c15:showDataLabelsRange val="0"/>
                </c:ext>
                <c:ext xmlns:c16="http://schemas.microsoft.com/office/drawing/2014/chart" uri="{C3380CC4-5D6E-409C-BE32-E72D297353CC}">
                  <c16:uniqueId val="{00000042-67C0-4A3D-8F56-9D75FD9C1A95}"/>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{AB2ADC8B-4B86-4BEB-B403-F3B8E29E4879}</c15:txfldGUID>
                      <c15:f>Diagramm!$J$67</c15:f>
                      <c15:dlblFieldTableCache>
                        <c:ptCount val="1"/>
                      </c15:dlblFieldTableCache>
                    </c15:dlblFTEntry>
                  </c15:dlblFieldTable>
                  <c15:showDataLabelsRange val="0"/>
                </c:ext>
                <c:ext xmlns:c16="http://schemas.microsoft.com/office/drawing/2014/chart" uri="{C3380CC4-5D6E-409C-BE32-E72D297353CC}">
                  <c16:uniqueId val="{00000043-67C0-4A3D-8F56-9D75FD9C1A9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7C0-4A3D-8F56-9D75FD9C1A95}"/>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F11-48AA-A7EC-1B1301B9444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F11-48AA-A7EC-1B1301B9444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F11-48AA-A7EC-1B1301B9444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F11-48AA-A7EC-1B1301B9444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F11-48AA-A7EC-1B1301B9444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F11-48AA-A7EC-1B1301B9444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F11-48AA-A7EC-1B1301B9444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F11-48AA-A7EC-1B1301B9444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F11-48AA-A7EC-1B1301B9444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F11-48AA-A7EC-1B1301B9444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F11-48AA-A7EC-1B1301B9444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F11-48AA-A7EC-1B1301B9444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F11-48AA-A7EC-1B1301B9444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F11-48AA-A7EC-1B1301B9444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F11-48AA-A7EC-1B1301B9444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F11-48AA-A7EC-1B1301B9444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F11-48AA-A7EC-1B1301B9444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F11-48AA-A7EC-1B1301B9444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7F11-48AA-A7EC-1B1301B9444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7F11-48AA-A7EC-1B1301B9444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7F11-48AA-A7EC-1B1301B9444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7F11-48AA-A7EC-1B1301B9444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7F11-48AA-A7EC-1B1301B94447}"/>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7F11-48AA-A7EC-1B1301B9444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7F11-48AA-A7EC-1B1301B9444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7F11-48AA-A7EC-1B1301B9444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7F11-48AA-A7EC-1B1301B9444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7F11-48AA-A7EC-1B1301B9444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7F11-48AA-A7EC-1B1301B9444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7F11-48AA-A7EC-1B1301B9444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7F11-48AA-A7EC-1B1301B9444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7F11-48AA-A7EC-1B1301B9444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7F11-48AA-A7EC-1B1301B9444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7F11-48AA-A7EC-1B1301B9444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7F11-48AA-A7EC-1B1301B9444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7F11-48AA-A7EC-1B1301B9444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7F11-48AA-A7EC-1B1301B9444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7F11-48AA-A7EC-1B1301B9444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7F11-48AA-A7EC-1B1301B9444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7F11-48AA-A7EC-1B1301B9444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7F11-48AA-A7EC-1B1301B9444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7F11-48AA-A7EC-1B1301B9444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7F11-48AA-A7EC-1B1301B9444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7F11-48AA-A7EC-1B1301B9444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7F11-48AA-A7EC-1B1301B94447}"/>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7F11-48AA-A7EC-1B1301B94447}"/>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7F11-48AA-A7EC-1B1301B9444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7F11-48AA-A7EC-1B1301B9444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7F11-48AA-A7EC-1B1301B9444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7F11-48AA-A7EC-1B1301B9444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7F11-48AA-A7EC-1B1301B9444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7F11-48AA-A7EC-1B1301B9444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7F11-48AA-A7EC-1B1301B9444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7F11-48AA-A7EC-1B1301B9444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7F11-48AA-A7EC-1B1301B9444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7F11-48AA-A7EC-1B1301B9444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7F11-48AA-A7EC-1B1301B9444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7F11-48AA-A7EC-1B1301B9444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7F11-48AA-A7EC-1B1301B9444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7F11-48AA-A7EC-1B1301B9444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7F11-48AA-A7EC-1B1301B9444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7F11-48AA-A7EC-1B1301B9444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7F11-48AA-A7EC-1B1301B9444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7F11-48AA-A7EC-1B1301B9444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7F11-48AA-A7EC-1B1301B9444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7F11-48AA-A7EC-1B1301B9444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7F11-48AA-A7EC-1B1301B9444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7F11-48AA-A7EC-1B1301B9444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7F11-48AA-A7EC-1B1301B94447}"/>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101.53381089740179</c:v>
                </c:pt>
                <c:pt idx="2">
                  <c:v>102.82014710108676</c:v>
                </c:pt>
                <c:pt idx="3">
                  <c:v>100.87121736261162</c:v>
                </c:pt>
                <c:pt idx="4">
                  <c:v>100.7062342334671</c:v>
                </c:pt>
                <c:pt idx="5">
                  <c:v>101.96276703317757</c:v>
                </c:pt>
                <c:pt idx="6">
                  <c:v>103.44495417726638</c:v>
                </c:pt>
                <c:pt idx="7">
                  <c:v>102.26080107292255</c:v>
                </c:pt>
                <c:pt idx="8">
                  <c:v>102.0915603146388</c:v>
                </c:pt>
                <c:pt idx="9">
                  <c:v>103.55405592395874</c:v>
                </c:pt>
                <c:pt idx="10">
                  <c:v>105.06817528659167</c:v>
                </c:pt>
                <c:pt idx="11">
                  <c:v>103.70839498025524</c:v>
                </c:pt>
                <c:pt idx="12">
                  <c:v>103.76959839913144</c:v>
                </c:pt>
                <c:pt idx="13">
                  <c:v>104.53011740412353</c:v>
                </c:pt>
                <c:pt idx="14">
                  <c:v>106.89310157638718</c:v>
                </c:pt>
                <c:pt idx="15">
                  <c:v>106.09692492735421</c:v>
                </c:pt>
                <c:pt idx="16">
                  <c:v>105.42954155978244</c:v>
                </c:pt>
                <c:pt idx="17">
                  <c:v>106.42103694557686</c:v>
                </c:pt>
                <c:pt idx="18">
                  <c:v>107.78667149197969</c:v>
                </c:pt>
                <c:pt idx="19">
                  <c:v>107.08788810950622</c:v>
                </c:pt>
                <c:pt idx="20">
                  <c:v>106.19751141576812</c:v>
                </c:pt>
                <c:pt idx="21">
                  <c:v>106.78612864426444</c:v>
                </c:pt>
                <c:pt idx="22">
                  <c:v>108.5604955880318</c:v>
                </c:pt>
                <c:pt idx="23">
                  <c:v>107.60146462442388</c:v>
                </c:pt>
                <c:pt idx="24">
                  <c:v>106.99049484294672</c:v>
                </c:pt>
              </c:numCache>
            </c:numRef>
          </c:val>
          <c:smooth val="0"/>
          <c:extLst>
            <c:ext xmlns:c16="http://schemas.microsoft.com/office/drawing/2014/chart" uri="{C3380CC4-5D6E-409C-BE32-E72D297353CC}">
              <c16:uniqueId val="{00000000-CF79-4BE5-9A6B-66136F787EB6}"/>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103.74089068825911</c:v>
                </c:pt>
                <c:pt idx="2">
                  <c:v>106.15384615384616</c:v>
                </c:pt>
                <c:pt idx="3">
                  <c:v>103.90283400809717</c:v>
                </c:pt>
                <c:pt idx="4">
                  <c:v>102.49392712550606</c:v>
                </c:pt>
                <c:pt idx="5">
                  <c:v>108.2914979757085</c:v>
                </c:pt>
                <c:pt idx="6">
                  <c:v>110.83400809716599</c:v>
                </c:pt>
                <c:pt idx="7">
                  <c:v>109.34412955465586</c:v>
                </c:pt>
                <c:pt idx="8">
                  <c:v>107.64372469635629</c:v>
                </c:pt>
                <c:pt idx="9">
                  <c:v>109.31174089068827</c:v>
                </c:pt>
                <c:pt idx="10">
                  <c:v>113.58704453441295</c:v>
                </c:pt>
                <c:pt idx="11">
                  <c:v>111.1255060728745</c:v>
                </c:pt>
                <c:pt idx="12">
                  <c:v>109.26315789473684</c:v>
                </c:pt>
                <c:pt idx="13">
                  <c:v>114.93117408906883</c:v>
                </c:pt>
                <c:pt idx="14">
                  <c:v>117.94331983805668</c:v>
                </c:pt>
                <c:pt idx="15">
                  <c:v>117.06882591093117</c:v>
                </c:pt>
                <c:pt idx="16">
                  <c:v>115.17408906882591</c:v>
                </c:pt>
                <c:pt idx="17">
                  <c:v>119.65991902834008</c:v>
                </c:pt>
                <c:pt idx="18">
                  <c:v>123.40080971659918</c:v>
                </c:pt>
                <c:pt idx="19">
                  <c:v>123.12550607287449</c:v>
                </c:pt>
                <c:pt idx="20">
                  <c:v>120.80971659919028</c:v>
                </c:pt>
                <c:pt idx="21">
                  <c:v>124.98785425101215</c:v>
                </c:pt>
                <c:pt idx="22">
                  <c:v>127.4493927125506</c:v>
                </c:pt>
                <c:pt idx="23">
                  <c:v>127.74089068825911</c:v>
                </c:pt>
                <c:pt idx="24">
                  <c:v>122.10526315789474</c:v>
                </c:pt>
              </c:numCache>
            </c:numRef>
          </c:val>
          <c:smooth val="0"/>
          <c:extLst>
            <c:ext xmlns:c16="http://schemas.microsoft.com/office/drawing/2014/chart" uri="{C3380CC4-5D6E-409C-BE32-E72D297353CC}">
              <c16:uniqueId val="{00000001-CF79-4BE5-9A6B-66136F787EB6}"/>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99.23389889196676</c:v>
                </c:pt>
                <c:pt idx="2">
                  <c:v>99.052112188365655</c:v>
                </c:pt>
                <c:pt idx="3">
                  <c:v>99.59747229916897</c:v>
                </c:pt>
                <c:pt idx="4">
                  <c:v>96.572022160664815</c:v>
                </c:pt>
                <c:pt idx="5">
                  <c:v>96.19979224376732</c:v>
                </c:pt>
                <c:pt idx="6">
                  <c:v>93.75</c:v>
                </c:pt>
                <c:pt idx="7">
                  <c:v>93.221952908587255</c:v>
                </c:pt>
                <c:pt idx="8">
                  <c:v>92.70256232686981</c:v>
                </c:pt>
                <c:pt idx="9">
                  <c:v>90.127250692520775</c:v>
                </c:pt>
                <c:pt idx="10">
                  <c:v>89.29189750692521</c:v>
                </c:pt>
                <c:pt idx="11">
                  <c:v>89.71173822714681</c:v>
                </c:pt>
                <c:pt idx="12">
                  <c:v>88.20983379501385</c:v>
                </c:pt>
                <c:pt idx="13">
                  <c:v>87.2143351800554</c:v>
                </c:pt>
                <c:pt idx="14">
                  <c:v>86.37032548476455</c:v>
                </c:pt>
                <c:pt idx="15">
                  <c:v>87.18403739612188</c:v>
                </c:pt>
                <c:pt idx="16">
                  <c:v>86.58673822714681</c:v>
                </c:pt>
                <c:pt idx="17">
                  <c:v>86.62136426592798</c:v>
                </c:pt>
                <c:pt idx="18">
                  <c:v>85.73840027700831</c:v>
                </c:pt>
                <c:pt idx="19">
                  <c:v>85.28826177285319</c:v>
                </c:pt>
                <c:pt idx="20">
                  <c:v>83.83396814404432</c:v>
                </c:pt>
                <c:pt idx="21">
                  <c:v>84.34903047091413</c:v>
                </c:pt>
                <c:pt idx="22">
                  <c:v>82.56146121883657</c:v>
                </c:pt>
                <c:pt idx="23">
                  <c:v>82.111322714681449</c:v>
                </c:pt>
                <c:pt idx="24">
                  <c:v>79.34556786703601</c:v>
                </c:pt>
              </c:numCache>
            </c:numRef>
          </c:val>
          <c:smooth val="0"/>
          <c:extLst>
            <c:ext xmlns:c16="http://schemas.microsoft.com/office/drawing/2014/chart" uri="{C3380CC4-5D6E-409C-BE32-E72D297353CC}">
              <c16:uniqueId val="{00000002-CF79-4BE5-9A6B-66136F787EB6}"/>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CF79-4BE5-9A6B-66136F787EB6}"/>
                </c:ext>
              </c:extLst>
            </c:dLbl>
            <c:dLbl>
              <c:idx val="1"/>
              <c:delete val="1"/>
              <c:extLst>
                <c:ext xmlns:c15="http://schemas.microsoft.com/office/drawing/2012/chart" uri="{CE6537A1-D6FC-4f65-9D91-7224C49458BB}"/>
                <c:ext xmlns:c16="http://schemas.microsoft.com/office/drawing/2014/chart" uri="{C3380CC4-5D6E-409C-BE32-E72D297353CC}">
                  <c16:uniqueId val="{00000004-CF79-4BE5-9A6B-66136F787EB6}"/>
                </c:ext>
              </c:extLst>
            </c:dLbl>
            <c:dLbl>
              <c:idx val="2"/>
              <c:delete val="1"/>
              <c:extLst>
                <c:ext xmlns:c15="http://schemas.microsoft.com/office/drawing/2012/chart" uri="{CE6537A1-D6FC-4f65-9D91-7224C49458BB}"/>
                <c:ext xmlns:c16="http://schemas.microsoft.com/office/drawing/2014/chart" uri="{C3380CC4-5D6E-409C-BE32-E72D297353CC}">
                  <c16:uniqueId val="{00000005-CF79-4BE5-9A6B-66136F787EB6}"/>
                </c:ext>
              </c:extLst>
            </c:dLbl>
            <c:dLbl>
              <c:idx val="3"/>
              <c:delete val="1"/>
              <c:extLst>
                <c:ext xmlns:c15="http://schemas.microsoft.com/office/drawing/2012/chart" uri="{CE6537A1-D6FC-4f65-9D91-7224C49458BB}"/>
                <c:ext xmlns:c16="http://schemas.microsoft.com/office/drawing/2014/chart" uri="{C3380CC4-5D6E-409C-BE32-E72D297353CC}">
                  <c16:uniqueId val="{00000006-CF79-4BE5-9A6B-66136F787EB6}"/>
                </c:ext>
              </c:extLst>
            </c:dLbl>
            <c:dLbl>
              <c:idx val="4"/>
              <c:delete val="1"/>
              <c:extLst>
                <c:ext xmlns:c15="http://schemas.microsoft.com/office/drawing/2012/chart" uri="{CE6537A1-D6FC-4f65-9D91-7224C49458BB}"/>
                <c:ext xmlns:c16="http://schemas.microsoft.com/office/drawing/2014/chart" uri="{C3380CC4-5D6E-409C-BE32-E72D297353CC}">
                  <c16:uniqueId val="{00000007-CF79-4BE5-9A6B-66136F787EB6}"/>
                </c:ext>
              </c:extLst>
            </c:dLbl>
            <c:dLbl>
              <c:idx val="5"/>
              <c:delete val="1"/>
              <c:extLst>
                <c:ext xmlns:c15="http://schemas.microsoft.com/office/drawing/2012/chart" uri="{CE6537A1-D6FC-4f65-9D91-7224C49458BB}"/>
                <c:ext xmlns:c16="http://schemas.microsoft.com/office/drawing/2014/chart" uri="{C3380CC4-5D6E-409C-BE32-E72D297353CC}">
                  <c16:uniqueId val="{00000008-CF79-4BE5-9A6B-66136F787EB6}"/>
                </c:ext>
              </c:extLst>
            </c:dLbl>
            <c:dLbl>
              <c:idx val="6"/>
              <c:delete val="1"/>
              <c:extLst>
                <c:ext xmlns:c15="http://schemas.microsoft.com/office/drawing/2012/chart" uri="{CE6537A1-D6FC-4f65-9D91-7224C49458BB}"/>
                <c:ext xmlns:c16="http://schemas.microsoft.com/office/drawing/2014/chart" uri="{C3380CC4-5D6E-409C-BE32-E72D297353CC}">
                  <c16:uniqueId val="{00000009-CF79-4BE5-9A6B-66136F787EB6}"/>
                </c:ext>
              </c:extLst>
            </c:dLbl>
            <c:dLbl>
              <c:idx val="7"/>
              <c:delete val="1"/>
              <c:extLst>
                <c:ext xmlns:c15="http://schemas.microsoft.com/office/drawing/2012/chart" uri="{CE6537A1-D6FC-4f65-9D91-7224C49458BB}"/>
                <c:ext xmlns:c16="http://schemas.microsoft.com/office/drawing/2014/chart" uri="{C3380CC4-5D6E-409C-BE32-E72D297353CC}">
                  <c16:uniqueId val="{0000000A-CF79-4BE5-9A6B-66136F787EB6}"/>
                </c:ext>
              </c:extLst>
            </c:dLbl>
            <c:dLbl>
              <c:idx val="8"/>
              <c:delete val="1"/>
              <c:extLst>
                <c:ext xmlns:c15="http://schemas.microsoft.com/office/drawing/2012/chart" uri="{CE6537A1-D6FC-4f65-9D91-7224C49458BB}"/>
                <c:ext xmlns:c16="http://schemas.microsoft.com/office/drawing/2014/chart" uri="{C3380CC4-5D6E-409C-BE32-E72D297353CC}">
                  <c16:uniqueId val="{0000000B-CF79-4BE5-9A6B-66136F787EB6}"/>
                </c:ext>
              </c:extLst>
            </c:dLbl>
            <c:dLbl>
              <c:idx val="9"/>
              <c:delete val="1"/>
              <c:extLst>
                <c:ext xmlns:c15="http://schemas.microsoft.com/office/drawing/2012/chart" uri="{CE6537A1-D6FC-4f65-9D91-7224C49458BB}"/>
                <c:ext xmlns:c16="http://schemas.microsoft.com/office/drawing/2014/chart" uri="{C3380CC4-5D6E-409C-BE32-E72D297353CC}">
                  <c16:uniqueId val="{0000000C-CF79-4BE5-9A6B-66136F787EB6}"/>
                </c:ext>
              </c:extLst>
            </c:dLbl>
            <c:dLbl>
              <c:idx val="10"/>
              <c:delete val="1"/>
              <c:extLst>
                <c:ext xmlns:c15="http://schemas.microsoft.com/office/drawing/2012/chart" uri="{CE6537A1-D6FC-4f65-9D91-7224C49458BB}"/>
                <c:ext xmlns:c16="http://schemas.microsoft.com/office/drawing/2014/chart" uri="{C3380CC4-5D6E-409C-BE32-E72D297353CC}">
                  <c16:uniqueId val="{0000000D-CF79-4BE5-9A6B-66136F787EB6}"/>
                </c:ext>
              </c:extLst>
            </c:dLbl>
            <c:dLbl>
              <c:idx val="11"/>
              <c:delete val="1"/>
              <c:extLst>
                <c:ext xmlns:c15="http://schemas.microsoft.com/office/drawing/2012/chart" uri="{CE6537A1-D6FC-4f65-9D91-7224C49458BB}"/>
                <c:ext xmlns:c16="http://schemas.microsoft.com/office/drawing/2014/chart" uri="{C3380CC4-5D6E-409C-BE32-E72D297353CC}">
                  <c16:uniqueId val="{0000000E-CF79-4BE5-9A6B-66136F787EB6}"/>
                </c:ext>
              </c:extLst>
            </c:dLbl>
            <c:dLbl>
              <c:idx val="12"/>
              <c:delete val="1"/>
              <c:extLst>
                <c:ext xmlns:c15="http://schemas.microsoft.com/office/drawing/2012/chart" uri="{CE6537A1-D6FC-4f65-9D91-7224C49458BB}"/>
                <c:ext xmlns:c16="http://schemas.microsoft.com/office/drawing/2014/chart" uri="{C3380CC4-5D6E-409C-BE32-E72D297353CC}">
                  <c16:uniqueId val="{0000000F-CF79-4BE5-9A6B-66136F787EB6}"/>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F79-4BE5-9A6B-66136F787EB6}"/>
                </c:ext>
              </c:extLst>
            </c:dLbl>
            <c:dLbl>
              <c:idx val="14"/>
              <c:delete val="1"/>
              <c:extLst>
                <c:ext xmlns:c15="http://schemas.microsoft.com/office/drawing/2012/chart" uri="{CE6537A1-D6FC-4f65-9D91-7224C49458BB}"/>
                <c:ext xmlns:c16="http://schemas.microsoft.com/office/drawing/2014/chart" uri="{C3380CC4-5D6E-409C-BE32-E72D297353CC}">
                  <c16:uniqueId val="{00000011-CF79-4BE5-9A6B-66136F787EB6}"/>
                </c:ext>
              </c:extLst>
            </c:dLbl>
            <c:dLbl>
              <c:idx val="15"/>
              <c:delete val="1"/>
              <c:extLst>
                <c:ext xmlns:c15="http://schemas.microsoft.com/office/drawing/2012/chart" uri="{CE6537A1-D6FC-4f65-9D91-7224C49458BB}"/>
                <c:ext xmlns:c16="http://schemas.microsoft.com/office/drawing/2014/chart" uri="{C3380CC4-5D6E-409C-BE32-E72D297353CC}">
                  <c16:uniqueId val="{00000012-CF79-4BE5-9A6B-66136F787EB6}"/>
                </c:ext>
              </c:extLst>
            </c:dLbl>
            <c:dLbl>
              <c:idx val="16"/>
              <c:delete val="1"/>
              <c:extLst>
                <c:ext xmlns:c15="http://schemas.microsoft.com/office/drawing/2012/chart" uri="{CE6537A1-D6FC-4f65-9D91-7224C49458BB}"/>
                <c:ext xmlns:c16="http://schemas.microsoft.com/office/drawing/2014/chart" uri="{C3380CC4-5D6E-409C-BE32-E72D297353CC}">
                  <c16:uniqueId val="{00000013-CF79-4BE5-9A6B-66136F787EB6}"/>
                </c:ext>
              </c:extLst>
            </c:dLbl>
            <c:dLbl>
              <c:idx val="17"/>
              <c:delete val="1"/>
              <c:extLst>
                <c:ext xmlns:c15="http://schemas.microsoft.com/office/drawing/2012/chart" uri="{CE6537A1-D6FC-4f65-9D91-7224C49458BB}"/>
                <c:ext xmlns:c16="http://schemas.microsoft.com/office/drawing/2014/chart" uri="{C3380CC4-5D6E-409C-BE32-E72D297353CC}">
                  <c16:uniqueId val="{00000014-CF79-4BE5-9A6B-66136F787EB6}"/>
                </c:ext>
              </c:extLst>
            </c:dLbl>
            <c:dLbl>
              <c:idx val="18"/>
              <c:delete val="1"/>
              <c:extLst>
                <c:ext xmlns:c15="http://schemas.microsoft.com/office/drawing/2012/chart" uri="{CE6537A1-D6FC-4f65-9D91-7224C49458BB}"/>
                <c:ext xmlns:c16="http://schemas.microsoft.com/office/drawing/2014/chart" uri="{C3380CC4-5D6E-409C-BE32-E72D297353CC}">
                  <c16:uniqueId val="{00000015-CF79-4BE5-9A6B-66136F787EB6}"/>
                </c:ext>
              </c:extLst>
            </c:dLbl>
            <c:dLbl>
              <c:idx val="19"/>
              <c:delete val="1"/>
              <c:extLst>
                <c:ext xmlns:c15="http://schemas.microsoft.com/office/drawing/2012/chart" uri="{CE6537A1-D6FC-4f65-9D91-7224C49458BB}"/>
                <c:ext xmlns:c16="http://schemas.microsoft.com/office/drawing/2014/chart" uri="{C3380CC4-5D6E-409C-BE32-E72D297353CC}">
                  <c16:uniqueId val="{00000016-CF79-4BE5-9A6B-66136F787EB6}"/>
                </c:ext>
              </c:extLst>
            </c:dLbl>
            <c:dLbl>
              <c:idx val="20"/>
              <c:delete val="1"/>
              <c:extLst>
                <c:ext xmlns:c15="http://schemas.microsoft.com/office/drawing/2012/chart" uri="{CE6537A1-D6FC-4f65-9D91-7224C49458BB}"/>
                <c:ext xmlns:c16="http://schemas.microsoft.com/office/drawing/2014/chart" uri="{C3380CC4-5D6E-409C-BE32-E72D297353CC}">
                  <c16:uniqueId val="{00000017-CF79-4BE5-9A6B-66136F787EB6}"/>
                </c:ext>
              </c:extLst>
            </c:dLbl>
            <c:dLbl>
              <c:idx val="21"/>
              <c:delete val="1"/>
              <c:extLst>
                <c:ext xmlns:c15="http://schemas.microsoft.com/office/drawing/2012/chart" uri="{CE6537A1-D6FC-4f65-9D91-7224C49458BB}"/>
                <c:ext xmlns:c16="http://schemas.microsoft.com/office/drawing/2014/chart" uri="{C3380CC4-5D6E-409C-BE32-E72D297353CC}">
                  <c16:uniqueId val="{00000018-CF79-4BE5-9A6B-66136F787EB6}"/>
                </c:ext>
              </c:extLst>
            </c:dLbl>
            <c:dLbl>
              <c:idx val="22"/>
              <c:delete val="1"/>
              <c:extLst>
                <c:ext xmlns:c15="http://schemas.microsoft.com/office/drawing/2012/chart" uri="{CE6537A1-D6FC-4f65-9D91-7224C49458BB}"/>
                <c:ext xmlns:c16="http://schemas.microsoft.com/office/drawing/2014/chart" uri="{C3380CC4-5D6E-409C-BE32-E72D297353CC}">
                  <c16:uniqueId val="{00000019-CF79-4BE5-9A6B-66136F787EB6}"/>
                </c:ext>
              </c:extLst>
            </c:dLbl>
            <c:dLbl>
              <c:idx val="23"/>
              <c:delete val="1"/>
              <c:extLst>
                <c:ext xmlns:c15="http://schemas.microsoft.com/office/drawing/2012/chart" uri="{CE6537A1-D6FC-4f65-9D91-7224C49458BB}"/>
                <c:ext xmlns:c16="http://schemas.microsoft.com/office/drawing/2014/chart" uri="{C3380CC4-5D6E-409C-BE32-E72D297353CC}">
                  <c16:uniqueId val="{0000001A-CF79-4BE5-9A6B-66136F787EB6}"/>
                </c:ext>
              </c:extLst>
            </c:dLbl>
            <c:dLbl>
              <c:idx val="24"/>
              <c:delete val="1"/>
              <c:extLst>
                <c:ext xmlns:c15="http://schemas.microsoft.com/office/drawing/2012/chart" uri="{CE6537A1-D6FC-4f65-9D91-7224C49458BB}"/>
                <c:ext xmlns:c16="http://schemas.microsoft.com/office/drawing/2014/chart" uri="{C3380CC4-5D6E-409C-BE32-E72D297353CC}">
                  <c16:uniqueId val="{0000001B-CF79-4BE5-9A6B-66136F787EB6}"/>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CF79-4BE5-9A6B-66136F787EB6}"/>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Bautzen (072)</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201033</v>
      </c>
      <c r="F11" s="238">
        <v>202181</v>
      </c>
      <c r="G11" s="238">
        <v>203983</v>
      </c>
      <c r="H11" s="238">
        <v>200649</v>
      </c>
      <c r="I11" s="265">
        <v>199543</v>
      </c>
      <c r="J11" s="263">
        <v>1490</v>
      </c>
      <c r="K11" s="266">
        <v>0.74670622372120299</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15.143284933319405</v>
      </c>
      <c r="E13" s="115">
        <v>30443</v>
      </c>
      <c r="F13" s="114">
        <v>30259</v>
      </c>
      <c r="G13" s="114">
        <v>30680</v>
      </c>
      <c r="H13" s="114">
        <v>30305</v>
      </c>
      <c r="I13" s="140">
        <v>29476</v>
      </c>
      <c r="J13" s="115">
        <v>967</v>
      </c>
      <c r="K13" s="116">
        <v>3.2806350929569819</v>
      </c>
    </row>
    <row r="14" spans="1:255" ht="14.1" customHeight="1" x14ac:dyDescent="0.2">
      <c r="A14" s="306" t="s">
        <v>230</v>
      </c>
      <c r="B14" s="307"/>
      <c r="C14" s="308"/>
      <c r="D14" s="113">
        <v>63.606969999950259</v>
      </c>
      <c r="E14" s="115">
        <v>127871</v>
      </c>
      <c r="F14" s="114">
        <v>128973</v>
      </c>
      <c r="G14" s="114">
        <v>130374</v>
      </c>
      <c r="H14" s="114">
        <v>127818</v>
      </c>
      <c r="I14" s="140">
        <v>127450</v>
      </c>
      <c r="J14" s="115">
        <v>421</v>
      </c>
      <c r="K14" s="116">
        <v>0.33032561788936837</v>
      </c>
    </row>
    <row r="15" spans="1:255" ht="14.1" customHeight="1" x14ac:dyDescent="0.2">
      <c r="A15" s="306" t="s">
        <v>231</v>
      </c>
      <c r="B15" s="307"/>
      <c r="C15" s="308"/>
      <c r="D15" s="113">
        <v>10.126695617137484</v>
      </c>
      <c r="E15" s="115">
        <v>20358</v>
      </c>
      <c r="F15" s="114">
        <v>20451</v>
      </c>
      <c r="G15" s="114">
        <v>20471</v>
      </c>
      <c r="H15" s="114">
        <v>20249</v>
      </c>
      <c r="I15" s="140">
        <v>20220</v>
      </c>
      <c r="J15" s="115">
        <v>138</v>
      </c>
      <c r="K15" s="116">
        <v>0.68249258160237392</v>
      </c>
    </row>
    <row r="16" spans="1:255" ht="14.1" customHeight="1" x14ac:dyDescent="0.2">
      <c r="A16" s="306" t="s">
        <v>232</v>
      </c>
      <c r="B16" s="307"/>
      <c r="C16" s="308"/>
      <c r="D16" s="113">
        <v>10.287863186640999</v>
      </c>
      <c r="E16" s="115">
        <v>20682</v>
      </c>
      <c r="F16" s="114">
        <v>20794</v>
      </c>
      <c r="G16" s="114">
        <v>20742</v>
      </c>
      <c r="H16" s="114">
        <v>20588</v>
      </c>
      <c r="I16" s="140">
        <v>20693</v>
      </c>
      <c r="J16" s="115">
        <v>-11</v>
      </c>
      <c r="K16" s="116">
        <v>-5.3158072778234186E-2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1.4455338178309034</v>
      </c>
      <c r="E18" s="115">
        <v>2906</v>
      </c>
      <c r="F18" s="114">
        <v>2903</v>
      </c>
      <c r="G18" s="114">
        <v>3038</v>
      </c>
      <c r="H18" s="114">
        <v>2962</v>
      </c>
      <c r="I18" s="140">
        <v>2905</v>
      </c>
      <c r="J18" s="115">
        <v>1</v>
      </c>
      <c r="K18" s="116">
        <v>3.4423407917383818E-2</v>
      </c>
    </row>
    <row r="19" spans="1:255" ht="14.1" customHeight="1" x14ac:dyDescent="0.2">
      <c r="A19" s="306" t="s">
        <v>235</v>
      </c>
      <c r="B19" s="307" t="s">
        <v>236</v>
      </c>
      <c r="C19" s="308"/>
      <c r="D19" s="113">
        <v>0.71431058582421791</v>
      </c>
      <c r="E19" s="115">
        <v>1436</v>
      </c>
      <c r="F19" s="114">
        <v>1420</v>
      </c>
      <c r="G19" s="114">
        <v>1521</v>
      </c>
      <c r="H19" s="114">
        <v>1474</v>
      </c>
      <c r="I19" s="140">
        <v>1424</v>
      </c>
      <c r="J19" s="115">
        <v>12</v>
      </c>
      <c r="K19" s="116">
        <v>0.84269662921348309</v>
      </c>
    </row>
    <row r="20" spans="1:255" ht="14.1" customHeight="1" x14ac:dyDescent="0.2">
      <c r="A20" s="306">
        <v>12</v>
      </c>
      <c r="B20" s="307" t="s">
        <v>237</v>
      </c>
      <c r="C20" s="308"/>
      <c r="D20" s="113">
        <v>0.76156650898111256</v>
      </c>
      <c r="E20" s="115">
        <v>1531</v>
      </c>
      <c r="F20" s="114">
        <v>1491</v>
      </c>
      <c r="G20" s="114">
        <v>1640</v>
      </c>
      <c r="H20" s="114">
        <v>1592</v>
      </c>
      <c r="I20" s="140">
        <v>1506</v>
      </c>
      <c r="J20" s="115">
        <v>25</v>
      </c>
      <c r="K20" s="116">
        <v>1.6600265604249669</v>
      </c>
    </row>
    <row r="21" spans="1:255" ht="14.1" customHeight="1" x14ac:dyDescent="0.2">
      <c r="A21" s="306">
        <v>21</v>
      </c>
      <c r="B21" s="307" t="s">
        <v>238</v>
      </c>
      <c r="C21" s="308"/>
      <c r="D21" s="113">
        <v>0.68496217038993601</v>
      </c>
      <c r="E21" s="115">
        <v>1377</v>
      </c>
      <c r="F21" s="114">
        <v>1344</v>
      </c>
      <c r="G21" s="114">
        <v>1387</v>
      </c>
      <c r="H21" s="114">
        <v>1395</v>
      </c>
      <c r="I21" s="140">
        <v>1375</v>
      </c>
      <c r="J21" s="115">
        <v>2</v>
      </c>
      <c r="K21" s="116">
        <v>0.14545454545454545</v>
      </c>
    </row>
    <row r="22" spans="1:255" ht="14.1" customHeight="1" x14ac:dyDescent="0.2">
      <c r="A22" s="306">
        <v>22</v>
      </c>
      <c r="B22" s="307" t="s">
        <v>239</v>
      </c>
      <c r="C22" s="308"/>
      <c r="D22" s="113">
        <v>2.4379082041256908</v>
      </c>
      <c r="E22" s="115">
        <v>4901</v>
      </c>
      <c r="F22" s="114">
        <v>4946</v>
      </c>
      <c r="G22" s="114">
        <v>5146</v>
      </c>
      <c r="H22" s="114">
        <v>5018</v>
      </c>
      <c r="I22" s="140">
        <v>4977</v>
      </c>
      <c r="J22" s="115">
        <v>-76</v>
      </c>
      <c r="K22" s="116">
        <v>-1.5270243118344384</v>
      </c>
    </row>
    <row r="23" spans="1:255" ht="14.1" customHeight="1" x14ac:dyDescent="0.2">
      <c r="A23" s="306">
        <v>23</v>
      </c>
      <c r="B23" s="307" t="s">
        <v>240</v>
      </c>
      <c r="C23" s="308"/>
      <c r="D23" s="113">
        <v>0.51882029318569589</v>
      </c>
      <c r="E23" s="115">
        <v>1043</v>
      </c>
      <c r="F23" s="114">
        <v>1090</v>
      </c>
      <c r="G23" s="114">
        <v>1107</v>
      </c>
      <c r="H23" s="114">
        <v>1065</v>
      </c>
      <c r="I23" s="140">
        <v>1057</v>
      </c>
      <c r="J23" s="115">
        <v>-14</v>
      </c>
      <c r="K23" s="116">
        <v>-1.3245033112582782</v>
      </c>
    </row>
    <row r="24" spans="1:255" ht="14.1" customHeight="1" x14ac:dyDescent="0.2">
      <c r="A24" s="306">
        <v>24</v>
      </c>
      <c r="B24" s="307" t="s">
        <v>241</v>
      </c>
      <c r="C24" s="308"/>
      <c r="D24" s="113">
        <v>5.3732471783239566</v>
      </c>
      <c r="E24" s="115">
        <v>10802</v>
      </c>
      <c r="F24" s="114">
        <v>10968</v>
      </c>
      <c r="G24" s="114">
        <v>11227</v>
      </c>
      <c r="H24" s="114">
        <v>11063</v>
      </c>
      <c r="I24" s="140">
        <v>11034</v>
      </c>
      <c r="J24" s="115">
        <v>-232</v>
      </c>
      <c r="K24" s="116">
        <v>-2.1025919883994924</v>
      </c>
    </row>
    <row r="25" spans="1:255" ht="14.1" customHeight="1" x14ac:dyDescent="0.2">
      <c r="A25" s="306">
        <v>25</v>
      </c>
      <c r="B25" s="307" t="s">
        <v>242</v>
      </c>
      <c r="C25" s="308"/>
      <c r="D25" s="113">
        <v>5.7900941636447749</v>
      </c>
      <c r="E25" s="115">
        <v>11640</v>
      </c>
      <c r="F25" s="114">
        <v>11722</v>
      </c>
      <c r="G25" s="114">
        <v>11881</v>
      </c>
      <c r="H25" s="114">
        <v>11904</v>
      </c>
      <c r="I25" s="140">
        <v>11851</v>
      </c>
      <c r="J25" s="115">
        <v>-211</v>
      </c>
      <c r="K25" s="116">
        <v>-1.7804404691587208</v>
      </c>
    </row>
    <row r="26" spans="1:255" ht="14.1" customHeight="1" x14ac:dyDescent="0.2">
      <c r="A26" s="306">
        <v>26</v>
      </c>
      <c r="B26" s="307" t="s">
        <v>243</v>
      </c>
      <c r="C26" s="308"/>
      <c r="D26" s="113">
        <v>4.0053125606243754</v>
      </c>
      <c r="E26" s="115">
        <v>8052</v>
      </c>
      <c r="F26" s="114">
        <v>8108</v>
      </c>
      <c r="G26" s="114">
        <v>8139</v>
      </c>
      <c r="H26" s="114">
        <v>7908</v>
      </c>
      <c r="I26" s="140">
        <v>7983</v>
      </c>
      <c r="J26" s="115">
        <v>69</v>
      </c>
      <c r="K26" s="116">
        <v>0.86433671552048097</v>
      </c>
    </row>
    <row r="27" spans="1:255" ht="14.1" customHeight="1" x14ac:dyDescent="0.2">
      <c r="A27" s="306">
        <v>27</v>
      </c>
      <c r="B27" s="307" t="s">
        <v>244</v>
      </c>
      <c r="C27" s="308"/>
      <c r="D27" s="113">
        <v>3.1482393437893279</v>
      </c>
      <c r="E27" s="115">
        <v>6329</v>
      </c>
      <c r="F27" s="114">
        <v>6333</v>
      </c>
      <c r="G27" s="114">
        <v>6353</v>
      </c>
      <c r="H27" s="114">
        <v>6273</v>
      </c>
      <c r="I27" s="140">
        <v>6355</v>
      </c>
      <c r="J27" s="115">
        <v>-26</v>
      </c>
      <c r="K27" s="116">
        <v>-0.4091266719118804</v>
      </c>
    </row>
    <row r="28" spans="1:255" ht="14.1" customHeight="1" x14ac:dyDescent="0.2">
      <c r="A28" s="306">
        <v>28</v>
      </c>
      <c r="B28" s="307" t="s">
        <v>245</v>
      </c>
      <c r="C28" s="308"/>
      <c r="D28" s="113">
        <v>1.6713673874438526</v>
      </c>
      <c r="E28" s="115">
        <v>3360</v>
      </c>
      <c r="F28" s="114">
        <v>3375</v>
      </c>
      <c r="G28" s="114">
        <v>3386</v>
      </c>
      <c r="H28" s="114">
        <v>3351</v>
      </c>
      <c r="I28" s="140">
        <v>3326</v>
      </c>
      <c r="J28" s="115">
        <v>34</v>
      </c>
      <c r="K28" s="116">
        <v>1.0222489476849068</v>
      </c>
    </row>
    <row r="29" spans="1:255" ht="14.1" customHeight="1" x14ac:dyDescent="0.2">
      <c r="A29" s="306">
        <v>29</v>
      </c>
      <c r="B29" s="307" t="s">
        <v>246</v>
      </c>
      <c r="C29" s="308"/>
      <c r="D29" s="113">
        <v>3.3581551287599547</v>
      </c>
      <c r="E29" s="115">
        <v>6751</v>
      </c>
      <c r="F29" s="114">
        <v>6782</v>
      </c>
      <c r="G29" s="114">
        <v>6857</v>
      </c>
      <c r="H29" s="114">
        <v>6777</v>
      </c>
      <c r="I29" s="140">
        <v>6711</v>
      </c>
      <c r="J29" s="115">
        <v>40</v>
      </c>
      <c r="K29" s="116">
        <v>0.59603635821785128</v>
      </c>
    </row>
    <row r="30" spans="1:255" ht="14.1" customHeight="1" x14ac:dyDescent="0.2">
      <c r="A30" s="306" t="s">
        <v>247</v>
      </c>
      <c r="B30" s="307" t="s">
        <v>248</v>
      </c>
      <c r="C30" s="308"/>
      <c r="D30" s="113">
        <v>1.7355359567832147</v>
      </c>
      <c r="E30" s="115">
        <v>3489</v>
      </c>
      <c r="F30" s="114">
        <v>3458</v>
      </c>
      <c r="G30" s="114">
        <v>3497</v>
      </c>
      <c r="H30" s="114">
        <v>3448</v>
      </c>
      <c r="I30" s="140">
        <v>3424</v>
      </c>
      <c r="J30" s="115">
        <v>65</v>
      </c>
      <c r="K30" s="116">
        <v>1.8983644859813085</v>
      </c>
    </row>
    <row r="31" spans="1:255" ht="14.1" customHeight="1" x14ac:dyDescent="0.2">
      <c r="A31" s="306" t="s">
        <v>249</v>
      </c>
      <c r="B31" s="307" t="s">
        <v>250</v>
      </c>
      <c r="C31" s="308"/>
      <c r="D31" s="113">
        <v>1.5201484333417896</v>
      </c>
      <c r="E31" s="115">
        <v>3056</v>
      </c>
      <c r="F31" s="114">
        <v>3114</v>
      </c>
      <c r="G31" s="114">
        <v>3151</v>
      </c>
      <c r="H31" s="114">
        <v>3128</v>
      </c>
      <c r="I31" s="140">
        <v>3080</v>
      </c>
      <c r="J31" s="115">
        <v>-24</v>
      </c>
      <c r="K31" s="116">
        <v>-0.77922077922077926</v>
      </c>
    </row>
    <row r="32" spans="1:255" ht="14.1" customHeight="1" x14ac:dyDescent="0.2">
      <c r="A32" s="306">
        <v>31</v>
      </c>
      <c r="B32" s="307" t="s">
        <v>251</v>
      </c>
      <c r="C32" s="308"/>
      <c r="D32" s="113">
        <v>0.62178846259071896</v>
      </c>
      <c r="E32" s="115">
        <v>1250</v>
      </c>
      <c r="F32" s="114">
        <v>1271</v>
      </c>
      <c r="G32" s="114">
        <v>1269</v>
      </c>
      <c r="H32" s="114">
        <v>1259</v>
      </c>
      <c r="I32" s="140">
        <v>1243</v>
      </c>
      <c r="J32" s="115">
        <v>7</v>
      </c>
      <c r="K32" s="116">
        <v>0.56315366049879323</v>
      </c>
    </row>
    <row r="33" spans="1:11" ht="14.1" customHeight="1" x14ac:dyDescent="0.2">
      <c r="A33" s="306">
        <v>32</v>
      </c>
      <c r="B33" s="307" t="s">
        <v>252</v>
      </c>
      <c r="C33" s="308"/>
      <c r="D33" s="113">
        <v>2.8229196201618638</v>
      </c>
      <c r="E33" s="115">
        <v>5675</v>
      </c>
      <c r="F33" s="114">
        <v>5714</v>
      </c>
      <c r="G33" s="114">
        <v>5948</v>
      </c>
      <c r="H33" s="114">
        <v>5851</v>
      </c>
      <c r="I33" s="140">
        <v>5639</v>
      </c>
      <c r="J33" s="115">
        <v>36</v>
      </c>
      <c r="K33" s="116">
        <v>0.63841106579180706</v>
      </c>
    </row>
    <row r="34" spans="1:11" ht="14.1" customHeight="1" x14ac:dyDescent="0.2">
      <c r="A34" s="306">
        <v>33</v>
      </c>
      <c r="B34" s="307" t="s">
        <v>253</v>
      </c>
      <c r="C34" s="308"/>
      <c r="D34" s="113">
        <v>1.3460476638163883</v>
      </c>
      <c r="E34" s="115">
        <v>2706</v>
      </c>
      <c r="F34" s="114">
        <v>2750</v>
      </c>
      <c r="G34" s="114">
        <v>2887</v>
      </c>
      <c r="H34" s="114">
        <v>2830</v>
      </c>
      <c r="I34" s="140">
        <v>2731</v>
      </c>
      <c r="J34" s="115">
        <v>-25</v>
      </c>
      <c r="K34" s="116">
        <v>-0.91541559868180156</v>
      </c>
    </row>
    <row r="35" spans="1:11" ht="14.1" customHeight="1" x14ac:dyDescent="0.2">
      <c r="A35" s="306">
        <v>34</v>
      </c>
      <c r="B35" s="307" t="s">
        <v>254</v>
      </c>
      <c r="C35" s="308"/>
      <c r="D35" s="113">
        <v>2.7075156815050265</v>
      </c>
      <c r="E35" s="115">
        <v>5443</v>
      </c>
      <c r="F35" s="114">
        <v>5492</v>
      </c>
      <c r="G35" s="114">
        <v>5520</v>
      </c>
      <c r="H35" s="114">
        <v>5523</v>
      </c>
      <c r="I35" s="140">
        <v>5400</v>
      </c>
      <c r="J35" s="115">
        <v>43</v>
      </c>
      <c r="K35" s="116">
        <v>0.79629629629629628</v>
      </c>
    </row>
    <row r="36" spans="1:11" ht="14.1" customHeight="1" x14ac:dyDescent="0.2">
      <c r="A36" s="306">
        <v>41</v>
      </c>
      <c r="B36" s="307" t="s">
        <v>255</v>
      </c>
      <c r="C36" s="308"/>
      <c r="D36" s="113">
        <v>1.0082921709371098</v>
      </c>
      <c r="E36" s="115">
        <v>2027</v>
      </c>
      <c r="F36" s="114">
        <v>2006</v>
      </c>
      <c r="G36" s="114">
        <v>1973</v>
      </c>
      <c r="H36" s="114">
        <v>1948</v>
      </c>
      <c r="I36" s="140">
        <v>1928</v>
      </c>
      <c r="J36" s="115">
        <v>99</v>
      </c>
      <c r="K36" s="116">
        <v>5.1348547717842328</v>
      </c>
    </row>
    <row r="37" spans="1:11" ht="14.1" customHeight="1" x14ac:dyDescent="0.2">
      <c r="A37" s="306">
        <v>42</v>
      </c>
      <c r="B37" s="307" t="s">
        <v>256</v>
      </c>
      <c r="C37" s="308"/>
      <c r="D37" s="113">
        <v>7.8594061671466875E-2</v>
      </c>
      <c r="E37" s="115">
        <v>158</v>
      </c>
      <c r="F37" s="114">
        <v>162</v>
      </c>
      <c r="G37" s="114">
        <v>164</v>
      </c>
      <c r="H37" s="114">
        <v>163</v>
      </c>
      <c r="I37" s="140">
        <v>162</v>
      </c>
      <c r="J37" s="115">
        <v>-4</v>
      </c>
      <c r="K37" s="116">
        <v>-2.4691358024691357</v>
      </c>
    </row>
    <row r="38" spans="1:11" ht="14.1" customHeight="1" x14ac:dyDescent="0.2">
      <c r="A38" s="306">
        <v>43</v>
      </c>
      <c r="B38" s="307" t="s">
        <v>257</v>
      </c>
      <c r="C38" s="308"/>
      <c r="D38" s="113">
        <v>0.88045246302845803</v>
      </c>
      <c r="E38" s="115">
        <v>1770</v>
      </c>
      <c r="F38" s="114">
        <v>1747</v>
      </c>
      <c r="G38" s="114">
        <v>1735</v>
      </c>
      <c r="H38" s="114">
        <v>1707</v>
      </c>
      <c r="I38" s="140">
        <v>1697</v>
      </c>
      <c r="J38" s="115">
        <v>73</v>
      </c>
      <c r="K38" s="116">
        <v>4.3017088980553915</v>
      </c>
    </row>
    <row r="39" spans="1:11" ht="14.1" customHeight="1" x14ac:dyDescent="0.2">
      <c r="A39" s="306">
        <v>51</v>
      </c>
      <c r="B39" s="307" t="s">
        <v>258</v>
      </c>
      <c r="C39" s="308"/>
      <c r="D39" s="113">
        <v>5.4453746399844798</v>
      </c>
      <c r="E39" s="115">
        <v>10947</v>
      </c>
      <c r="F39" s="114">
        <v>10924</v>
      </c>
      <c r="G39" s="114">
        <v>10988</v>
      </c>
      <c r="H39" s="114">
        <v>10570</v>
      </c>
      <c r="I39" s="140">
        <v>10415</v>
      </c>
      <c r="J39" s="115">
        <v>532</v>
      </c>
      <c r="K39" s="116">
        <v>5.1080172827652426</v>
      </c>
    </row>
    <row r="40" spans="1:11" ht="14.1" customHeight="1" x14ac:dyDescent="0.2">
      <c r="A40" s="306" t="s">
        <v>259</v>
      </c>
      <c r="B40" s="307" t="s">
        <v>260</v>
      </c>
      <c r="C40" s="308"/>
      <c r="D40" s="113">
        <v>4.4306158690364272</v>
      </c>
      <c r="E40" s="115">
        <v>8907</v>
      </c>
      <c r="F40" s="114">
        <v>8870</v>
      </c>
      <c r="G40" s="114">
        <v>8914</v>
      </c>
      <c r="H40" s="114">
        <v>8650</v>
      </c>
      <c r="I40" s="140">
        <v>8529</v>
      </c>
      <c r="J40" s="115">
        <v>378</v>
      </c>
      <c r="K40" s="116">
        <v>4.4319380935631374</v>
      </c>
    </row>
    <row r="41" spans="1:11" ht="14.1" customHeight="1" x14ac:dyDescent="0.2">
      <c r="A41" s="306"/>
      <c r="B41" s="307" t="s">
        <v>261</v>
      </c>
      <c r="C41" s="308"/>
      <c r="D41" s="113">
        <v>3.2606586978257299</v>
      </c>
      <c r="E41" s="115">
        <v>6555</v>
      </c>
      <c r="F41" s="114">
        <v>6478</v>
      </c>
      <c r="G41" s="114">
        <v>6470</v>
      </c>
      <c r="H41" s="114">
        <v>6309</v>
      </c>
      <c r="I41" s="140">
        <v>6154</v>
      </c>
      <c r="J41" s="115">
        <v>401</v>
      </c>
      <c r="K41" s="116">
        <v>6.5160870978225542</v>
      </c>
    </row>
    <row r="42" spans="1:11" ht="14.1" customHeight="1" x14ac:dyDescent="0.2">
      <c r="A42" s="306">
        <v>52</v>
      </c>
      <c r="B42" s="307" t="s">
        <v>262</v>
      </c>
      <c r="C42" s="308"/>
      <c r="D42" s="113">
        <v>3.8928932065879733</v>
      </c>
      <c r="E42" s="115">
        <v>7826</v>
      </c>
      <c r="F42" s="114">
        <v>7908</v>
      </c>
      <c r="G42" s="114">
        <v>8104</v>
      </c>
      <c r="H42" s="114">
        <v>8072</v>
      </c>
      <c r="I42" s="140">
        <v>7942</v>
      </c>
      <c r="J42" s="115">
        <v>-116</v>
      </c>
      <c r="K42" s="116">
        <v>-1.4605892722236213</v>
      </c>
    </row>
    <row r="43" spans="1:11" ht="14.1" customHeight="1" x14ac:dyDescent="0.2">
      <c r="A43" s="306" t="s">
        <v>263</v>
      </c>
      <c r="B43" s="307" t="s">
        <v>264</v>
      </c>
      <c r="C43" s="308"/>
      <c r="D43" s="113">
        <v>3.0567120820959741</v>
      </c>
      <c r="E43" s="115">
        <v>6145</v>
      </c>
      <c r="F43" s="114">
        <v>6217</v>
      </c>
      <c r="G43" s="114">
        <v>6369</v>
      </c>
      <c r="H43" s="114">
        <v>6343</v>
      </c>
      <c r="I43" s="140">
        <v>6225</v>
      </c>
      <c r="J43" s="115">
        <v>-80</v>
      </c>
      <c r="K43" s="116">
        <v>-1.285140562248996</v>
      </c>
    </row>
    <row r="44" spans="1:11" ht="14.1" customHeight="1" x14ac:dyDescent="0.2">
      <c r="A44" s="306">
        <v>53</v>
      </c>
      <c r="B44" s="307" t="s">
        <v>265</v>
      </c>
      <c r="C44" s="308"/>
      <c r="D44" s="113">
        <v>0.7227669089154517</v>
      </c>
      <c r="E44" s="115">
        <v>1453</v>
      </c>
      <c r="F44" s="114">
        <v>1442</v>
      </c>
      <c r="G44" s="114">
        <v>1453</v>
      </c>
      <c r="H44" s="114">
        <v>1443</v>
      </c>
      <c r="I44" s="140">
        <v>1419</v>
      </c>
      <c r="J44" s="115">
        <v>34</v>
      </c>
      <c r="K44" s="116">
        <v>2.3960535588442564</v>
      </c>
    </row>
    <row r="45" spans="1:11" ht="14.1" customHeight="1" x14ac:dyDescent="0.2">
      <c r="A45" s="306" t="s">
        <v>266</v>
      </c>
      <c r="B45" s="307" t="s">
        <v>267</v>
      </c>
      <c r="C45" s="308"/>
      <c r="D45" s="113">
        <v>0.6153218625797755</v>
      </c>
      <c r="E45" s="115">
        <v>1237</v>
      </c>
      <c r="F45" s="114">
        <v>1215</v>
      </c>
      <c r="G45" s="114">
        <v>1215</v>
      </c>
      <c r="H45" s="114">
        <v>1205</v>
      </c>
      <c r="I45" s="140">
        <v>1179</v>
      </c>
      <c r="J45" s="115">
        <v>58</v>
      </c>
      <c r="K45" s="116">
        <v>4.9194232400339271</v>
      </c>
    </row>
    <row r="46" spans="1:11" ht="14.1" customHeight="1" x14ac:dyDescent="0.2">
      <c r="A46" s="306">
        <v>54</v>
      </c>
      <c r="B46" s="307" t="s">
        <v>268</v>
      </c>
      <c r="C46" s="308"/>
      <c r="D46" s="113">
        <v>1.8459655877393264</v>
      </c>
      <c r="E46" s="115">
        <v>3711</v>
      </c>
      <c r="F46" s="114">
        <v>3741</v>
      </c>
      <c r="G46" s="114">
        <v>3761</v>
      </c>
      <c r="H46" s="114">
        <v>3708</v>
      </c>
      <c r="I46" s="140">
        <v>3609</v>
      </c>
      <c r="J46" s="115">
        <v>102</v>
      </c>
      <c r="K46" s="116">
        <v>2.8262676641729012</v>
      </c>
    </row>
    <row r="47" spans="1:11" ht="14.1" customHeight="1" x14ac:dyDescent="0.2">
      <c r="A47" s="306">
        <v>61</v>
      </c>
      <c r="B47" s="307" t="s">
        <v>269</v>
      </c>
      <c r="C47" s="308"/>
      <c r="D47" s="113">
        <v>1.7240950490715454</v>
      </c>
      <c r="E47" s="115">
        <v>3466</v>
      </c>
      <c r="F47" s="114">
        <v>3444</v>
      </c>
      <c r="G47" s="114">
        <v>3460</v>
      </c>
      <c r="H47" s="114">
        <v>3422</v>
      </c>
      <c r="I47" s="140">
        <v>3468</v>
      </c>
      <c r="J47" s="115">
        <v>-2</v>
      </c>
      <c r="K47" s="116">
        <v>-5.7670126874279123E-2</v>
      </c>
    </row>
    <row r="48" spans="1:11" ht="14.1" customHeight="1" x14ac:dyDescent="0.2">
      <c r="A48" s="306">
        <v>62</v>
      </c>
      <c r="B48" s="307" t="s">
        <v>270</v>
      </c>
      <c r="C48" s="308"/>
      <c r="D48" s="113">
        <v>6.6397059189287333</v>
      </c>
      <c r="E48" s="115">
        <v>13348</v>
      </c>
      <c r="F48" s="114">
        <v>13505</v>
      </c>
      <c r="G48" s="114">
        <v>13583</v>
      </c>
      <c r="H48" s="114">
        <v>13329</v>
      </c>
      <c r="I48" s="140">
        <v>13326</v>
      </c>
      <c r="J48" s="115">
        <v>22</v>
      </c>
      <c r="K48" s="116">
        <v>0.16509079993996698</v>
      </c>
    </row>
    <row r="49" spans="1:11" ht="14.1" customHeight="1" x14ac:dyDescent="0.2">
      <c r="A49" s="306">
        <v>63</v>
      </c>
      <c r="B49" s="307" t="s">
        <v>271</v>
      </c>
      <c r="C49" s="308"/>
      <c r="D49" s="113">
        <v>2.1822287883083873</v>
      </c>
      <c r="E49" s="115">
        <v>4387</v>
      </c>
      <c r="F49" s="114">
        <v>4470</v>
      </c>
      <c r="G49" s="114">
        <v>4553</v>
      </c>
      <c r="H49" s="114">
        <v>4364</v>
      </c>
      <c r="I49" s="140">
        <v>4167</v>
      </c>
      <c r="J49" s="115">
        <v>220</v>
      </c>
      <c r="K49" s="116">
        <v>5.2795776337892972</v>
      </c>
    </row>
    <row r="50" spans="1:11" ht="14.1" customHeight="1" x14ac:dyDescent="0.2">
      <c r="A50" s="306" t="s">
        <v>272</v>
      </c>
      <c r="B50" s="307" t="s">
        <v>273</v>
      </c>
      <c r="C50" s="308"/>
      <c r="D50" s="113">
        <v>0.29398158511289191</v>
      </c>
      <c r="E50" s="115">
        <v>591</v>
      </c>
      <c r="F50" s="114">
        <v>609</v>
      </c>
      <c r="G50" s="114">
        <v>626</v>
      </c>
      <c r="H50" s="114">
        <v>585</v>
      </c>
      <c r="I50" s="140">
        <v>541</v>
      </c>
      <c r="J50" s="115">
        <v>50</v>
      </c>
      <c r="K50" s="116">
        <v>9.2421441774491679</v>
      </c>
    </row>
    <row r="51" spans="1:11" ht="14.1" customHeight="1" x14ac:dyDescent="0.2">
      <c r="A51" s="306" t="s">
        <v>274</v>
      </c>
      <c r="B51" s="307" t="s">
        <v>275</v>
      </c>
      <c r="C51" s="308"/>
      <c r="D51" s="113">
        <v>1.6723622489839975</v>
      </c>
      <c r="E51" s="115">
        <v>3362</v>
      </c>
      <c r="F51" s="114">
        <v>3413</v>
      </c>
      <c r="G51" s="114">
        <v>3473</v>
      </c>
      <c r="H51" s="114">
        <v>3343</v>
      </c>
      <c r="I51" s="140">
        <v>3219</v>
      </c>
      <c r="J51" s="115">
        <v>143</v>
      </c>
      <c r="K51" s="116">
        <v>4.4423734078906492</v>
      </c>
    </row>
    <row r="52" spans="1:11" ht="14.1" customHeight="1" x14ac:dyDescent="0.2">
      <c r="A52" s="306">
        <v>71</v>
      </c>
      <c r="B52" s="307" t="s">
        <v>276</v>
      </c>
      <c r="C52" s="308"/>
      <c r="D52" s="113">
        <v>9.4084055851526855</v>
      </c>
      <c r="E52" s="115">
        <v>18914</v>
      </c>
      <c r="F52" s="114">
        <v>19044</v>
      </c>
      <c r="G52" s="114">
        <v>19003</v>
      </c>
      <c r="H52" s="114">
        <v>18689</v>
      </c>
      <c r="I52" s="140">
        <v>18692</v>
      </c>
      <c r="J52" s="115">
        <v>222</v>
      </c>
      <c r="K52" s="116">
        <v>1.1876738711748343</v>
      </c>
    </row>
    <row r="53" spans="1:11" ht="14.1" customHeight="1" x14ac:dyDescent="0.2">
      <c r="A53" s="306" t="s">
        <v>277</v>
      </c>
      <c r="B53" s="307" t="s">
        <v>278</v>
      </c>
      <c r="C53" s="308"/>
      <c r="D53" s="113">
        <v>3.3889958365044546</v>
      </c>
      <c r="E53" s="115">
        <v>6813</v>
      </c>
      <c r="F53" s="114">
        <v>6837</v>
      </c>
      <c r="G53" s="114">
        <v>6773</v>
      </c>
      <c r="H53" s="114">
        <v>6614</v>
      </c>
      <c r="I53" s="140">
        <v>6622</v>
      </c>
      <c r="J53" s="115">
        <v>191</v>
      </c>
      <c r="K53" s="116">
        <v>2.8843249773482333</v>
      </c>
    </row>
    <row r="54" spans="1:11" ht="14.1" customHeight="1" x14ac:dyDescent="0.2">
      <c r="A54" s="306" t="s">
        <v>279</v>
      </c>
      <c r="B54" s="307" t="s">
        <v>280</v>
      </c>
      <c r="C54" s="308"/>
      <c r="D54" s="113">
        <v>4.9757999930359693</v>
      </c>
      <c r="E54" s="115">
        <v>10003</v>
      </c>
      <c r="F54" s="114">
        <v>10115</v>
      </c>
      <c r="G54" s="114">
        <v>10117</v>
      </c>
      <c r="H54" s="114">
        <v>10035</v>
      </c>
      <c r="I54" s="140">
        <v>10038</v>
      </c>
      <c r="J54" s="115">
        <v>-35</v>
      </c>
      <c r="K54" s="116">
        <v>-0.34867503486750351</v>
      </c>
    </row>
    <row r="55" spans="1:11" ht="14.1" customHeight="1" x14ac:dyDescent="0.2">
      <c r="A55" s="306">
        <v>72</v>
      </c>
      <c r="B55" s="307" t="s">
        <v>281</v>
      </c>
      <c r="C55" s="308"/>
      <c r="D55" s="113">
        <v>2.3364323270308853</v>
      </c>
      <c r="E55" s="115">
        <v>4697</v>
      </c>
      <c r="F55" s="114">
        <v>4730</v>
      </c>
      <c r="G55" s="114">
        <v>4764</v>
      </c>
      <c r="H55" s="114">
        <v>4740</v>
      </c>
      <c r="I55" s="140">
        <v>4780</v>
      </c>
      <c r="J55" s="115">
        <v>-83</v>
      </c>
      <c r="K55" s="116">
        <v>-1.7364016736401673</v>
      </c>
    </row>
    <row r="56" spans="1:11" ht="14.1" customHeight="1" x14ac:dyDescent="0.2">
      <c r="A56" s="306" t="s">
        <v>282</v>
      </c>
      <c r="B56" s="307" t="s">
        <v>283</v>
      </c>
      <c r="C56" s="308"/>
      <c r="D56" s="113">
        <v>0.81578646291902324</v>
      </c>
      <c r="E56" s="115">
        <v>1640</v>
      </c>
      <c r="F56" s="114">
        <v>1646</v>
      </c>
      <c r="G56" s="114">
        <v>1669</v>
      </c>
      <c r="H56" s="114">
        <v>1679</v>
      </c>
      <c r="I56" s="140">
        <v>1704</v>
      </c>
      <c r="J56" s="115">
        <v>-64</v>
      </c>
      <c r="K56" s="116">
        <v>-3.755868544600939</v>
      </c>
    </row>
    <row r="57" spans="1:11" ht="14.1" customHeight="1" x14ac:dyDescent="0.2">
      <c r="A57" s="306" t="s">
        <v>284</v>
      </c>
      <c r="B57" s="307" t="s">
        <v>285</v>
      </c>
      <c r="C57" s="308"/>
      <c r="D57" s="113">
        <v>1.1505573711778663</v>
      </c>
      <c r="E57" s="115">
        <v>2313</v>
      </c>
      <c r="F57" s="114">
        <v>2341</v>
      </c>
      <c r="G57" s="114">
        <v>2337</v>
      </c>
      <c r="H57" s="114">
        <v>2330</v>
      </c>
      <c r="I57" s="140">
        <v>2337</v>
      </c>
      <c r="J57" s="115">
        <v>-24</v>
      </c>
      <c r="K57" s="116">
        <v>-1.0269576379974326</v>
      </c>
    </row>
    <row r="58" spans="1:11" ht="14.1" customHeight="1" x14ac:dyDescent="0.2">
      <c r="A58" s="306">
        <v>73</v>
      </c>
      <c r="B58" s="307" t="s">
        <v>286</v>
      </c>
      <c r="C58" s="308"/>
      <c r="D58" s="113">
        <v>2.4990921888446174</v>
      </c>
      <c r="E58" s="115">
        <v>5024</v>
      </c>
      <c r="F58" s="114">
        <v>5056</v>
      </c>
      <c r="G58" s="114">
        <v>5033</v>
      </c>
      <c r="H58" s="114">
        <v>4950</v>
      </c>
      <c r="I58" s="140">
        <v>4948</v>
      </c>
      <c r="J58" s="115">
        <v>76</v>
      </c>
      <c r="K58" s="116">
        <v>1.5359741309620047</v>
      </c>
    </row>
    <row r="59" spans="1:11" ht="14.1" customHeight="1" x14ac:dyDescent="0.2">
      <c r="A59" s="306" t="s">
        <v>287</v>
      </c>
      <c r="B59" s="307" t="s">
        <v>288</v>
      </c>
      <c r="C59" s="308"/>
      <c r="D59" s="113">
        <v>2.171782742136863</v>
      </c>
      <c r="E59" s="115">
        <v>4366</v>
      </c>
      <c r="F59" s="114">
        <v>4399</v>
      </c>
      <c r="G59" s="114">
        <v>4368</v>
      </c>
      <c r="H59" s="114">
        <v>4282</v>
      </c>
      <c r="I59" s="140">
        <v>4272</v>
      </c>
      <c r="J59" s="115">
        <v>94</v>
      </c>
      <c r="K59" s="116">
        <v>2.2003745318352061</v>
      </c>
    </row>
    <row r="60" spans="1:11" ht="14.1" customHeight="1" x14ac:dyDescent="0.2">
      <c r="A60" s="306">
        <v>81</v>
      </c>
      <c r="B60" s="307" t="s">
        <v>289</v>
      </c>
      <c r="C60" s="308"/>
      <c r="D60" s="113">
        <v>8.6229623992080899</v>
      </c>
      <c r="E60" s="115">
        <v>17335</v>
      </c>
      <c r="F60" s="114">
        <v>17390</v>
      </c>
      <c r="G60" s="114">
        <v>17372</v>
      </c>
      <c r="H60" s="114">
        <v>17040</v>
      </c>
      <c r="I60" s="140">
        <v>17056</v>
      </c>
      <c r="J60" s="115">
        <v>279</v>
      </c>
      <c r="K60" s="116">
        <v>1.6357879924953096</v>
      </c>
    </row>
    <row r="61" spans="1:11" ht="14.1" customHeight="1" x14ac:dyDescent="0.2">
      <c r="A61" s="306" t="s">
        <v>290</v>
      </c>
      <c r="B61" s="307" t="s">
        <v>291</v>
      </c>
      <c r="C61" s="308"/>
      <c r="D61" s="113">
        <v>1.6300806335278288</v>
      </c>
      <c r="E61" s="115">
        <v>3277</v>
      </c>
      <c r="F61" s="114">
        <v>3295</v>
      </c>
      <c r="G61" s="114">
        <v>3298</v>
      </c>
      <c r="H61" s="114">
        <v>3277</v>
      </c>
      <c r="I61" s="140">
        <v>3309</v>
      </c>
      <c r="J61" s="115">
        <v>-32</v>
      </c>
      <c r="K61" s="116">
        <v>-0.96705953460259897</v>
      </c>
    </row>
    <row r="62" spans="1:11" ht="14.1" customHeight="1" x14ac:dyDescent="0.2">
      <c r="A62" s="306" t="s">
        <v>292</v>
      </c>
      <c r="B62" s="307" t="s">
        <v>293</v>
      </c>
      <c r="C62" s="308"/>
      <c r="D62" s="113">
        <v>4.3619704227664116</v>
      </c>
      <c r="E62" s="115">
        <v>8769</v>
      </c>
      <c r="F62" s="114">
        <v>8857</v>
      </c>
      <c r="G62" s="114">
        <v>8866</v>
      </c>
      <c r="H62" s="114">
        <v>8611</v>
      </c>
      <c r="I62" s="140">
        <v>8624</v>
      </c>
      <c r="J62" s="115">
        <v>145</v>
      </c>
      <c r="K62" s="116">
        <v>1.6813543599257885</v>
      </c>
    </row>
    <row r="63" spans="1:11" ht="14.1" customHeight="1" x14ac:dyDescent="0.2">
      <c r="A63" s="306"/>
      <c r="B63" s="307" t="s">
        <v>294</v>
      </c>
      <c r="C63" s="308"/>
      <c r="D63" s="113">
        <v>3.7794789910114259</v>
      </c>
      <c r="E63" s="115">
        <v>7598</v>
      </c>
      <c r="F63" s="114">
        <v>7676</v>
      </c>
      <c r="G63" s="114">
        <v>7685</v>
      </c>
      <c r="H63" s="114">
        <v>7479</v>
      </c>
      <c r="I63" s="140">
        <v>7492</v>
      </c>
      <c r="J63" s="115">
        <v>106</v>
      </c>
      <c r="K63" s="116">
        <v>1.414842498665243</v>
      </c>
    </row>
    <row r="64" spans="1:11" ht="14.1" customHeight="1" x14ac:dyDescent="0.2">
      <c r="A64" s="306" t="s">
        <v>295</v>
      </c>
      <c r="B64" s="307" t="s">
        <v>296</v>
      </c>
      <c r="C64" s="308"/>
      <c r="D64" s="113">
        <v>0.67949043191913761</v>
      </c>
      <c r="E64" s="115">
        <v>1366</v>
      </c>
      <c r="F64" s="114">
        <v>1342</v>
      </c>
      <c r="G64" s="114">
        <v>1334</v>
      </c>
      <c r="H64" s="114">
        <v>1327</v>
      </c>
      <c r="I64" s="140">
        <v>1311</v>
      </c>
      <c r="J64" s="115">
        <v>55</v>
      </c>
      <c r="K64" s="116">
        <v>4.1952707856598019</v>
      </c>
    </row>
    <row r="65" spans="1:11" ht="14.1" customHeight="1" x14ac:dyDescent="0.2">
      <c r="A65" s="306" t="s">
        <v>297</v>
      </c>
      <c r="B65" s="307" t="s">
        <v>298</v>
      </c>
      <c r="C65" s="308"/>
      <c r="D65" s="113">
        <v>1.1679674481304065</v>
      </c>
      <c r="E65" s="115">
        <v>2348</v>
      </c>
      <c r="F65" s="114">
        <v>2337</v>
      </c>
      <c r="G65" s="114">
        <v>2321</v>
      </c>
      <c r="H65" s="114">
        <v>2288</v>
      </c>
      <c r="I65" s="140">
        <v>2290</v>
      </c>
      <c r="J65" s="115">
        <v>58</v>
      </c>
      <c r="K65" s="116">
        <v>2.5327510917030569</v>
      </c>
    </row>
    <row r="66" spans="1:11" ht="14.1" customHeight="1" x14ac:dyDescent="0.2">
      <c r="A66" s="306">
        <v>82</v>
      </c>
      <c r="B66" s="307" t="s">
        <v>299</v>
      </c>
      <c r="C66" s="308"/>
      <c r="D66" s="113">
        <v>4.2798943457044363</v>
      </c>
      <c r="E66" s="115">
        <v>8604</v>
      </c>
      <c r="F66" s="114">
        <v>8617</v>
      </c>
      <c r="G66" s="114">
        <v>8639</v>
      </c>
      <c r="H66" s="114">
        <v>8455</v>
      </c>
      <c r="I66" s="140">
        <v>8457</v>
      </c>
      <c r="J66" s="115">
        <v>147</v>
      </c>
      <c r="K66" s="116">
        <v>1.7382050372472508</v>
      </c>
    </row>
    <row r="67" spans="1:11" ht="14.1" customHeight="1" x14ac:dyDescent="0.2">
      <c r="A67" s="306" t="s">
        <v>300</v>
      </c>
      <c r="B67" s="307" t="s">
        <v>301</v>
      </c>
      <c r="C67" s="308"/>
      <c r="D67" s="113">
        <v>3.0860604975302564</v>
      </c>
      <c r="E67" s="115">
        <v>6204</v>
      </c>
      <c r="F67" s="114">
        <v>6202</v>
      </c>
      <c r="G67" s="114">
        <v>6207</v>
      </c>
      <c r="H67" s="114">
        <v>6064</v>
      </c>
      <c r="I67" s="140">
        <v>6041</v>
      </c>
      <c r="J67" s="115">
        <v>163</v>
      </c>
      <c r="K67" s="116">
        <v>2.6982287700711804</v>
      </c>
    </row>
    <row r="68" spans="1:11" ht="14.1" customHeight="1" x14ac:dyDescent="0.2">
      <c r="A68" s="306" t="s">
        <v>302</v>
      </c>
      <c r="B68" s="307" t="s">
        <v>303</v>
      </c>
      <c r="C68" s="308"/>
      <c r="D68" s="113">
        <v>0.71132600120378242</v>
      </c>
      <c r="E68" s="115">
        <v>1430</v>
      </c>
      <c r="F68" s="114">
        <v>1451</v>
      </c>
      <c r="G68" s="114">
        <v>1465</v>
      </c>
      <c r="H68" s="114">
        <v>1447</v>
      </c>
      <c r="I68" s="140">
        <v>1460</v>
      </c>
      <c r="J68" s="115">
        <v>-30</v>
      </c>
      <c r="K68" s="116">
        <v>-2.0547945205479454</v>
      </c>
    </row>
    <row r="69" spans="1:11" ht="14.1" customHeight="1" x14ac:dyDescent="0.2">
      <c r="A69" s="306">
        <v>83</v>
      </c>
      <c r="B69" s="307" t="s">
        <v>304</v>
      </c>
      <c r="C69" s="308"/>
      <c r="D69" s="113">
        <v>6.3536832261370026</v>
      </c>
      <c r="E69" s="115">
        <v>12773</v>
      </c>
      <c r="F69" s="114">
        <v>12773</v>
      </c>
      <c r="G69" s="114">
        <v>12664</v>
      </c>
      <c r="H69" s="114">
        <v>12369</v>
      </c>
      <c r="I69" s="140">
        <v>12272</v>
      </c>
      <c r="J69" s="115">
        <v>501</v>
      </c>
      <c r="K69" s="116">
        <v>4.0824641460234679</v>
      </c>
    </row>
    <row r="70" spans="1:11" ht="14.1" customHeight="1" x14ac:dyDescent="0.2">
      <c r="A70" s="306" t="s">
        <v>305</v>
      </c>
      <c r="B70" s="307" t="s">
        <v>306</v>
      </c>
      <c r="C70" s="308"/>
      <c r="D70" s="113">
        <v>5.4642770092472377</v>
      </c>
      <c r="E70" s="115">
        <v>10985</v>
      </c>
      <c r="F70" s="114">
        <v>10982</v>
      </c>
      <c r="G70" s="114">
        <v>10863</v>
      </c>
      <c r="H70" s="114">
        <v>10620</v>
      </c>
      <c r="I70" s="140">
        <v>10585</v>
      </c>
      <c r="J70" s="115">
        <v>400</v>
      </c>
      <c r="K70" s="116">
        <v>3.7789324515824281</v>
      </c>
    </row>
    <row r="71" spans="1:11" ht="14.1" customHeight="1" x14ac:dyDescent="0.2">
      <c r="A71" s="306"/>
      <c r="B71" s="307" t="s">
        <v>307</v>
      </c>
      <c r="C71" s="308"/>
      <c r="D71" s="113">
        <v>3.1124243283441029</v>
      </c>
      <c r="E71" s="115">
        <v>6257</v>
      </c>
      <c r="F71" s="114">
        <v>6257</v>
      </c>
      <c r="G71" s="114">
        <v>6212</v>
      </c>
      <c r="H71" s="114">
        <v>6018</v>
      </c>
      <c r="I71" s="140">
        <v>6009</v>
      </c>
      <c r="J71" s="115">
        <v>248</v>
      </c>
      <c r="K71" s="116">
        <v>4.1271426194042267</v>
      </c>
    </row>
    <row r="72" spans="1:11" ht="14.1" customHeight="1" x14ac:dyDescent="0.2">
      <c r="A72" s="306">
        <v>84</v>
      </c>
      <c r="B72" s="307" t="s">
        <v>308</v>
      </c>
      <c r="C72" s="308"/>
      <c r="D72" s="113">
        <v>3.0532300667054662</v>
      </c>
      <c r="E72" s="115">
        <v>6138</v>
      </c>
      <c r="F72" s="114">
        <v>6227</v>
      </c>
      <c r="G72" s="114">
        <v>6235</v>
      </c>
      <c r="H72" s="114">
        <v>6260</v>
      </c>
      <c r="I72" s="140">
        <v>6352</v>
      </c>
      <c r="J72" s="115">
        <v>-214</v>
      </c>
      <c r="K72" s="116">
        <v>-3.3690176322418135</v>
      </c>
    </row>
    <row r="73" spans="1:11" ht="14.1" customHeight="1" x14ac:dyDescent="0.2">
      <c r="A73" s="306" t="s">
        <v>309</v>
      </c>
      <c r="B73" s="307" t="s">
        <v>310</v>
      </c>
      <c r="C73" s="308"/>
      <c r="D73" s="113">
        <v>1.9822616187392119</v>
      </c>
      <c r="E73" s="115">
        <v>3985</v>
      </c>
      <c r="F73" s="114">
        <v>4035</v>
      </c>
      <c r="G73" s="114">
        <v>4050</v>
      </c>
      <c r="H73" s="114">
        <v>4099</v>
      </c>
      <c r="I73" s="140">
        <v>4209</v>
      </c>
      <c r="J73" s="115">
        <v>-224</v>
      </c>
      <c r="K73" s="116">
        <v>-5.3219291993347593</v>
      </c>
    </row>
    <row r="74" spans="1:11" ht="14.1" customHeight="1" x14ac:dyDescent="0.2">
      <c r="A74" s="306" t="s">
        <v>311</v>
      </c>
      <c r="B74" s="307" t="s">
        <v>312</v>
      </c>
      <c r="C74" s="308"/>
      <c r="D74" s="113">
        <v>0.4660926315580029</v>
      </c>
      <c r="E74" s="115">
        <v>937</v>
      </c>
      <c r="F74" s="114">
        <v>948</v>
      </c>
      <c r="G74" s="114">
        <v>963</v>
      </c>
      <c r="H74" s="114">
        <v>974</v>
      </c>
      <c r="I74" s="140">
        <v>969</v>
      </c>
      <c r="J74" s="115">
        <v>-32</v>
      </c>
      <c r="K74" s="116">
        <v>-3.3023735810113517</v>
      </c>
    </row>
    <row r="75" spans="1:11" ht="14.1" customHeight="1" x14ac:dyDescent="0.2">
      <c r="A75" s="306" t="s">
        <v>313</v>
      </c>
      <c r="B75" s="307" t="s">
        <v>314</v>
      </c>
      <c r="C75" s="308"/>
      <c r="D75" s="113">
        <v>0.21886953883193305</v>
      </c>
      <c r="E75" s="115">
        <v>440</v>
      </c>
      <c r="F75" s="114">
        <v>454</v>
      </c>
      <c r="G75" s="114">
        <v>443</v>
      </c>
      <c r="H75" s="114">
        <v>427</v>
      </c>
      <c r="I75" s="140">
        <v>415</v>
      </c>
      <c r="J75" s="115">
        <v>25</v>
      </c>
      <c r="K75" s="116">
        <v>6.024096385542169</v>
      </c>
    </row>
    <row r="76" spans="1:11" ht="14.1" customHeight="1" x14ac:dyDescent="0.2">
      <c r="A76" s="306">
        <v>91</v>
      </c>
      <c r="B76" s="307" t="s">
        <v>315</v>
      </c>
      <c r="C76" s="308"/>
      <c r="D76" s="113">
        <v>0.13977804639039362</v>
      </c>
      <c r="E76" s="115">
        <v>281</v>
      </c>
      <c r="F76" s="114">
        <v>280</v>
      </c>
      <c r="G76" s="114">
        <v>277</v>
      </c>
      <c r="H76" s="114">
        <v>266</v>
      </c>
      <c r="I76" s="140">
        <v>260</v>
      </c>
      <c r="J76" s="115">
        <v>21</v>
      </c>
      <c r="K76" s="116">
        <v>8.0769230769230766</v>
      </c>
    </row>
    <row r="77" spans="1:11" ht="14.1" customHeight="1" x14ac:dyDescent="0.2">
      <c r="A77" s="306">
        <v>92</v>
      </c>
      <c r="B77" s="307" t="s">
        <v>316</v>
      </c>
      <c r="C77" s="308"/>
      <c r="D77" s="113">
        <v>0.81528903214895065</v>
      </c>
      <c r="E77" s="115">
        <v>1639</v>
      </c>
      <c r="F77" s="114">
        <v>1626</v>
      </c>
      <c r="G77" s="114">
        <v>1640</v>
      </c>
      <c r="H77" s="114">
        <v>1625</v>
      </c>
      <c r="I77" s="140">
        <v>1716</v>
      </c>
      <c r="J77" s="115">
        <v>-77</v>
      </c>
      <c r="K77" s="116">
        <v>-4.4871794871794872</v>
      </c>
    </row>
    <row r="78" spans="1:11" ht="14.1" customHeight="1" x14ac:dyDescent="0.2">
      <c r="A78" s="306">
        <v>93</v>
      </c>
      <c r="B78" s="307" t="s">
        <v>317</v>
      </c>
      <c r="C78" s="308"/>
      <c r="D78" s="113">
        <v>0.20145946187939293</v>
      </c>
      <c r="E78" s="115">
        <v>405</v>
      </c>
      <c r="F78" s="114">
        <v>404</v>
      </c>
      <c r="G78" s="114">
        <v>397</v>
      </c>
      <c r="H78" s="114">
        <v>384</v>
      </c>
      <c r="I78" s="140">
        <v>389</v>
      </c>
      <c r="J78" s="115">
        <v>16</v>
      </c>
      <c r="K78" s="116">
        <v>4.1131105398457581</v>
      </c>
    </row>
    <row r="79" spans="1:11" ht="14.1" customHeight="1" x14ac:dyDescent="0.2">
      <c r="A79" s="306">
        <v>94</v>
      </c>
      <c r="B79" s="307" t="s">
        <v>318</v>
      </c>
      <c r="C79" s="308"/>
      <c r="D79" s="113">
        <v>0.30741221590485146</v>
      </c>
      <c r="E79" s="115">
        <v>618</v>
      </c>
      <c r="F79" s="114">
        <v>632</v>
      </c>
      <c r="G79" s="114">
        <v>625</v>
      </c>
      <c r="H79" s="114">
        <v>626</v>
      </c>
      <c r="I79" s="140">
        <v>628</v>
      </c>
      <c r="J79" s="115">
        <v>-10</v>
      </c>
      <c r="K79" s="116">
        <v>-1.5923566878980893</v>
      </c>
    </row>
    <row r="80" spans="1:11" ht="14.1" customHeight="1" x14ac:dyDescent="0.2">
      <c r="A80" s="306" t="s">
        <v>319</v>
      </c>
      <c r="B80" s="307" t="s">
        <v>320</v>
      </c>
      <c r="C80" s="308"/>
      <c r="D80" s="113">
        <v>3.3327861594862535E-2</v>
      </c>
      <c r="E80" s="115">
        <v>67</v>
      </c>
      <c r="F80" s="114">
        <v>60</v>
      </c>
      <c r="G80" s="114">
        <v>59</v>
      </c>
      <c r="H80" s="114">
        <v>59</v>
      </c>
      <c r="I80" s="140">
        <v>63</v>
      </c>
      <c r="J80" s="115">
        <v>4</v>
      </c>
      <c r="K80" s="116">
        <v>6.3492063492063489</v>
      </c>
    </row>
    <row r="81" spans="1:11" ht="14.1" customHeight="1" x14ac:dyDescent="0.2">
      <c r="A81" s="310" t="s">
        <v>321</v>
      </c>
      <c r="B81" s="311" t="s">
        <v>224</v>
      </c>
      <c r="C81" s="312"/>
      <c r="D81" s="125">
        <v>0.83518626295185372</v>
      </c>
      <c r="E81" s="143">
        <v>1679</v>
      </c>
      <c r="F81" s="144">
        <v>1704</v>
      </c>
      <c r="G81" s="144">
        <v>1716</v>
      </c>
      <c r="H81" s="144">
        <v>1689</v>
      </c>
      <c r="I81" s="145">
        <v>1704</v>
      </c>
      <c r="J81" s="143">
        <v>-25</v>
      </c>
      <c r="K81" s="146">
        <v>-1.4671361502347418</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25872</v>
      </c>
      <c r="E12" s="114">
        <v>26859</v>
      </c>
      <c r="F12" s="114">
        <v>26945</v>
      </c>
      <c r="G12" s="114">
        <v>27206</v>
      </c>
      <c r="H12" s="140">
        <v>26829</v>
      </c>
      <c r="I12" s="115">
        <v>-957</v>
      </c>
      <c r="J12" s="116">
        <v>-3.5670356703567037</v>
      </c>
      <c r="K12"/>
      <c r="L12"/>
      <c r="M12"/>
      <c r="N12"/>
      <c r="O12"/>
      <c r="P12"/>
    </row>
    <row r="13" spans="1:16" s="110" customFormat="1" ht="14.45" customHeight="1" x14ac:dyDescent="0.2">
      <c r="A13" s="120" t="s">
        <v>105</v>
      </c>
      <c r="B13" s="119" t="s">
        <v>106</v>
      </c>
      <c r="C13" s="113">
        <v>43.692022263450838</v>
      </c>
      <c r="D13" s="115">
        <v>11304</v>
      </c>
      <c r="E13" s="114">
        <v>11528</v>
      </c>
      <c r="F13" s="114">
        <v>11589</v>
      </c>
      <c r="G13" s="114">
        <v>11646</v>
      </c>
      <c r="H13" s="140">
        <v>11524</v>
      </c>
      <c r="I13" s="115">
        <v>-220</v>
      </c>
      <c r="J13" s="116">
        <v>-1.9090593543908365</v>
      </c>
      <c r="K13"/>
      <c r="L13"/>
      <c r="M13"/>
      <c r="N13"/>
      <c r="O13"/>
      <c r="P13"/>
    </row>
    <row r="14" spans="1:16" s="110" customFormat="1" ht="14.45" customHeight="1" x14ac:dyDescent="0.2">
      <c r="A14" s="120"/>
      <c r="B14" s="119" t="s">
        <v>107</v>
      </c>
      <c r="C14" s="113">
        <v>56.307977736549162</v>
      </c>
      <c r="D14" s="115">
        <v>14568</v>
      </c>
      <c r="E14" s="114">
        <v>15331</v>
      </c>
      <c r="F14" s="114">
        <v>15356</v>
      </c>
      <c r="G14" s="114">
        <v>15560</v>
      </c>
      <c r="H14" s="140">
        <v>15305</v>
      </c>
      <c r="I14" s="115">
        <v>-737</v>
      </c>
      <c r="J14" s="116">
        <v>-4.8154197974518134</v>
      </c>
      <c r="K14"/>
      <c r="L14"/>
      <c r="M14"/>
      <c r="N14"/>
      <c r="O14"/>
      <c r="P14"/>
    </row>
    <row r="15" spans="1:16" s="110" customFormat="1" ht="14.45" customHeight="1" x14ac:dyDescent="0.2">
      <c r="A15" s="118" t="s">
        <v>105</v>
      </c>
      <c r="B15" s="121" t="s">
        <v>108</v>
      </c>
      <c r="C15" s="113">
        <v>10.08426097711812</v>
      </c>
      <c r="D15" s="115">
        <v>2609</v>
      </c>
      <c r="E15" s="114">
        <v>2719</v>
      </c>
      <c r="F15" s="114">
        <v>2687</v>
      </c>
      <c r="G15" s="114">
        <v>2798</v>
      </c>
      <c r="H15" s="140">
        <v>2472</v>
      </c>
      <c r="I15" s="115">
        <v>137</v>
      </c>
      <c r="J15" s="116">
        <v>5.5420711974110031</v>
      </c>
      <c r="K15"/>
      <c r="L15"/>
      <c r="M15"/>
      <c r="N15"/>
      <c r="O15"/>
      <c r="P15"/>
    </row>
    <row r="16" spans="1:16" s="110" customFormat="1" ht="14.45" customHeight="1" x14ac:dyDescent="0.2">
      <c r="A16" s="118"/>
      <c r="B16" s="121" t="s">
        <v>109</v>
      </c>
      <c r="C16" s="113">
        <v>37.890383426097713</v>
      </c>
      <c r="D16" s="115">
        <v>9803</v>
      </c>
      <c r="E16" s="114">
        <v>10232</v>
      </c>
      <c r="F16" s="114">
        <v>10258</v>
      </c>
      <c r="G16" s="114">
        <v>10470</v>
      </c>
      <c r="H16" s="140">
        <v>10590</v>
      </c>
      <c r="I16" s="115">
        <v>-787</v>
      </c>
      <c r="J16" s="116">
        <v>-7.4315391879131258</v>
      </c>
      <c r="K16"/>
      <c r="L16"/>
      <c r="M16"/>
      <c r="N16"/>
      <c r="O16"/>
      <c r="P16"/>
    </row>
    <row r="17" spans="1:16" s="110" customFormat="1" ht="14.45" customHeight="1" x14ac:dyDescent="0.2">
      <c r="A17" s="118"/>
      <c r="B17" s="121" t="s">
        <v>110</v>
      </c>
      <c r="C17" s="113">
        <v>25.239641311069882</v>
      </c>
      <c r="D17" s="115">
        <v>6530</v>
      </c>
      <c r="E17" s="114">
        <v>6699</v>
      </c>
      <c r="F17" s="114">
        <v>6826</v>
      </c>
      <c r="G17" s="114">
        <v>6911</v>
      </c>
      <c r="H17" s="140">
        <v>6977</v>
      </c>
      <c r="I17" s="115">
        <v>-447</v>
      </c>
      <c r="J17" s="116">
        <v>-6.4067650852802061</v>
      </c>
      <c r="K17"/>
      <c r="L17"/>
      <c r="M17"/>
      <c r="N17"/>
      <c r="O17"/>
      <c r="P17"/>
    </row>
    <row r="18" spans="1:16" s="110" customFormat="1" ht="14.45" customHeight="1" x14ac:dyDescent="0.2">
      <c r="A18" s="120"/>
      <c r="B18" s="121" t="s">
        <v>111</v>
      </c>
      <c r="C18" s="113">
        <v>26.785714285714285</v>
      </c>
      <c r="D18" s="115">
        <v>6930</v>
      </c>
      <c r="E18" s="114">
        <v>7209</v>
      </c>
      <c r="F18" s="114">
        <v>7174</v>
      </c>
      <c r="G18" s="114">
        <v>7027</v>
      </c>
      <c r="H18" s="140">
        <v>6790</v>
      </c>
      <c r="I18" s="115">
        <v>140</v>
      </c>
      <c r="J18" s="116">
        <v>2.0618556701030926</v>
      </c>
      <c r="K18"/>
      <c r="L18"/>
      <c r="M18"/>
      <c r="N18"/>
      <c r="O18"/>
      <c r="P18"/>
    </row>
    <row r="19" spans="1:16" s="110" customFormat="1" ht="14.45" customHeight="1" x14ac:dyDescent="0.2">
      <c r="A19" s="120"/>
      <c r="B19" s="121" t="s">
        <v>112</v>
      </c>
      <c r="C19" s="113">
        <v>3.0728200371057515</v>
      </c>
      <c r="D19" s="115">
        <v>795</v>
      </c>
      <c r="E19" s="114">
        <v>873</v>
      </c>
      <c r="F19" s="114">
        <v>913</v>
      </c>
      <c r="G19" s="114">
        <v>805</v>
      </c>
      <c r="H19" s="140">
        <v>770</v>
      </c>
      <c r="I19" s="115">
        <v>25</v>
      </c>
      <c r="J19" s="116">
        <v>3.2467532467532467</v>
      </c>
      <c r="K19"/>
      <c r="L19"/>
      <c r="M19"/>
      <c r="N19"/>
      <c r="O19"/>
      <c r="P19"/>
    </row>
    <row r="20" spans="1:16" s="110" customFormat="1" ht="14.45" customHeight="1" x14ac:dyDescent="0.2">
      <c r="A20" s="120" t="s">
        <v>113</v>
      </c>
      <c r="B20" s="119" t="s">
        <v>116</v>
      </c>
      <c r="C20" s="113">
        <v>95.164656771799628</v>
      </c>
      <c r="D20" s="115">
        <v>24621</v>
      </c>
      <c r="E20" s="114">
        <v>25520</v>
      </c>
      <c r="F20" s="114">
        <v>25577</v>
      </c>
      <c r="G20" s="114">
        <v>25823</v>
      </c>
      <c r="H20" s="140">
        <v>25532</v>
      </c>
      <c r="I20" s="115">
        <v>-911</v>
      </c>
      <c r="J20" s="116">
        <v>-3.5680714397618676</v>
      </c>
      <c r="K20"/>
      <c r="L20"/>
      <c r="M20"/>
      <c r="N20"/>
      <c r="O20"/>
      <c r="P20"/>
    </row>
    <row r="21" spans="1:16" s="110" customFormat="1" ht="14.45" customHeight="1" x14ac:dyDescent="0.2">
      <c r="A21" s="123"/>
      <c r="B21" s="124" t="s">
        <v>117</v>
      </c>
      <c r="C21" s="125">
        <v>4.7464440321583181</v>
      </c>
      <c r="D21" s="143">
        <v>1228</v>
      </c>
      <c r="E21" s="144">
        <v>1317</v>
      </c>
      <c r="F21" s="144">
        <v>1347</v>
      </c>
      <c r="G21" s="144">
        <v>1364</v>
      </c>
      <c r="H21" s="145">
        <v>1276</v>
      </c>
      <c r="I21" s="143">
        <v>-48</v>
      </c>
      <c r="J21" s="146">
        <v>-3.761755485893417</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211191</v>
      </c>
      <c r="E23" s="114">
        <v>221416</v>
      </c>
      <c r="F23" s="114">
        <v>220956</v>
      </c>
      <c r="G23" s="114">
        <v>223648</v>
      </c>
      <c r="H23" s="140">
        <v>219077</v>
      </c>
      <c r="I23" s="115">
        <v>-7886</v>
      </c>
      <c r="J23" s="116">
        <v>-3.5996476124832824</v>
      </c>
      <c r="K23"/>
      <c r="L23"/>
      <c r="M23"/>
      <c r="N23"/>
      <c r="O23"/>
      <c r="P23"/>
    </row>
    <row r="24" spans="1:16" s="110" customFormat="1" ht="14.45" customHeight="1" x14ac:dyDescent="0.2">
      <c r="A24" s="120" t="s">
        <v>105</v>
      </c>
      <c r="B24" s="119" t="s">
        <v>106</v>
      </c>
      <c r="C24" s="113">
        <v>45.244352268799332</v>
      </c>
      <c r="D24" s="115">
        <v>95552</v>
      </c>
      <c r="E24" s="114">
        <v>98939</v>
      </c>
      <c r="F24" s="114">
        <v>98664</v>
      </c>
      <c r="G24" s="114">
        <v>99632</v>
      </c>
      <c r="H24" s="140">
        <v>97761</v>
      </c>
      <c r="I24" s="115">
        <v>-2209</v>
      </c>
      <c r="J24" s="116">
        <v>-2.259592270946492</v>
      </c>
      <c r="K24"/>
      <c r="L24"/>
      <c r="M24"/>
      <c r="N24"/>
      <c r="O24"/>
      <c r="P24"/>
    </row>
    <row r="25" spans="1:16" s="110" customFormat="1" ht="14.45" customHeight="1" x14ac:dyDescent="0.2">
      <c r="A25" s="120"/>
      <c r="B25" s="119" t="s">
        <v>107</v>
      </c>
      <c r="C25" s="113">
        <v>54.755647731200668</v>
      </c>
      <c r="D25" s="115">
        <v>115639</v>
      </c>
      <c r="E25" s="114">
        <v>122477</v>
      </c>
      <c r="F25" s="114">
        <v>122292</v>
      </c>
      <c r="G25" s="114">
        <v>124016</v>
      </c>
      <c r="H25" s="140">
        <v>121316</v>
      </c>
      <c r="I25" s="115">
        <v>-5677</v>
      </c>
      <c r="J25" s="116">
        <v>-4.6795146559398599</v>
      </c>
      <c r="K25"/>
      <c r="L25"/>
      <c r="M25"/>
      <c r="N25"/>
      <c r="O25"/>
      <c r="P25"/>
    </row>
    <row r="26" spans="1:16" s="110" customFormat="1" ht="14.45" customHeight="1" x14ac:dyDescent="0.2">
      <c r="A26" s="118" t="s">
        <v>105</v>
      </c>
      <c r="B26" s="121" t="s">
        <v>108</v>
      </c>
      <c r="C26" s="113">
        <v>16.059396470493535</v>
      </c>
      <c r="D26" s="115">
        <v>33916</v>
      </c>
      <c r="E26" s="114">
        <v>36199</v>
      </c>
      <c r="F26" s="114">
        <v>35407</v>
      </c>
      <c r="G26" s="114">
        <v>36658</v>
      </c>
      <c r="H26" s="140">
        <v>33509</v>
      </c>
      <c r="I26" s="115">
        <v>407</v>
      </c>
      <c r="J26" s="116">
        <v>1.214599062938315</v>
      </c>
      <c r="K26"/>
      <c r="L26"/>
      <c r="M26"/>
      <c r="N26"/>
      <c r="O26"/>
      <c r="P26"/>
    </row>
    <row r="27" spans="1:16" s="110" customFormat="1" ht="14.45" customHeight="1" x14ac:dyDescent="0.2">
      <c r="A27" s="118"/>
      <c r="B27" s="121" t="s">
        <v>109</v>
      </c>
      <c r="C27" s="113">
        <v>39.866755685611601</v>
      </c>
      <c r="D27" s="115">
        <v>84195</v>
      </c>
      <c r="E27" s="114">
        <v>88824</v>
      </c>
      <c r="F27" s="114">
        <v>88671</v>
      </c>
      <c r="G27" s="114">
        <v>89903</v>
      </c>
      <c r="H27" s="140">
        <v>89509</v>
      </c>
      <c r="I27" s="115">
        <v>-5314</v>
      </c>
      <c r="J27" s="116">
        <v>-5.9368331676144299</v>
      </c>
      <c r="K27"/>
      <c r="L27"/>
      <c r="M27"/>
      <c r="N27"/>
      <c r="O27"/>
      <c r="P27"/>
    </row>
    <row r="28" spans="1:16" s="110" customFormat="1" ht="14.45" customHeight="1" x14ac:dyDescent="0.2">
      <c r="A28" s="118"/>
      <c r="B28" s="121" t="s">
        <v>110</v>
      </c>
      <c r="C28" s="113">
        <v>19.65377312480172</v>
      </c>
      <c r="D28" s="115">
        <v>41507</v>
      </c>
      <c r="E28" s="114">
        <v>42873</v>
      </c>
      <c r="F28" s="114">
        <v>43663</v>
      </c>
      <c r="G28" s="114">
        <v>44586</v>
      </c>
      <c r="H28" s="140">
        <v>44997</v>
      </c>
      <c r="I28" s="115">
        <v>-3490</v>
      </c>
      <c r="J28" s="116">
        <v>-7.7560726270640261</v>
      </c>
      <c r="K28"/>
      <c r="L28"/>
      <c r="M28"/>
      <c r="N28"/>
      <c r="O28"/>
      <c r="P28"/>
    </row>
    <row r="29" spans="1:16" s="110" customFormat="1" ht="14.45" customHeight="1" x14ac:dyDescent="0.2">
      <c r="A29" s="118"/>
      <c r="B29" s="121" t="s">
        <v>111</v>
      </c>
      <c r="C29" s="113">
        <v>24.419601214066887</v>
      </c>
      <c r="D29" s="115">
        <v>51572</v>
      </c>
      <c r="E29" s="114">
        <v>53519</v>
      </c>
      <c r="F29" s="114">
        <v>53214</v>
      </c>
      <c r="G29" s="114">
        <v>52501</v>
      </c>
      <c r="H29" s="140">
        <v>51062</v>
      </c>
      <c r="I29" s="115">
        <v>510</v>
      </c>
      <c r="J29" s="116">
        <v>0.99878578982413535</v>
      </c>
      <c r="K29"/>
      <c r="L29"/>
      <c r="M29"/>
      <c r="N29"/>
      <c r="O29"/>
      <c r="P29"/>
    </row>
    <row r="30" spans="1:16" s="110" customFormat="1" ht="14.45" customHeight="1" x14ac:dyDescent="0.2">
      <c r="A30" s="120"/>
      <c r="B30" s="121" t="s">
        <v>112</v>
      </c>
      <c r="C30" s="113">
        <v>2.734965031653811</v>
      </c>
      <c r="D30" s="115">
        <v>5776</v>
      </c>
      <c r="E30" s="114">
        <v>6057</v>
      </c>
      <c r="F30" s="114">
        <v>6154</v>
      </c>
      <c r="G30" s="114">
        <v>5330</v>
      </c>
      <c r="H30" s="140">
        <v>5216</v>
      </c>
      <c r="I30" s="115">
        <v>560</v>
      </c>
      <c r="J30" s="116">
        <v>10.736196319018404</v>
      </c>
      <c r="K30"/>
      <c r="L30"/>
      <c r="M30"/>
      <c r="N30"/>
      <c r="O30"/>
      <c r="P30"/>
    </row>
    <row r="31" spans="1:16" s="110" customFormat="1" ht="14.45" customHeight="1" x14ac:dyDescent="0.2">
      <c r="A31" s="120" t="s">
        <v>113</v>
      </c>
      <c r="B31" s="119" t="s">
        <v>116</v>
      </c>
      <c r="C31" s="113">
        <v>94.390859458973154</v>
      </c>
      <c r="D31" s="115">
        <v>199345</v>
      </c>
      <c r="E31" s="114">
        <v>208839</v>
      </c>
      <c r="F31" s="114">
        <v>208590</v>
      </c>
      <c r="G31" s="114">
        <v>211102</v>
      </c>
      <c r="H31" s="140">
        <v>207034</v>
      </c>
      <c r="I31" s="115">
        <v>-7689</v>
      </c>
      <c r="J31" s="116">
        <v>-3.7138827438971376</v>
      </c>
      <c r="K31"/>
      <c r="L31"/>
      <c r="M31"/>
      <c r="N31"/>
      <c r="O31"/>
      <c r="P31"/>
    </row>
    <row r="32" spans="1:16" s="110" customFormat="1" ht="14.45" customHeight="1" x14ac:dyDescent="0.2">
      <c r="A32" s="123"/>
      <c r="B32" s="124" t="s">
        <v>117</v>
      </c>
      <c r="C32" s="125">
        <v>5.5272241714845807</v>
      </c>
      <c r="D32" s="143">
        <v>11673</v>
      </c>
      <c r="E32" s="144">
        <v>12378</v>
      </c>
      <c r="F32" s="144">
        <v>12175</v>
      </c>
      <c r="G32" s="144">
        <v>12328</v>
      </c>
      <c r="H32" s="145">
        <v>11839</v>
      </c>
      <c r="I32" s="143">
        <v>-166</v>
      </c>
      <c r="J32" s="146">
        <v>-1.402145451473942</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27252</v>
      </c>
      <c r="E56" s="114">
        <v>28323</v>
      </c>
      <c r="F56" s="114">
        <v>28425</v>
      </c>
      <c r="G56" s="114">
        <v>28737</v>
      </c>
      <c r="H56" s="140">
        <v>28285</v>
      </c>
      <c r="I56" s="115">
        <v>-1033</v>
      </c>
      <c r="J56" s="116">
        <v>-3.6521124270814918</v>
      </c>
      <c r="K56"/>
      <c r="L56"/>
      <c r="M56"/>
      <c r="N56"/>
      <c r="O56"/>
      <c r="P56"/>
    </row>
    <row r="57" spans="1:16" s="110" customFormat="1" ht="14.45" customHeight="1" x14ac:dyDescent="0.2">
      <c r="A57" s="120" t="s">
        <v>105</v>
      </c>
      <c r="B57" s="119" t="s">
        <v>106</v>
      </c>
      <c r="C57" s="113">
        <v>44.004109790107151</v>
      </c>
      <c r="D57" s="115">
        <v>11992</v>
      </c>
      <c r="E57" s="114">
        <v>12263</v>
      </c>
      <c r="F57" s="114">
        <v>12300</v>
      </c>
      <c r="G57" s="114">
        <v>12395</v>
      </c>
      <c r="H57" s="140">
        <v>12214</v>
      </c>
      <c r="I57" s="115">
        <v>-222</v>
      </c>
      <c r="J57" s="116">
        <v>-1.8175863762895039</v>
      </c>
    </row>
    <row r="58" spans="1:16" s="110" customFormat="1" ht="14.45" customHeight="1" x14ac:dyDescent="0.2">
      <c r="A58" s="120"/>
      <c r="B58" s="119" t="s">
        <v>107</v>
      </c>
      <c r="C58" s="113">
        <v>55.995890209892849</v>
      </c>
      <c r="D58" s="115">
        <v>15260</v>
      </c>
      <c r="E58" s="114">
        <v>16060</v>
      </c>
      <c r="F58" s="114">
        <v>16125</v>
      </c>
      <c r="G58" s="114">
        <v>16342</v>
      </c>
      <c r="H58" s="140">
        <v>16071</v>
      </c>
      <c r="I58" s="115">
        <v>-811</v>
      </c>
      <c r="J58" s="116">
        <v>-5.0463567917366685</v>
      </c>
    </row>
    <row r="59" spans="1:16" s="110" customFormat="1" ht="14.45" customHeight="1" x14ac:dyDescent="0.2">
      <c r="A59" s="118" t="s">
        <v>105</v>
      </c>
      <c r="B59" s="121" t="s">
        <v>108</v>
      </c>
      <c r="C59" s="113">
        <v>10.215763980625276</v>
      </c>
      <c r="D59" s="115">
        <v>2784</v>
      </c>
      <c r="E59" s="114">
        <v>2874</v>
      </c>
      <c r="F59" s="114">
        <v>2886</v>
      </c>
      <c r="G59" s="114">
        <v>3050</v>
      </c>
      <c r="H59" s="140">
        <v>2690</v>
      </c>
      <c r="I59" s="115">
        <v>94</v>
      </c>
      <c r="J59" s="116">
        <v>3.4944237918215615</v>
      </c>
    </row>
    <row r="60" spans="1:16" s="110" customFormat="1" ht="14.45" customHeight="1" x14ac:dyDescent="0.2">
      <c r="A60" s="118"/>
      <c r="B60" s="121" t="s">
        <v>109</v>
      </c>
      <c r="C60" s="113">
        <v>36.914721855276674</v>
      </c>
      <c r="D60" s="115">
        <v>10060</v>
      </c>
      <c r="E60" s="114">
        <v>10494</v>
      </c>
      <c r="F60" s="114">
        <v>10488</v>
      </c>
      <c r="G60" s="114">
        <v>10691</v>
      </c>
      <c r="H60" s="140">
        <v>10803</v>
      </c>
      <c r="I60" s="115">
        <v>-743</v>
      </c>
      <c r="J60" s="116">
        <v>-6.8777191520873835</v>
      </c>
    </row>
    <row r="61" spans="1:16" s="110" customFormat="1" ht="14.45" customHeight="1" x14ac:dyDescent="0.2">
      <c r="A61" s="118"/>
      <c r="B61" s="121" t="s">
        <v>110</v>
      </c>
      <c r="C61" s="113">
        <v>25.667840892411565</v>
      </c>
      <c r="D61" s="115">
        <v>6995</v>
      </c>
      <c r="E61" s="114">
        <v>7223</v>
      </c>
      <c r="F61" s="114">
        <v>7373</v>
      </c>
      <c r="G61" s="114">
        <v>7464</v>
      </c>
      <c r="H61" s="140">
        <v>7521</v>
      </c>
      <c r="I61" s="115">
        <v>-526</v>
      </c>
      <c r="J61" s="116">
        <v>-6.9937508310065155</v>
      </c>
    </row>
    <row r="62" spans="1:16" s="110" customFormat="1" ht="14.45" customHeight="1" x14ac:dyDescent="0.2">
      <c r="A62" s="120"/>
      <c r="B62" s="121" t="s">
        <v>111</v>
      </c>
      <c r="C62" s="113">
        <v>27.198003816233673</v>
      </c>
      <c r="D62" s="115">
        <v>7412</v>
      </c>
      <c r="E62" s="114">
        <v>7731</v>
      </c>
      <c r="F62" s="114">
        <v>7677</v>
      </c>
      <c r="G62" s="114">
        <v>7532</v>
      </c>
      <c r="H62" s="140">
        <v>7271</v>
      </c>
      <c r="I62" s="115">
        <v>141</v>
      </c>
      <c r="J62" s="116">
        <v>1.9392105625085958</v>
      </c>
    </row>
    <row r="63" spans="1:16" s="110" customFormat="1" ht="14.45" customHeight="1" x14ac:dyDescent="0.2">
      <c r="A63" s="120"/>
      <c r="B63" s="121" t="s">
        <v>112</v>
      </c>
      <c r="C63" s="113">
        <v>3.122706590341993</v>
      </c>
      <c r="D63" s="115">
        <v>851</v>
      </c>
      <c r="E63" s="114">
        <v>942</v>
      </c>
      <c r="F63" s="114">
        <v>964</v>
      </c>
      <c r="G63" s="114">
        <v>851</v>
      </c>
      <c r="H63" s="140">
        <v>801</v>
      </c>
      <c r="I63" s="115">
        <v>50</v>
      </c>
      <c r="J63" s="116">
        <v>6.2421972534332086</v>
      </c>
    </row>
    <row r="64" spans="1:16" s="110" customFormat="1" ht="14.45" customHeight="1" x14ac:dyDescent="0.2">
      <c r="A64" s="120" t="s">
        <v>113</v>
      </c>
      <c r="B64" s="119" t="s">
        <v>116</v>
      </c>
      <c r="C64" s="113">
        <v>97.570820490239242</v>
      </c>
      <c r="D64" s="115">
        <v>26590</v>
      </c>
      <c r="E64" s="114">
        <v>27636</v>
      </c>
      <c r="F64" s="114">
        <v>27719</v>
      </c>
      <c r="G64" s="114">
        <v>28027</v>
      </c>
      <c r="H64" s="140">
        <v>27608</v>
      </c>
      <c r="I64" s="115">
        <v>-1018</v>
      </c>
      <c r="J64" s="116">
        <v>-3.6873370037670239</v>
      </c>
    </row>
    <row r="65" spans="1:10" s="110" customFormat="1" ht="14.45" customHeight="1" x14ac:dyDescent="0.2">
      <c r="A65" s="123"/>
      <c r="B65" s="124" t="s">
        <v>117</v>
      </c>
      <c r="C65" s="125">
        <v>2.3704682225157785</v>
      </c>
      <c r="D65" s="143">
        <v>646</v>
      </c>
      <c r="E65" s="144">
        <v>671</v>
      </c>
      <c r="F65" s="144">
        <v>690</v>
      </c>
      <c r="G65" s="144">
        <v>698</v>
      </c>
      <c r="H65" s="145">
        <v>663</v>
      </c>
      <c r="I65" s="143">
        <v>-17</v>
      </c>
      <c r="J65" s="146">
        <v>-2.5641025641025643</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25872</v>
      </c>
      <c r="G11" s="114">
        <v>26859</v>
      </c>
      <c r="H11" s="114">
        <v>26945</v>
      </c>
      <c r="I11" s="114">
        <v>27206</v>
      </c>
      <c r="J11" s="140">
        <v>26829</v>
      </c>
      <c r="K11" s="114">
        <v>-957</v>
      </c>
      <c r="L11" s="116">
        <v>-3.5670356703567037</v>
      </c>
    </row>
    <row r="12" spans="1:17" s="110" customFormat="1" ht="24" customHeight="1" x14ac:dyDescent="0.2">
      <c r="A12" s="604" t="s">
        <v>185</v>
      </c>
      <c r="B12" s="605"/>
      <c r="C12" s="605"/>
      <c r="D12" s="606"/>
      <c r="E12" s="113">
        <v>43.692022263450838</v>
      </c>
      <c r="F12" s="115">
        <v>11304</v>
      </c>
      <c r="G12" s="114">
        <v>11528</v>
      </c>
      <c r="H12" s="114">
        <v>11589</v>
      </c>
      <c r="I12" s="114">
        <v>11646</v>
      </c>
      <c r="J12" s="140">
        <v>11524</v>
      </c>
      <c r="K12" s="114">
        <v>-220</v>
      </c>
      <c r="L12" s="116">
        <v>-1.9090593543908365</v>
      </c>
    </row>
    <row r="13" spans="1:17" s="110" customFormat="1" ht="15" customHeight="1" x14ac:dyDescent="0.2">
      <c r="A13" s="120"/>
      <c r="B13" s="612" t="s">
        <v>107</v>
      </c>
      <c r="C13" s="612"/>
      <c r="E13" s="113">
        <v>56.307977736549162</v>
      </c>
      <c r="F13" s="115">
        <v>14568</v>
      </c>
      <c r="G13" s="114">
        <v>15331</v>
      </c>
      <c r="H13" s="114">
        <v>15356</v>
      </c>
      <c r="I13" s="114">
        <v>15560</v>
      </c>
      <c r="J13" s="140">
        <v>15305</v>
      </c>
      <c r="K13" s="114">
        <v>-737</v>
      </c>
      <c r="L13" s="116">
        <v>-4.8154197974518134</v>
      </c>
    </row>
    <row r="14" spans="1:17" s="110" customFormat="1" ht="22.5" customHeight="1" x14ac:dyDescent="0.2">
      <c r="A14" s="604" t="s">
        <v>186</v>
      </c>
      <c r="B14" s="605"/>
      <c r="C14" s="605"/>
      <c r="D14" s="606"/>
      <c r="E14" s="113">
        <v>10.08426097711812</v>
      </c>
      <c r="F14" s="115">
        <v>2609</v>
      </c>
      <c r="G14" s="114">
        <v>2719</v>
      </c>
      <c r="H14" s="114">
        <v>2687</v>
      </c>
      <c r="I14" s="114">
        <v>2798</v>
      </c>
      <c r="J14" s="140">
        <v>2472</v>
      </c>
      <c r="K14" s="114">
        <v>137</v>
      </c>
      <c r="L14" s="116">
        <v>5.5420711974110031</v>
      </c>
    </row>
    <row r="15" spans="1:17" s="110" customFormat="1" ht="15" customHeight="1" x14ac:dyDescent="0.2">
      <c r="A15" s="120"/>
      <c r="B15" s="119"/>
      <c r="C15" s="258" t="s">
        <v>106</v>
      </c>
      <c r="E15" s="113">
        <v>45.496358758144886</v>
      </c>
      <c r="F15" s="115">
        <v>1187</v>
      </c>
      <c r="G15" s="114">
        <v>1160</v>
      </c>
      <c r="H15" s="114">
        <v>1162</v>
      </c>
      <c r="I15" s="114">
        <v>1247</v>
      </c>
      <c r="J15" s="140">
        <v>1147</v>
      </c>
      <c r="K15" s="114">
        <v>40</v>
      </c>
      <c r="L15" s="116">
        <v>3.4873583260680037</v>
      </c>
    </row>
    <row r="16" spans="1:17" s="110" customFormat="1" ht="15" customHeight="1" x14ac:dyDescent="0.2">
      <c r="A16" s="120"/>
      <c r="B16" s="119"/>
      <c r="C16" s="258" t="s">
        <v>107</v>
      </c>
      <c r="E16" s="113">
        <v>54.503641241855114</v>
      </c>
      <c r="F16" s="115">
        <v>1422</v>
      </c>
      <c r="G16" s="114">
        <v>1559</v>
      </c>
      <c r="H16" s="114">
        <v>1525</v>
      </c>
      <c r="I16" s="114">
        <v>1551</v>
      </c>
      <c r="J16" s="140">
        <v>1325</v>
      </c>
      <c r="K16" s="114">
        <v>97</v>
      </c>
      <c r="L16" s="116">
        <v>7.3207547169811322</v>
      </c>
    </row>
    <row r="17" spans="1:12" s="110" customFormat="1" ht="15" customHeight="1" x14ac:dyDescent="0.2">
      <c r="A17" s="120"/>
      <c r="B17" s="121" t="s">
        <v>109</v>
      </c>
      <c r="C17" s="258"/>
      <c r="E17" s="113">
        <v>37.890383426097713</v>
      </c>
      <c r="F17" s="115">
        <v>9803</v>
      </c>
      <c r="G17" s="114">
        <v>10232</v>
      </c>
      <c r="H17" s="114">
        <v>10258</v>
      </c>
      <c r="I17" s="114">
        <v>10470</v>
      </c>
      <c r="J17" s="140">
        <v>10590</v>
      </c>
      <c r="K17" s="114">
        <v>-787</v>
      </c>
      <c r="L17" s="116">
        <v>-7.4315391879131258</v>
      </c>
    </row>
    <row r="18" spans="1:12" s="110" customFormat="1" ht="15" customHeight="1" x14ac:dyDescent="0.2">
      <c r="A18" s="120"/>
      <c r="B18" s="119"/>
      <c r="C18" s="258" t="s">
        <v>106</v>
      </c>
      <c r="E18" s="113">
        <v>39.069672549219625</v>
      </c>
      <c r="F18" s="115">
        <v>3830</v>
      </c>
      <c r="G18" s="114">
        <v>3920</v>
      </c>
      <c r="H18" s="114">
        <v>3916</v>
      </c>
      <c r="I18" s="114">
        <v>3934</v>
      </c>
      <c r="J18" s="140">
        <v>4019</v>
      </c>
      <c r="K18" s="114">
        <v>-189</v>
      </c>
      <c r="L18" s="116">
        <v>-4.7026623538193579</v>
      </c>
    </row>
    <row r="19" spans="1:12" s="110" customFormat="1" ht="15" customHeight="1" x14ac:dyDescent="0.2">
      <c r="A19" s="120"/>
      <c r="B19" s="119"/>
      <c r="C19" s="258" t="s">
        <v>107</v>
      </c>
      <c r="E19" s="113">
        <v>60.930327450780375</v>
      </c>
      <c r="F19" s="115">
        <v>5973</v>
      </c>
      <c r="G19" s="114">
        <v>6312</v>
      </c>
      <c r="H19" s="114">
        <v>6342</v>
      </c>
      <c r="I19" s="114">
        <v>6536</v>
      </c>
      <c r="J19" s="140">
        <v>6571</v>
      </c>
      <c r="K19" s="114">
        <v>-598</v>
      </c>
      <c r="L19" s="116">
        <v>-9.1005935169684982</v>
      </c>
    </row>
    <row r="20" spans="1:12" s="110" customFormat="1" ht="15" customHeight="1" x14ac:dyDescent="0.2">
      <c r="A20" s="120"/>
      <c r="B20" s="121" t="s">
        <v>110</v>
      </c>
      <c r="C20" s="258"/>
      <c r="E20" s="113">
        <v>25.239641311069882</v>
      </c>
      <c r="F20" s="115">
        <v>6530</v>
      </c>
      <c r="G20" s="114">
        <v>6699</v>
      </c>
      <c r="H20" s="114">
        <v>6826</v>
      </c>
      <c r="I20" s="114">
        <v>6911</v>
      </c>
      <c r="J20" s="140">
        <v>6977</v>
      </c>
      <c r="K20" s="114">
        <v>-447</v>
      </c>
      <c r="L20" s="116">
        <v>-6.4067650852802061</v>
      </c>
    </row>
    <row r="21" spans="1:12" s="110" customFormat="1" ht="15" customHeight="1" x14ac:dyDescent="0.2">
      <c r="A21" s="120"/>
      <c r="B21" s="119"/>
      <c r="C21" s="258" t="s">
        <v>106</v>
      </c>
      <c r="E21" s="113">
        <v>37.626339969372125</v>
      </c>
      <c r="F21" s="115">
        <v>2457</v>
      </c>
      <c r="G21" s="114">
        <v>2491</v>
      </c>
      <c r="H21" s="114">
        <v>2546</v>
      </c>
      <c r="I21" s="114">
        <v>2600</v>
      </c>
      <c r="J21" s="140">
        <v>2631</v>
      </c>
      <c r="K21" s="114">
        <v>-174</v>
      </c>
      <c r="L21" s="116">
        <v>-6.6134549600912198</v>
      </c>
    </row>
    <row r="22" spans="1:12" s="110" customFormat="1" ht="15" customHeight="1" x14ac:dyDescent="0.2">
      <c r="A22" s="120"/>
      <c r="B22" s="119"/>
      <c r="C22" s="258" t="s">
        <v>107</v>
      </c>
      <c r="E22" s="113">
        <v>62.373660030627875</v>
      </c>
      <c r="F22" s="115">
        <v>4073</v>
      </c>
      <c r="G22" s="114">
        <v>4208</v>
      </c>
      <c r="H22" s="114">
        <v>4280</v>
      </c>
      <c r="I22" s="114">
        <v>4311</v>
      </c>
      <c r="J22" s="140">
        <v>4346</v>
      </c>
      <c r="K22" s="114">
        <v>-273</v>
      </c>
      <c r="L22" s="116">
        <v>-6.2816382880809938</v>
      </c>
    </row>
    <row r="23" spans="1:12" s="110" customFormat="1" ht="15" customHeight="1" x14ac:dyDescent="0.2">
      <c r="A23" s="120"/>
      <c r="B23" s="121" t="s">
        <v>111</v>
      </c>
      <c r="C23" s="258"/>
      <c r="E23" s="113">
        <v>26.785714285714285</v>
      </c>
      <c r="F23" s="115">
        <v>6930</v>
      </c>
      <c r="G23" s="114">
        <v>7209</v>
      </c>
      <c r="H23" s="114">
        <v>7174</v>
      </c>
      <c r="I23" s="114">
        <v>7027</v>
      </c>
      <c r="J23" s="140">
        <v>6790</v>
      </c>
      <c r="K23" s="114">
        <v>140</v>
      </c>
      <c r="L23" s="116">
        <v>2.0618556701030926</v>
      </c>
    </row>
    <row r="24" spans="1:12" s="110" customFormat="1" ht="15" customHeight="1" x14ac:dyDescent="0.2">
      <c r="A24" s="120"/>
      <c r="B24" s="119"/>
      <c r="C24" s="258" t="s">
        <v>106</v>
      </c>
      <c r="E24" s="113">
        <v>55.266955266955264</v>
      </c>
      <c r="F24" s="115">
        <v>3830</v>
      </c>
      <c r="G24" s="114">
        <v>3957</v>
      </c>
      <c r="H24" s="114">
        <v>3965</v>
      </c>
      <c r="I24" s="114">
        <v>3865</v>
      </c>
      <c r="J24" s="140">
        <v>3727</v>
      </c>
      <c r="K24" s="114">
        <v>103</v>
      </c>
      <c r="L24" s="116">
        <v>2.7636168500134155</v>
      </c>
    </row>
    <row r="25" spans="1:12" s="110" customFormat="1" ht="15" customHeight="1" x14ac:dyDescent="0.2">
      <c r="A25" s="120"/>
      <c r="B25" s="119"/>
      <c r="C25" s="258" t="s">
        <v>107</v>
      </c>
      <c r="E25" s="113">
        <v>44.733044733044736</v>
      </c>
      <c r="F25" s="115">
        <v>3100</v>
      </c>
      <c r="G25" s="114">
        <v>3252</v>
      </c>
      <c r="H25" s="114">
        <v>3209</v>
      </c>
      <c r="I25" s="114">
        <v>3162</v>
      </c>
      <c r="J25" s="140">
        <v>3063</v>
      </c>
      <c r="K25" s="114">
        <v>37</v>
      </c>
      <c r="L25" s="116">
        <v>1.2079660463597779</v>
      </c>
    </row>
    <row r="26" spans="1:12" s="110" customFormat="1" ht="15" customHeight="1" x14ac:dyDescent="0.2">
      <c r="A26" s="120"/>
      <c r="C26" s="121" t="s">
        <v>187</v>
      </c>
      <c r="D26" s="110" t="s">
        <v>188</v>
      </c>
      <c r="E26" s="113">
        <v>3.0728200371057515</v>
      </c>
      <c r="F26" s="115">
        <v>795</v>
      </c>
      <c r="G26" s="114">
        <v>873</v>
      </c>
      <c r="H26" s="114">
        <v>913</v>
      </c>
      <c r="I26" s="114">
        <v>805</v>
      </c>
      <c r="J26" s="140">
        <v>770</v>
      </c>
      <c r="K26" s="114">
        <v>25</v>
      </c>
      <c r="L26" s="116">
        <v>3.2467532467532467</v>
      </c>
    </row>
    <row r="27" spans="1:12" s="110" customFormat="1" ht="15" customHeight="1" x14ac:dyDescent="0.2">
      <c r="A27" s="120"/>
      <c r="B27" s="119"/>
      <c r="D27" s="259" t="s">
        <v>106</v>
      </c>
      <c r="E27" s="113">
        <v>51.949685534591197</v>
      </c>
      <c r="F27" s="115">
        <v>413</v>
      </c>
      <c r="G27" s="114">
        <v>436</v>
      </c>
      <c r="H27" s="114">
        <v>442</v>
      </c>
      <c r="I27" s="114">
        <v>372</v>
      </c>
      <c r="J27" s="140">
        <v>370</v>
      </c>
      <c r="K27" s="114">
        <v>43</v>
      </c>
      <c r="L27" s="116">
        <v>11.621621621621621</v>
      </c>
    </row>
    <row r="28" spans="1:12" s="110" customFormat="1" ht="15" customHeight="1" x14ac:dyDescent="0.2">
      <c r="A28" s="120"/>
      <c r="B28" s="119"/>
      <c r="D28" s="259" t="s">
        <v>107</v>
      </c>
      <c r="E28" s="113">
        <v>48.050314465408803</v>
      </c>
      <c r="F28" s="115">
        <v>382</v>
      </c>
      <c r="G28" s="114">
        <v>437</v>
      </c>
      <c r="H28" s="114">
        <v>471</v>
      </c>
      <c r="I28" s="114">
        <v>433</v>
      </c>
      <c r="J28" s="140">
        <v>400</v>
      </c>
      <c r="K28" s="114">
        <v>-18</v>
      </c>
      <c r="L28" s="116">
        <v>-4.5</v>
      </c>
    </row>
    <row r="29" spans="1:12" s="110" customFormat="1" ht="24" customHeight="1" x14ac:dyDescent="0.2">
      <c r="A29" s="604" t="s">
        <v>189</v>
      </c>
      <c r="B29" s="605"/>
      <c r="C29" s="605"/>
      <c r="D29" s="606"/>
      <c r="E29" s="113">
        <v>95.164656771799628</v>
      </c>
      <c r="F29" s="115">
        <v>24621</v>
      </c>
      <c r="G29" s="114">
        <v>25520</v>
      </c>
      <c r="H29" s="114">
        <v>25577</v>
      </c>
      <c r="I29" s="114">
        <v>25823</v>
      </c>
      <c r="J29" s="140">
        <v>25532</v>
      </c>
      <c r="K29" s="114">
        <v>-911</v>
      </c>
      <c r="L29" s="116">
        <v>-3.5680714397618676</v>
      </c>
    </row>
    <row r="30" spans="1:12" s="110" customFormat="1" ht="15" customHeight="1" x14ac:dyDescent="0.2">
      <c r="A30" s="120"/>
      <c r="B30" s="119"/>
      <c r="C30" s="258" t="s">
        <v>106</v>
      </c>
      <c r="E30" s="113">
        <v>43.454774379594653</v>
      </c>
      <c r="F30" s="115">
        <v>10699</v>
      </c>
      <c r="G30" s="114">
        <v>10885</v>
      </c>
      <c r="H30" s="114">
        <v>10912</v>
      </c>
      <c r="I30" s="114">
        <v>10961</v>
      </c>
      <c r="J30" s="140">
        <v>10867</v>
      </c>
      <c r="K30" s="114">
        <v>-168</v>
      </c>
      <c r="L30" s="116">
        <v>-1.5459648477040582</v>
      </c>
    </row>
    <row r="31" spans="1:12" s="110" customFormat="1" ht="15" customHeight="1" x14ac:dyDescent="0.2">
      <c r="A31" s="120"/>
      <c r="B31" s="119"/>
      <c r="C31" s="258" t="s">
        <v>107</v>
      </c>
      <c r="E31" s="113">
        <v>56.545225620405347</v>
      </c>
      <c r="F31" s="115">
        <v>13922</v>
      </c>
      <c r="G31" s="114">
        <v>14635</v>
      </c>
      <c r="H31" s="114">
        <v>14665</v>
      </c>
      <c r="I31" s="114">
        <v>14862</v>
      </c>
      <c r="J31" s="140">
        <v>14665</v>
      </c>
      <c r="K31" s="114">
        <v>-743</v>
      </c>
      <c r="L31" s="116">
        <v>-5.066484827821343</v>
      </c>
    </row>
    <row r="32" spans="1:12" s="110" customFormat="1" ht="15" customHeight="1" x14ac:dyDescent="0.2">
      <c r="A32" s="120"/>
      <c r="B32" s="119" t="s">
        <v>117</v>
      </c>
      <c r="C32" s="258"/>
      <c r="E32" s="113">
        <v>4.7464440321583181</v>
      </c>
      <c r="F32" s="114">
        <v>1228</v>
      </c>
      <c r="G32" s="114">
        <v>1317</v>
      </c>
      <c r="H32" s="114">
        <v>1347</v>
      </c>
      <c r="I32" s="114">
        <v>1364</v>
      </c>
      <c r="J32" s="140">
        <v>1276</v>
      </c>
      <c r="K32" s="114">
        <v>-48</v>
      </c>
      <c r="L32" s="116">
        <v>-3.761755485893417</v>
      </c>
    </row>
    <row r="33" spans="1:12" s="110" customFormat="1" ht="15" customHeight="1" x14ac:dyDescent="0.2">
      <c r="A33" s="120"/>
      <c r="B33" s="119"/>
      <c r="C33" s="258" t="s">
        <v>106</v>
      </c>
      <c r="E33" s="113">
        <v>48.615635179153095</v>
      </c>
      <c r="F33" s="114">
        <v>597</v>
      </c>
      <c r="G33" s="114">
        <v>636</v>
      </c>
      <c r="H33" s="114">
        <v>670</v>
      </c>
      <c r="I33" s="114">
        <v>679</v>
      </c>
      <c r="J33" s="140">
        <v>651</v>
      </c>
      <c r="K33" s="114">
        <v>-54</v>
      </c>
      <c r="L33" s="116">
        <v>-8.2949308755760374</v>
      </c>
    </row>
    <row r="34" spans="1:12" s="110" customFormat="1" ht="15" customHeight="1" x14ac:dyDescent="0.2">
      <c r="A34" s="120"/>
      <c r="B34" s="119"/>
      <c r="C34" s="258" t="s">
        <v>107</v>
      </c>
      <c r="E34" s="113">
        <v>51.384364820846905</v>
      </c>
      <c r="F34" s="114">
        <v>631</v>
      </c>
      <c r="G34" s="114">
        <v>681</v>
      </c>
      <c r="H34" s="114">
        <v>677</v>
      </c>
      <c r="I34" s="114">
        <v>685</v>
      </c>
      <c r="J34" s="140">
        <v>625</v>
      </c>
      <c r="K34" s="114">
        <v>6</v>
      </c>
      <c r="L34" s="116">
        <v>0.96</v>
      </c>
    </row>
    <row r="35" spans="1:12" s="110" customFormat="1" ht="24" customHeight="1" x14ac:dyDescent="0.2">
      <c r="A35" s="604" t="s">
        <v>192</v>
      </c>
      <c r="B35" s="605"/>
      <c r="C35" s="605"/>
      <c r="D35" s="606"/>
      <c r="E35" s="113">
        <v>9.6243042671614099</v>
      </c>
      <c r="F35" s="114">
        <v>2490</v>
      </c>
      <c r="G35" s="114">
        <v>2574</v>
      </c>
      <c r="H35" s="114">
        <v>2570</v>
      </c>
      <c r="I35" s="114">
        <v>2688</v>
      </c>
      <c r="J35" s="114">
        <v>2420</v>
      </c>
      <c r="K35" s="318">
        <v>70</v>
      </c>
      <c r="L35" s="319">
        <v>2.8925619834710745</v>
      </c>
    </row>
    <row r="36" spans="1:12" s="110" customFormat="1" ht="15" customHeight="1" x14ac:dyDescent="0.2">
      <c r="A36" s="120"/>
      <c r="B36" s="119"/>
      <c r="C36" s="258" t="s">
        <v>106</v>
      </c>
      <c r="E36" s="113">
        <v>45.220883534136547</v>
      </c>
      <c r="F36" s="114">
        <v>1126</v>
      </c>
      <c r="G36" s="114">
        <v>1107</v>
      </c>
      <c r="H36" s="114">
        <v>1120</v>
      </c>
      <c r="I36" s="114">
        <v>1180</v>
      </c>
      <c r="J36" s="114">
        <v>1081</v>
      </c>
      <c r="K36" s="318">
        <v>45</v>
      </c>
      <c r="L36" s="116">
        <v>4.1628122109158188</v>
      </c>
    </row>
    <row r="37" spans="1:12" s="110" customFormat="1" ht="15" customHeight="1" x14ac:dyDescent="0.2">
      <c r="A37" s="120"/>
      <c r="B37" s="119"/>
      <c r="C37" s="258" t="s">
        <v>107</v>
      </c>
      <c r="E37" s="113">
        <v>54.779116465863453</v>
      </c>
      <c r="F37" s="114">
        <v>1364</v>
      </c>
      <c r="G37" s="114">
        <v>1467</v>
      </c>
      <c r="H37" s="114">
        <v>1450</v>
      </c>
      <c r="I37" s="114">
        <v>1508</v>
      </c>
      <c r="J37" s="140">
        <v>1339</v>
      </c>
      <c r="K37" s="114">
        <v>25</v>
      </c>
      <c r="L37" s="116">
        <v>1.8670649738610903</v>
      </c>
    </row>
    <row r="38" spans="1:12" s="110" customFormat="1" ht="15" customHeight="1" x14ac:dyDescent="0.2">
      <c r="A38" s="120"/>
      <c r="B38" s="119" t="s">
        <v>329</v>
      </c>
      <c r="C38" s="258"/>
      <c r="E38" s="113">
        <v>68.042671614100186</v>
      </c>
      <c r="F38" s="114">
        <v>17604</v>
      </c>
      <c r="G38" s="114">
        <v>18181</v>
      </c>
      <c r="H38" s="114">
        <v>18208</v>
      </c>
      <c r="I38" s="114">
        <v>18314</v>
      </c>
      <c r="J38" s="140">
        <v>18238</v>
      </c>
      <c r="K38" s="114">
        <v>-634</v>
      </c>
      <c r="L38" s="116">
        <v>-3.4762583616624632</v>
      </c>
    </row>
    <row r="39" spans="1:12" s="110" customFormat="1" ht="15" customHeight="1" x14ac:dyDescent="0.2">
      <c r="A39" s="120"/>
      <c r="B39" s="119"/>
      <c r="C39" s="258" t="s">
        <v>106</v>
      </c>
      <c r="E39" s="113">
        <v>43.143603726425809</v>
      </c>
      <c r="F39" s="115">
        <v>7595</v>
      </c>
      <c r="G39" s="114">
        <v>7724</v>
      </c>
      <c r="H39" s="114">
        <v>7717</v>
      </c>
      <c r="I39" s="114">
        <v>7708</v>
      </c>
      <c r="J39" s="140">
        <v>7682</v>
      </c>
      <c r="K39" s="114">
        <v>-87</v>
      </c>
      <c r="L39" s="116">
        <v>-1.1325175735485551</v>
      </c>
    </row>
    <row r="40" spans="1:12" s="110" customFormat="1" ht="15" customHeight="1" x14ac:dyDescent="0.2">
      <c r="A40" s="120"/>
      <c r="B40" s="119"/>
      <c r="C40" s="258" t="s">
        <v>107</v>
      </c>
      <c r="E40" s="113">
        <v>56.856396273574191</v>
      </c>
      <c r="F40" s="115">
        <v>10009</v>
      </c>
      <c r="G40" s="114">
        <v>10457</v>
      </c>
      <c r="H40" s="114">
        <v>10491</v>
      </c>
      <c r="I40" s="114">
        <v>10606</v>
      </c>
      <c r="J40" s="140">
        <v>10556</v>
      </c>
      <c r="K40" s="114">
        <v>-547</v>
      </c>
      <c r="L40" s="116">
        <v>-5.1818870784388027</v>
      </c>
    </row>
    <row r="41" spans="1:12" s="110" customFormat="1" ht="15" customHeight="1" x14ac:dyDescent="0.2">
      <c r="A41" s="120"/>
      <c r="B41" s="320" t="s">
        <v>516</v>
      </c>
      <c r="C41" s="258"/>
      <c r="E41" s="113">
        <v>8.9285714285714288</v>
      </c>
      <c r="F41" s="115">
        <v>2310</v>
      </c>
      <c r="G41" s="114">
        <v>2419</v>
      </c>
      <c r="H41" s="114">
        <v>2387</v>
      </c>
      <c r="I41" s="114">
        <v>2394</v>
      </c>
      <c r="J41" s="140">
        <v>2326</v>
      </c>
      <c r="K41" s="114">
        <v>-16</v>
      </c>
      <c r="L41" s="116">
        <v>-0.68787618228718828</v>
      </c>
    </row>
    <row r="42" spans="1:12" s="110" customFormat="1" ht="15" customHeight="1" x14ac:dyDescent="0.2">
      <c r="A42" s="120"/>
      <c r="B42" s="119"/>
      <c r="C42" s="268" t="s">
        <v>106</v>
      </c>
      <c r="D42" s="182"/>
      <c r="E42" s="113">
        <v>47.79220779220779</v>
      </c>
      <c r="F42" s="115">
        <v>1104</v>
      </c>
      <c r="G42" s="114">
        <v>1150</v>
      </c>
      <c r="H42" s="114">
        <v>1139</v>
      </c>
      <c r="I42" s="114">
        <v>1134</v>
      </c>
      <c r="J42" s="140">
        <v>1109</v>
      </c>
      <c r="K42" s="114">
        <v>-5</v>
      </c>
      <c r="L42" s="116">
        <v>-0.45085662759242562</v>
      </c>
    </row>
    <row r="43" spans="1:12" s="110" customFormat="1" ht="15" customHeight="1" x14ac:dyDescent="0.2">
      <c r="A43" s="120"/>
      <c r="B43" s="119"/>
      <c r="C43" s="268" t="s">
        <v>107</v>
      </c>
      <c r="D43" s="182"/>
      <c r="E43" s="113">
        <v>52.20779220779221</v>
      </c>
      <c r="F43" s="115">
        <v>1206</v>
      </c>
      <c r="G43" s="114">
        <v>1269</v>
      </c>
      <c r="H43" s="114">
        <v>1248</v>
      </c>
      <c r="I43" s="114">
        <v>1260</v>
      </c>
      <c r="J43" s="140">
        <v>1217</v>
      </c>
      <c r="K43" s="114">
        <v>-11</v>
      </c>
      <c r="L43" s="116">
        <v>-0.90386195562859495</v>
      </c>
    </row>
    <row r="44" spans="1:12" s="110" customFormat="1" ht="15" customHeight="1" x14ac:dyDescent="0.2">
      <c r="A44" s="120"/>
      <c r="B44" s="119" t="s">
        <v>205</v>
      </c>
      <c r="C44" s="268"/>
      <c r="D44" s="182"/>
      <c r="E44" s="113">
        <v>13.404452690166975</v>
      </c>
      <c r="F44" s="115">
        <v>3468</v>
      </c>
      <c r="G44" s="114">
        <v>3685</v>
      </c>
      <c r="H44" s="114">
        <v>3780</v>
      </c>
      <c r="I44" s="114">
        <v>3810</v>
      </c>
      <c r="J44" s="140">
        <v>3845</v>
      </c>
      <c r="K44" s="114">
        <v>-377</v>
      </c>
      <c r="L44" s="116">
        <v>-9.8049414824447343</v>
      </c>
    </row>
    <row r="45" spans="1:12" s="110" customFormat="1" ht="15" customHeight="1" x14ac:dyDescent="0.2">
      <c r="A45" s="120"/>
      <c r="B45" s="119"/>
      <c r="C45" s="268" t="s">
        <v>106</v>
      </c>
      <c r="D45" s="182"/>
      <c r="E45" s="113">
        <v>42.647058823529413</v>
      </c>
      <c r="F45" s="115">
        <v>1479</v>
      </c>
      <c r="G45" s="114">
        <v>1547</v>
      </c>
      <c r="H45" s="114">
        <v>1613</v>
      </c>
      <c r="I45" s="114">
        <v>1624</v>
      </c>
      <c r="J45" s="140">
        <v>1652</v>
      </c>
      <c r="K45" s="114">
        <v>-173</v>
      </c>
      <c r="L45" s="116">
        <v>-10.472154963680387</v>
      </c>
    </row>
    <row r="46" spans="1:12" s="110" customFormat="1" ht="15" customHeight="1" x14ac:dyDescent="0.2">
      <c r="A46" s="123"/>
      <c r="B46" s="124"/>
      <c r="C46" s="260" t="s">
        <v>107</v>
      </c>
      <c r="D46" s="261"/>
      <c r="E46" s="125">
        <v>57.352941176470587</v>
      </c>
      <c r="F46" s="143">
        <v>1989</v>
      </c>
      <c r="G46" s="144">
        <v>2138</v>
      </c>
      <c r="H46" s="144">
        <v>2167</v>
      </c>
      <c r="I46" s="144">
        <v>2186</v>
      </c>
      <c r="J46" s="145">
        <v>2193</v>
      </c>
      <c r="K46" s="144">
        <v>-204</v>
      </c>
      <c r="L46" s="146">
        <v>-9.3023255813953494</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25872</v>
      </c>
      <c r="E11" s="114">
        <v>26859</v>
      </c>
      <c r="F11" s="114">
        <v>26945</v>
      </c>
      <c r="G11" s="114">
        <v>27206</v>
      </c>
      <c r="H11" s="140">
        <v>26829</v>
      </c>
      <c r="I11" s="115">
        <v>-957</v>
      </c>
      <c r="J11" s="116">
        <v>-3.5670356703567037</v>
      </c>
    </row>
    <row r="12" spans="1:15" s="110" customFormat="1" ht="24.95" customHeight="1" x14ac:dyDescent="0.2">
      <c r="A12" s="193" t="s">
        <v>132</v>
      </c>
      <c r="B12" s="194" t="s">
        <v>133</v>
      </c>
      <c r="C12" s="113">
        <v>2.2649969078540506</v>
      </c>
      <c r="D12" s="115">
        <v>586</v>
      </c>
      <c r="E12" s="114">
        <v>595</v>
      </c>
      <c r="F12" s="114">
        <v>602</v>
      </c>
      <c r="G12" s="114">
        <v>593</v>
      </c>
      <c r="H12" s="140">
        <v>590</v>
      </c>
      <c r="I12" s="115">
        <v>-4</v>
      </c>
      <c r="J12" s="116">
        <v>-0.67796610169491522</v>
      </c>
    </row>
    <row r="13" spans="1:15" s="110" customFormat="1" ht="24.95" customHeight="1" x14ac:dyDescent="0.2">
      <c r="A13" s="193" t="s">
        <v>134</v>
      </c>
      <c r="B13" s="199" t="s">
        <v>214</v>
      </c>
      <c r="C13" s="113">
        <v>0.66094619666048238</v>
      </c>
      <c r="D13" s="115">
        <v>171</v>
      </c>
      <c r="E13" s="114">
        <v>191</v>
      </c>
      <c r="F13" s="114">
        <v>182</v>
      </c>
      <c r="G13" s="114">
        <v>189</v>
      </c>
      <c r="H13" s="140">
        <v>190</v>
      </c>
      <c r="I13" s="115">
        <v>-19</v>
      </c>
      <c r="J13" s="116">
        <v>-10</v>
      </c>
    </row>
    <row r="14" spans="1:15" s="287" customFormat="1" ht="24.95" customHeight="1" x14ac:dyDescent="0.2">
      <c r="A14" s="193" t="s">
        <v>215</v>
      </c>
      <c r="B14" s="199" t="s">
        <v>137</v>
      </c>
      <c r="C14" s="113">
        <v>8.4918058132343841</v>
      </c>
      <c r="D14" s="115">
        <v>2197</v>
      </c>
      <c r="E14" s="114">
        <v>2291</v>
      </c>
      <c r="F14" s="114">
        <v>2312</v>
      </c>
      <c r="G14" s="114">
        <v>2340</v>
      </c>
      <c r="H14" s="140">
        <v>2319</v>
      </c>
      <c r="I14" s="115">
        <v>-122</v>
      </c>
      <c r="J14" s="116">
        <v>-5.260888313928417</v>
      </c>
      <c r="K14" s="110"/>
      <c r="L14" s="110"/>
      <c r="M14" s="110"/>
      <c r="N14" s="110"/>
      <c r="O14" s="110"/>
    </row>
    <row r="15" spans="1:15" s="110" customFormat="1" ht="24.95" customHeight="1" x14ac:dyDescent="0.2">
      <c r="A15" s="193" t="s">
        <v>216</v>
      </c>
      <c r="B15" s="199" t="s">
        <v>217</v>
      </c>
      <c r="C15" s="113">
        <v>3.5289115646258504</v>
      </c>
      <c r="D15" s="115">
        <v>913</v>
      </c>
      <c r="E15" s="114">
        <v>957</v>
      </c>
      <c r="F15" s="114">
        <v>969</v>
      </c>
      <c r="G15" s="114">
        <v>987</v>
      </c>
      <c r="H15" s="140">
        <v>952</v>
      </c>
      <c r="I15" s="115">
        <v>-39</v>
      </c>
      <c r="J15" s="116">
        <v>-4.0966386554621845</v>
      </c>
    </row>
    <row r="16" spans="1:15" s="287" customFormat="1" ht="24.95" customHeight="1" x14ac:dyDescent="0.2">
      <c r="A16" s="193" t="s">
        <v>218</v>
      </c>
      <c r="B16" s="199" t="s">
        <v>141</v>
      </c>
      <c r="C16" s="113">
        <v>3.6410018552875694</v>
      </c>
      <c r="D16" s="115">
        <v>942</v>
      </c>
      <c r="E16" s="114">
        <v>981</v>
      </c>
      <c r="F16" s="114">
        <v>1006</v>
      </c>
      <c r="G16" s="114">
        <v>1017</v>
      </c>
      <c r="H16" s="140">
        <v>1028</v>
      </c>
      <c r="I16" s="115">
        <v>-86</v>
      </c>
      <c r="J16" s="116">
        <v>-8.3657587548638137</v>
      </c>
      <c r="K16" s="110"/>
      <c r="L16" s="110"/>
      <c r="M16" s="110"/>
      <c r="N16" s="110"/>
      <c r="O16" s="110"/>
    </row>
    <row r="17" spans="1:15" s="110" customFormat="1" ht="24.95" customHeight="1" x14ac:dyDescent="0.2">
      <c r="A17" s="193" t="s">
        <v>142</v>
      </c>
      <c r="B17" s="199" t="s">
        <v>220</v>
      </c>
      <c r="C17" s="113">
        <v>1.3218923933209648</v>
      </c>
      <c r="D17" s="115">
        <v>342</v>
      </c>
      <c r="E17" s="114">
        <v>353</v>
      </c>
      <c r="F17" s="114">
        <v>337</v>
      </c>
      <c r="G17" s="114">
        <v>336</v>
      </c>
      <c r="H17" s="140">
        <v>339</v>
      </c>
      <c r="I17" s="115">
        <v>3</v>
      </c>
      <c r="J17" s="116">
        <v>0.88495575221238942</v>
      </c>
    </row>
    <row r="18" spans="1:15" s="287" customFormat="1" ht="24.95" customHeight="1" x14ac:dyDescent="0.2">
      <c r="A18" s="201" t="s">
        <v>144</v>
      </c>
      <c r="B18" s="202" t="s">
        <v>145</v>
      </c>
      <c r="C18" s="113">
        <v>6.7176870748299322</v>
      </c>
      <c r="D18" s="115">
        <v>1738</v>
      </c>
      <c r="E18" s="114">
        <v>1723</v>
      </c>
      <c r="F18" s="114">
        <v>1749</v>
      </c>
      <c r="G18" s="114">
        <v>1751</v>
      </c>
      <c r="H18" s="140">
        <v>1749</v>
      </c>
      <c r="I18" s="115">
        <v>-11</v>
      </c>
      <c r="J18" s="116">
        <v>-0.62893081761006286</v>
      </c>
      <c r="K18" s="110"/>
      <c r="L18" s="110"/>
      <c r="M18" s="110"/>
      <c r="N18" s="110"/>
      <c r="O18" s="110"/>
    </row>
    <row r="19" spans="1:15" s="110" customFormat="1" ht="24.95" customHeight="1" x14ac:dyDescent="0.2">
      <c r="A19" s="193" t="s">
        <v>146</v>
      </c>
      <c r="B19" s="199" t="s">
        <v>147</v>
      </c>
      <c r="C19" s="113">
        <v>15.248144712430427</v>
      </c>
      <c r="D19" s="115">
        <v>3945</v>
      </c>
      <c r="E19" s="114">
        <v>3983</v>
      </c>
      <c r="F19" s="114">
        <v>3994</v>
      </c>
      <c r="G19" s="114">
        <v>4058</v>
      </c>
      <c r="H19" s="140">
        <v>4000</v>
      </c>
      <c r="I19" s="115">
        <v>-55</v>
      </c>
      <c r="J19" s="116">
        <v>-1.375</v>
      </c>
    </row>
    <row r="20" spans="1:15" s="287" customFormat="1" ht="24.95" customHeight="1" x14ac:dyDescent="0.2">
      <c r="A20" s="193" t="s">
        <v>148</v>
      </c>
      <c r="B20" s="199" t="s">
        <v>149</v>
      </c>
      <c r="C20" s="113">
        <v>10.799319727891156</v>
      </c>
      <c r="D20" s="115">
        <v>2794</v>
      </c>
      <c r="E20" s="114">
        <v>2904</v>
      </c>
      <c r="F20" s="114">
        <v>2910</v>
      </c>
      <c r="G20" s="114">
        <v>2916</v>
      </c>
      <c r="H20" s="140">
        <v>2890</v>
      </c>
      <c r="I20" s="115">
        <v>-96</v>
      </c>
      <c r="J20" s="116">
        <v>-3.3217993079584773</v>
      </c>
      <c r="K20" s="110"/>
      <c r="L20" s="110"/>
      <c r="M20" s="110"/>
      <c r="N20" s="110"/>
      <c r="O20" s="110"/>
    </row>
    <row r="21" spans="1:15" s="110" customFormat="1" ht="24.95" customHeight="1" x14ac:dyDescent="0.2">
      <c r="A21" s="201" t="s">
        <v>150</v>
      </c>
      <c r="B21" s="202" t="s">
        <v>151</v>
      </c>
      <c r="C21" s="113">
        <v>12.61595547309833</v>
      </c>
      <c r="D21" s="115">
        <v>3264</v>
      </c>
      <c r="E21" s="114">
        <v>3663</v>
      </c>
      <c r="F21" s="114">
        <v>3732</v>
      </c>
      <c r="G21" s="114">
        <v>3780</v>
      </c>
      <c r="H21" s="140">
        <v>3636</v>
      </c>
      <c r="I21" s="115">
        <v>-372</v>
      </c>
      <c r="J21" s="116">
        <v>-10.231023102310232</v>
      </c>
    </row>
    <row r="22" spans="1:15" s="110" customFormat="1" ht="24.95" customHeight="1" x14ac:dyDescent="0.2">
      <c r="A22" s="201" t="s">
        <v>152</v>
      </c>
      <c r="B22" s="199" t="s">
        <v>153</v>
      </c>
      <c r="C22" s="113">
        <v>1.6427025355596785</v>
      </c>
      <c r="D22" s="115">
        <v>425</v>
      </c>
      <c r="E22" s="114">
        <v>434</v>
      </c>
      <c r="F22" s="114">
        <v>417</v>
      </c>
      <c r="G22" s="114">
        <v>411</v>
      </c>
      <c r="H22" s="140">
        <v>399</v>
      </c>
      <c r="I22" s="115">
        <v>26</v>
      </c>
      <c r="J22" s="116">
        <v>6.5162907268170427</v>
      </c>
    </row>
    <row r="23" spans="1:15" s="110" customFormat="1" ht="24.95" customHeight="1" x14ac:dyDescent="0.2">
      <c r="A23" s="193" t="s">
        <v>154</v>
      </c>
      <c r="B23" s="199" t="s">
        <v>155</v>
      </c>
      <c r="C23" s="113">
        <v>0.93537414965986398</v>
      </c>
      <c r="D23" s="115">
        <v>242</v>
      </c>
      <c r="E23" s="114">
        <v>244</v>
      </c>
      <c r="F23" s="114">
        <v>233</v>
      </c>
      <c r="G23" s="114">
        <v>239</v>
      </c>
      <c r="H23" s="140">
        <v>230</v>
      </c>
      <c r="I23" s="115">
        <v>12</v>
      </c>
      <c r="J23" s="116">
        <v>5.2173913043478262</v>
      </c>
    </row>
    <row r="24" spans="1:15" s="110" customFormat="1" ht="24.95" customHeight="1" x14ac:dyDescent="0.2">
      <c r="A24" s="193" t="s">
        <v>156</v>
      </c>
      <c r="B24" s="199" t="s">
        <v>221</v>
      </c>
      <c r="C24" s="113">
        <v>8.020253555967841</v>
      </c>
      <c r="D24" s="115">
        <v>2075</v>
      </c>
      <c r="E24" s="114">
        <v>2110</v>
      </c>
      <c r="F24" s="114">
        <v>2122</v>
      </c>
      <c r="G24" s="114">
        <v>2117</v>
      </c>
      <c r="H24" s="140">
        <v>2101</v>
      </c>
      <c r="I24" s="115">
        <v>-26</v>
      </c>
      <c r="J24" s="116">
        <v>-1.2375059495478344</v>
      </c>
    </row>
    <row r="25" spans="1:15" s="110" customFormat="1" ht="24.95" customHeight="1" x14ac:dyDescent="0.2">
      <c r="A25" s="193" t="s">
        <v>222</v>
      </c>
      <c r="B25" s="204" t="s">
        <v>159</v>
      </c>
      <c r="C25" s="113">
        <v>7.8811069882498455</v>
      </c>
      <c r="D25" s="115">
        <v>2039</v>
      </c>
      <c r="E25" s="114">
        <v>2122</v>
      </c>
      <c r="F25" s="114">
        <v>2100</v>
      </c>
      <c r="G25" s="114">
        <v>2108</v>
      </c>
      <c r="H25" s="140">
        <v>2237</v>
      </c>
      <c r="I25" s="115">
        <v>-198</v>
      </c>
      <c r="J25" s="116">
        <v>-8.8511399195350915</v>
      </c>
    </row>
    <row r="26" spans="1:15" s="110" customFormat="1" ht="24.95" customHeight="1" x14ac:dyDescent="0.2">
      <c r="A26" s="201">
        <v>782.78300000000002</v>
      </c>
      <c r="B26" s="203" t="s">
        <v>160</v>
      </c>
      <c r="C26" s="113">
        <v>0.47541743970315398</v>
      </c>
      <c r="D26" s="115">
        <v>123</v>
      </c>
      <c r="E26" s="114">
        <v>123</v>
      </c>
      <c r="F26" s="114">
        <v>111</v>
      </c>
      <c r="G26" s="114">
        <v>90</v>
      </c>
      <c r="H26" s="140">
        <v>69</v>
      </c>
      <c r="I26" s="115">
        <v>54</v>
      </c>
      <c r="J26" s="116">
        <v>78.260869565217391</v>
      </c>
    </row>
    <row r="27" spans="1:15" s="110" customFormat="1" ht="24.95" customHeight="1" x14ac:dyDescent="0.2">
      <c r="A27" s="193" t="s">
        <v>161</v>
      </c>
      <c r="B27" s="199" t="s">
        <v>162</v>
      </c>
      <c r="C27" s="113">
        <v>1.8166357452071737</v>
      </c>
      <c r="D27" s="115">
        <v>470</v>
      </c>
      <c r="E27" s="114">
        <v>473</v>
      </c>
      <c r="F27" s="114">
        <v>480</v>
      </c>
      <c r="G27" s="114">
        <v>502</v>
      </c>
      <c r="H27" s="140">
        <v>475</v>
      </c>
      <c r="I27" s="115">
        <v>-5</v>
      </c>
      <c r="J27" s="116">
        <v>-1.0526315789473684</v>
      </c>
    </row>
    <row r="28" spans="1:15" s="110" customFormat="1" ht="24.95" customHeight="1" x14ac:dyDescent="0.2">
      <c r="A28" s="193" t="s">
        <v>163</v>
      </c>
      <c r="B28" s="199" t="s">
        <v>164</v>
      </c>
      <c r="C28" s="113">
        <v>1.5576685219542363</v>
      </c>
      <c r="D28" s="115">
        <v>403</v>
      </c>
      <c r="E28" s="114">
        <v>448</v>
      </c>
      <c r="F28" s="114">
        <v>389</v>
      </c>
      <c r="G28" s="114">
        <v>437</v>
      </c>
      <c r="H28" s="140">
        <v>400</v>
      </c>
      <c r="I28" s="115">
        <v>3</v>
      </c>
      <c r="J28" s="116">
        <v>0.75</v>
      </c>
    </row>
    <row r="29" spans="1:15" s="110" customFormat="1" ht="24.95" customHeight="1" x14ac:dyDescent="0.2">
      <c r="A29" s="193">
        <v>86</v>
      </c>
      <c r="B29" s="199" t="s">
        <v>165</v>
      </c>
      <c r="C29" s="113">
        <v>6.6558441558441555</v>
      </c>
      <c r="D29" s="115">
        <v>1722</v>
      </c>
      <c r="E29" s="114">
        <v>1746</v>
      </c>
      <c r="F29" s="114">
        <v>1733</v>
      </c>
      <c r="G29" s="114">
        <v>1751</v>
      </c>
      <c r="H29" s="140">
        <v>1770</v>
      </c>
      <c r="I29" s="115">
        <v>-48</v>
      </c>
      <c r="J29" s="116">
        <v>-2.7118644067796609</v>
      </c>
    </row>
    <row r="30" spans="1:15" s="110" customFormat="1" ht="24.95" customHeight="1" x14ac:dyDescent="0.2">
      <c r="A30" s="193">
        <v>87.88</v>
      </c>
      <c r="B30" s="204" t="s">
        <v>166</v>
      </c>
      <c r="C30" s="113">
        <v>4.7503092145949291</v>
      </c>
      <c r="D30" s="115">
        <v>1229</v>
      </c>
      <c r="E30" s="114">
        <v>1246</v>
      </c>
      <c r="F30" s="114">
        <v>1229</v>
      </c>
      <c r="G30" s="114">
        <v>1224</v>
      </c>
      <c r="H30" s="140">
        <v>1202</v>
      </c>
      <c r="I30" s="115">
        <v>27</v>
      </c>
      <c r="J30" s="116">
        <v>2.2462562396006653</v>
      </c>
    </row>
    <row r="31" spans="1:15" s="110" customFormat="1" ht="24.95" customHeight="1" x14ac:dyDescent="0.2">
      <c r="A31" s="193" t="s">
        <v>167</v>
      </c>
      <c r="B31" s="199" t="s">
        <v>168</v>
      </c>
      <c r="C31" s="113">
        <v>9.4658317872603579</v>
      </c>
      <c r="D31" s="115">
        <v>2449</v>
      </c>
      <c r="E31" s="114">
        <v>2563</v>
      </c>
      <c r="F31" s="114">
        <v>2650</v>
      </c>
      <c r="G31" s="114">
        <v>2700</v>
      </c>
      <c r="H31" s="140">
        <v>2572</v>
      </c>
      <c r="I31" s="115">
        <v>-123</v>
      </c>
      <c r="J31" s="116">
        <v>-4.7822706065318821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2.2649969078540506</v>
      </c>
      <c r="D34" s="115">
        <v>586</v>
      </c>
      <c r="E34" s="114">
        <v>595</v>
      </c>
      <c r="F34" s="114">
        <v>602</v>
      </c>
      <c r="G34" s="114">
        <v>593</v>
      </c>
      <c r="H34" s="140">
        <v>590</v>
      </c>
      <c r="I34" s="115">
        <v>-4</v>
      </c>
      <c r="J34" s="116">
        <v>-0.67796610169491522</v>
      </c>
    </row>
    <row r="35" spans="1:10" s="110" customFormat="1" ht="24.95" customHeight="1" x14ac:dyDescent="0.2">
      <c r="A35" s="292" t="s">
        <v>171</v>
      </c>
      <c r="B35" s="293" t="s">
        <v>172</v>
      </c>
      <c r="C35" s="113">
        <v>15.870439084724799</v>
      </c>
      <c r="D35" s="115">
        <v>4106</v>
      </c>
      <c r="E35" s="114">
        <v>4205</v>
      </c>
      <c r="F35" s="114">
        <v>4243</v>
      </c>
      <c r="G35" s="114">
        <v>4280</v>
      </c>
      <c r="H35" s="140">
        <v>4258</v>
      </c>
      <c r="I35" s="115">
        <v>-152</v>
      </c>
      <c r="J35" s="116">
        <v>-3.5697510568341944</v>
      </c>
    </row>
    <row r="36" spans="1:10" s="110" customFormat="1" ht="24.95" customHeight="1" x14ac:dyDescent="0.2">
      <c r="A36" s="294" t="s">
        <v>173</v>
      </c>
      <c r="B36" s="295" t="s">
        <v>174</v>
      </c>
      <c r="C36" s="125">
        <v>81.864564007421151</v>
      </c>
      <c r="D36" s="143">
        <v>21180</v>
      </c>
      <c r="E36" s="144">
        <v>22059</v>
      </c>
      <c r="F36" s="144">
        <v>22100</v>
      </c>
      <c r="G36" s="144">
        <v>22333</v>
      </c>
      <c r="H36" s="145">
        <v>21981</v>
      </c>
      <c r="I36" s="143">
        <v>-801</v>
      </c>
      <c r="J36" s="146">
        <v>-3.6440562303807833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25872</v>
      </c>
      <c r="F11" s="264">
        <v>26859</v>
      </c>
      <c r="G11" s="264">
        <v>26945</v>
      </c>
      <c r="H11" s="264">
        <v>27206</v>
      </c>
      <c r="I11" s="265">
        <v>26829</v>
      </c>
      <c r="J11" s="263">
        <v>-957</v>
      </c>
      <c r="K11" s="266">
        <v>-3.5670356703567037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41.42316017316017</v>
      </c>
      <c r="E13" s="115">
        <v>10717</v>
      </c>
      <c r="F13" s="114">
        <v>11084</v>
      </c>
      <c r="G13" s="114">
        <v>11178</v>
      </c>
      <c r="H13" s="114">
        <v>11323</v>
      </c>
      <c r="I13" s="140">
        <v>11147</v>
      </c>
      <c r="J13" s="115">
        <v>-430</v>
      </c>
      <c r="K13" s="116">
        <v>-3.8575401453305824</v>
      </c>
    </row>
    <row r="14" spans="1:15" ht="15.95" customHeight="1" x14ac:dyDescent="0.2">
      <c r="A14" s="306" t="s">
        <v>230</v>
      </c>
      <c r="B14" s="307"/>
      <c r="C14" s="308"/>
      <c r="D14" s="113">
        <v>46.973562152133582</v>
      </c>
      <c r="E14" s="115">
        <v>12153</v>
      </c>
      <c r="F14" s="114">
        <v>12703</v>
      </c>
      <c r="G14" s="114">
        <v>12780</v>
      </c>
      <c r="H14" s="114">
        <v>12822</v>
      </c>
      <c r="I14" s="140">
        <v>12678</v>
      </c>
      <c r="J14" s="115">
        <v>-525</v>
      </c>
      <c r="K14" s="116">
        <v>-4.1410317084713677</v>
      </c>
    </row>
    <row r="15" spans="1:15" ht="15.95" customHeight="1" x14ac:dyDescent="0.2">
      <c r="A15" s="306" t="s">
        <v>231</v>
      </c>
      <c r="B15" s="307"/>
      <c r="C15" s="308"/>
      <c r="D15" s="113">
        <v>5.71273964131107</v>
      </c>
      <c r="E15" s="115">
        <v>1478</v>
      </c>
      <c r="F15" s="114">
        <v>1457</v>
      </c>
      <c r="G15" s="114">
        <v>1458</v>
      </c>
      <c r="H15" s="114">
        <v>1450</v>
      </c>
      <c r="I15" s="140">
        <v>1458</v>
      </c>
      <c r="J15" s="115">
        <v>20</v>
      </c>
      <c r="K15" s="116">
        <v>1.3717421124828533</v>
      </c>
    </row>
    <row r="16" spans="1:15" ht="15.95" customHeight="1" x14ac:dyDescent="0.2">
      <c r="A16" s="306" t="s">
        <v>232</v>
      </c>
      <c r="B16" s="307"/>
      <c r="C16" s="308"/>
      <c r="D16" s="113">
        <v>3.4361471861471862</v>
      </c>
      <c r="E16" s="115">
        <v>889</v>
      </c>
      <c r="F16" s="114">
        <v>942</v>
      </c>
      <c r="G16" s="114">
        <v>855</v>
      </c>
      <c r="H16" s="114">
        <v>891</v>
      </c>
      <c r="I16" s="140">
        <v>867</v>
      </c>
      <c r="J16" s="115">
        <v>22</v>
      </c>
      <c r="K16" s="116">
        <v>2.5374855824682814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1.7122758194186765</v>
      </c>
      <c r="E18" s="115">
        <v>443</v>
      </c>
      <c r="F18" s="114">
        <v>438</v>
      </c>
      <c r="G18" s="114">
        <v>448</v>
      </c>
      <c r="H18" s="114">
        <v>458</v>
      </c>
      <c r="I18" s="140">
        <v>448</v>
      </c>
      <c r="J18" s="115">
        <v>-5</v>
      </c>
      <c r="K18" s="116">
        <v>-1.1160714285714286</v>
      </c>
    </row>
    <row r="19" spans="1:11" ht="14.1" customHeight="1" x14ac:dyDescent="0.2">
      <c r="A19" s="306" t="s">
        <v>235</v>
      </c>
      <c r="B19" s="307" t="s">
        <v>236</v>
      </c>
      <c r="C19" s="308"/>
      <c r="D19" s="113">
        <v>0.91604823747680886</v>
      </c>
      <c r="E19" s="115">
        <v>237</v>
      </c>
      <c r="F19" s="114">
        <v>225</v>
      </c>
      <c r="G19" s="114">
        <v>237</v>
      </c>
      <c r="H19" s="114">
        <v>236</v>
      </c>
      <c r="I19" s="140">
        <v>224</v>
      </c>
      <c r="J19" s="115">
        <v>13</v>
      </c>
      <c r="K19" s="116">
        <v>5.8035714285714288</v>
      </c>
    </row>
    <row r="20" spans="1:11" ht="14.1" customHeight="1" x14ac:dyDescent="0.2">
      <c r="A20" s="306">
        <v>12</v>
      </c>
      <c r="B20" s="307" t="s">
        <v>237</v>
      </c>
      <c r="C20" s="308"/>
      <c r="D20" s="113">
        <v>1.3025664811379096</v>
      </c>
      <c r="E20" s="115">
        <v>337</v>
      </c>
      <c r="F20" s="114">
        <v>337</v>
      </c>
      <c r="G20" s="114">
        <v>355</v>
      </c>
      <c r="H20" s="114">
        <v>382</v>
      </c>
      <c r="I20" s="140">
        <v>353</v>
      </c>
      <c r="J20" s="115">
        <v>-16</v>
      </c>
      <c r="K20" s="116">
        <v>-4.5325779036827196</v>
      </c>
    </row>
    <row r="21" spans="1:11" ht="14.1" customHeight="1" x14ac:dyDescent="0.2">
      <c r="A21" s="306">
        <v>21</v>
      </c>
      <c r="B21" s="307" t="s">
        <v>238</v>
      </c>
      <c r="C21" s="308"/>
      <c r="D21" s="113">
        <v>0.18939393939393939</v>
      </c>
      <c r="E21" s="115">
        <v>49</v>
      </c>
      <c r="F21" s="114">
        <v>56</v>
      </c>
      <c r="G21" s="114">
        <v>56</v>
      </c>
      <c r="H21" s="114">
        <v>51</v>
      </c>
      <c r="I21" s="140">
        <v>44</v>
      </c>
      <c r="J21" s="115">
        <v>5</v>
      </c>
      <c r="K21" s="116">
        <v>11.363636363636363</v>
      </c>
    </row>
    <row r="22" spans="1:11" ht="14.1" customHeight="1" x14ac:dyDescent="0.2">
      <c r="A22" s="306">
        <v>22</v>
      </c>
      <c r="B22" s="307" t="s">
        <v>239</v>
      </c>
      <c r="C22" s="308"/>
      <c r="D22" s="113">
        <v>0.67640692640692646</v>
      </c>
      <c r="E22" s="115">
        <v>175</v>
      </c>
      <c r="F22" s="114">
        <v>170</v>
      </c>
      <c r="G22" s="114">
        <v>179</v>
      </c>
      <c r="H22" s="114">
        <v>201</v>
      </c>
      <c r="I22" s="140">
        <v>199</v>
      </c>
      <c r="J22" s="115">
        <v>-24</v>
      </c>
      <c r="K22" s="116">
        <v>-12.060301507537689</v>
      </c>
    </row>
    <row r="23" spans="1:11" ht="14.1" customHeight="1" x14ac:dyDescent="0.2">
      <c r="A23" s="306">
        <v>23</v>
      </c>
      <c r="B23" s="307" t="s">
        <v>240</v>
      </c>
      <c r="C23" s="308"/>
      <c r="D23" s="113">
        <v>0.47155225726654298</v>
      </c>
      <c r="E23" s="115">
        <v>122</v>
      </c>
      <c r="F23" s="114">
        <v>119</v>
      </c>
      <c r="G23" s="114">
        <v>123</v>
      </c>
      <c r="H23" s="114">
        <v>128</v>
      </c>
      <c r="I23" s="140">
        <v>139</v>
      </c>
      <c r="J23" s="115">
        <v>-17</v>
      </c>
      <c r="K23" s="116">
        <v>-12.23021582733813</v>
      </c>
    </row>
    <row r="24" spans="1:11" ht="14.1" customHeight="1" x14ac:dyDescent="0.2">
      <c r="A24" s="306">
        <v>24</v>
      </c>
      <c r="B24" s="307" t="s">
        <v>241</v>
      </c>
      <c r="C24" s="308"/>
      <c r="D24" s="113">
        <v>1.1440940012368583</v>
      </c>
      <c r="E24" s="115">
        <v>296</v>
      </c>
      <c r="F24" s="114">
        <v>308</v>
      </c>
      <c r="G24" s="114">
        <v>322</v>
      </c>
      <c r="H24" s="114">
        <v>329</v>
      </c>
      <c r="I24" s="140">
        <v>341</v>
      </c>
      <c r="J24" s="115">
        <v>-45</v>
      </c>
      <c r="K24" s="116">
        <v>-13.196480938416423</v>
      </c>
    </row>
    <row r="25" spans="1:11" ht="14.1" customHeight="1" x14ac:dyDescent="0.2">
      <c r="A25" s="306">
        <v>25</v>
      </c>
      <c r="B25" s="307" t="s">
        <v>242</v>
      </c>
      <c r="C25" s="308"/>
      <c r="D25" s="113">
        <v>1.4185219542362399</v>
      </c>
      <c r="E25" s="115">
        <v>367</v>
      </c>
      <c r="F25" s="114">
        <v>365</v>
      </c>
      <c r="G25" s="114">
        <v>370</v>
      </c>
      <c r="H25" s="114">
        <v>360</v>
      </c>
      <c r="I25" s="140">
        <v>375</v>
      </c>
      <c r="J25" s="115">
        <v>-8</v>
      </c>
      <c r="K25" s="116">
        <v>-2.1333333333333333</v>
      </c>
    </row>
    <row r="26" spans="1:11" ht="14.1" customHeight="1" x14ac:dyDescent="0.2">
      <c r="A26" s="306">
        <v>26</v>
      </c>
      <c r="B26" s="307" t="s">
        <v>243</v>
      </c>
      <c r="C26" s="308"/>
      <c r="D26" s="113">
        <v>0.99721706864564008</v>
      </c>
      <c r="E26" s="115">
        <v>258</v>
      </c>
      <c r="F26" s="114">
        <v>265</v>
      </c>
      <c r="G26" s="114">
        <v>271</v>
      </c>
      <c r="H26" s="114">
        <v>274</v>
      </c>
      <c r="I26" s="140">
        <v>280</v>
      </c>
      <c r="J26" s="115">
        <v>-22</v>
      </c>
      <c r="K26" s="116">
        <v>-7.8571428571428568</v>
      </c>
    </row>
    <row r="27" spans="1:11" ht="14.1" customHeight="1" x14ac:dyDescent="0.2">
      <c r="A27" s="306">
        <v>27</v>
      </c>
      <c r="B27" s="307" t="s">
        <v>244</v>
      </c>
      <c r="C27" s="308"/>
      <c r="D27" s="113">
        <v>0.61069882498453931</v>
      </c>
      <c r="E27" s="115">
        <v>158</v>
      </c>
      <c r="F27" s="114">
        <v>160</v>
      </c>
      <c r="G27" s="114">
        <v>159</v>
      </c>
      <c r="H27" s="114">
        <v>159</v>
      </c>
      <c r="I27" s="140">
        <v>154</v>
      </c>
      <c r="J27" s="115">
        <v>4</v>
      </c>
      <c r="K27" s="116">
        <v>2.5974025974025974</v>
      </c>
    </row>
    <row r="28" spans="1:11" ht="14.1" customHeight="1" x14ac:dyDescent="0.2">
      <c r="A28" s="306">
        <v>28</v>
      </c>
      <c r="B28" s="307" t="s">
        <v>245</v>
      </c>
      <c r="C28" s="308"/>
      <c r="D28" s="113">
        <v>0.39038342609771182</v>
      </c>
      <c r="E28" s="115">
        <v>101</v>
      </c>
      <c r="F28" s="114">
        <v>93</v>
      </c>
      <c r="G28" s="114">
        <v>94</v>
      </c>
      <c r="H28" s="114">
        <v>99</v>
      </c>
      <c r="I28" s="140">
        <v>93</v>
      </c>
      <c r="J28" s="115">
        <v>8</v>
      </c>
      <c r="K28" s="116">
        <v>8.6021505376344081</v>
      </c>
    </row>
    <row r="29" spans="1:11" ht="14.1" customHeight="1" x14ac:dyDescent="0.2">
      <c r="A29" s="306">
        <v>29</v>
      </c>
      <c r="B29" s="307" t="s">
        <v>246</v>
      </c>
      <c r="C29" s="308"/>
      <c r="D29" s="113">
        <v>3.6332714904143475</v>
      </c>
      <c r="E29" s="115">
        <v>940</v>
      </c>
      <c r="F29" s="114">
        <v>1056</v>
      </c>
      <c r="G29" s="114">
        <v>1030</v>
      </c>
      <c r="H29" s="114">
        <v>1034</v>
      </c>
      <c r="I29" s="140">
        <v>1033</v>
      </c>
      <c r="J29" s="115">
        <v>-93</v>
      </c>
      <c r="K29" s="116">
        <v>-9.0029041626331079</v>
      </c>
    </row>
    <row r="30" spans="1:11" ht="14.1" customHeight="1" x14ac:dyDescent="0.2">
      <c r="A30" s="306" t="s">
        <v>247</v>
      </c>
      <c r="B30" s="307" t="s">
        <v>248</v>
      </c>
      <c r="C30" s="308"/>
      <c r="D30" s="113">
        <v>0.7073283858998145</v>
      </c>
      <c r="E30" s="115">
        <v>183</v>
      </c>
      <c r="F30" s="114">
        <v>198</v>
      </c>
      <c r="G30" s="114">
        <v>188</v>
      </c>
      <c r="H30" s="114">
        <v>174</v>
      </c>
      <c r="I30" s="140">
        <v>172</v>
      </c>
      <c r="J30" s="115">
        <v>11</v>
      </c>
      <c r="K30" s="116">
        <v>6.3953488372093021</v>
      </c>
    </row>
    <row r="31" spans="1:11" ht="14.1" customHeight="1" x14ac:dyDescent="0.2">
      <c r="A31" s="306" t="s">
        <v>249</v>
      </c>
      <c r="B31" s="307" t="s">
        <v>250</v>
      </c>
      <c r="C31" s="308"/>
      <c r="D31" s="113">
        <v>2.910482374768089</v>
      </c>
      <c r="E31" s="115">
        <v>753</v>
      </c>
      <c r="F31" s="114">
        <v>854</v>
      </c>
      <c r="G31" s="114">
        <v>835</v>
      </c>
      <c r="H31" s="114">
        <v>856</v>
      </c>
      <c r="I31" s="140">
        <v>854</v>
      </c>
      <c r="J31" s="115">
        <v>-101</v>
      </c>
      <c r="K31" s="116">
        <v>-11.826697892271662</v>
      </c>
    </row>
    <row r="32" spans="1:11" ht="14.1" customHeight="1" x14ac:dyDescent="0.2">
      <c r="A32" s="306">
        <v>31</v>
      </c>
      <c r="B32" s="307" t="s">
        <v>251</v>
      </c>
      <c r="C32" s="308"/>
      <c r="D32" s="113">
        <v>0.23964131106988251</v>
      </c>
      <c r="E32" s="115">
        <v>62</v>
      </c>
      <c r="F32" s="114">
        <v>58</v>
      </c>
      <c r="G32" s="114">
        <v>53</v>
      </c>
      <c r="H32" s="114">
        <v>51</v>
      </c>
      <c r="I32" s="140">
        <v>46</v>
      </c>
      <c r="J32" s="115">
        <v>16</v>
      </c>
      <c r="K32" s="116">
        <v>34.782608695652172</v>
      </c>
    </row>
    <row r="33" spans="1:11" ht="14.1" customHeight="1" x14ac:dyDescent="0.2">
      <c r="A33" s="306">
        <v>32</v>
      </c>
      <c r="B33" s="307" t="s">
        <v>252</v>
      </c>
      <c r="C33" s="308"/>
      <c r="D33" s="113">
        <v>1.0706555349412492</v>
      </c>
      <c r="E33" s="115">
        <v>277</v>
      </c>
      <c r="F33" s="114">
        <v>255</v>
      </c>
      <c r="G33" s="114">
        <v>273</v>
      </c>
      <c r="H33" s="114">
        <v>288</v>
      </c>
      <c r="I33" s="140">
        <v>290</v>
      </c>
      <c r="J33" s="115">
        <v>-13</v>
      </c>
      <c r="K33" s="116">
        <v>-4.4827586206896548</v>
      </c>
    </row>
    <row r="34" spans="1:11" ht="14.1" customHeight="1" x14ac:dyDescent="0.2">
      <c r="A34" s="306">
        <v>33</v>
      </c>
      <c r="B34" s="307" t="s">
        <v>253</v>
      </c>
      <c r="C34" s="308"/>
      <c r="D34" s="113">
        <v>0.5565862708719852</v>
      </c>
      <c r="E34" s="115">
        <v>144</v>
      </c>
      <c r="F34" s="114">
        <v>151</v>
      </c>
      <c r="G34" s="114">
        <v>157</v>
      </c>
      <c r="H34" s="114">
        <v>157</v>
      </c>
      <c r="I34" s="140">
        <v>159</v>
      </c>
      <c r="J34" s="115">
        <v>-15</v>
      </c>
      <c r="K34" s="116">
        <v>-9.433962264150944</v>
      </c>
    </row>
    <row r="35" spans="1:11" ht="14.1" customHeight="1" x14ac:dyDescent="0.2">
      <c r="A35" s="306">
        <v>34</v>
      </c>
      <c r="B35" s="307" t="s">
        <v>254</v>
      </c>
      <c r="C35" s="308"/>
      <c r="D35" s="113">
        <v>7.0926097711812002</v>
      </c>
      <c r="E35" s="115">
        <v>1835</v>
      </c>
      <c r="F35" s="114">
        <v>1873</v>
      </c>
      <c r="G35" s="114">
        <v>1889</v>
      </c>
      <c r="H35" s="114">
        <v>1878</v>
      </c>
      <c r="I35" s="140">
        <v>1870</v>
      </c>
      <c r="J35" s="115">
        <v>-35</v>
      </c>
      <c r="K35" s="116">
        <v>-1.8716577540106951</v>
      </c>
    </row>
    <row r="36" spans="1:11" ht="14.1" customHeight="1" x14ac:dyDescent="0.2">
      <c r="A36" s="306">
        <v>41</v>
      </c>
      <c r="B36" s="307" t="s">
        <v>255</v>
      </c>
      <c r="C36" s="308"/>
      <c r="D36" s="113">
        <v>0.22031539888682747</v>
      </c>
      <c r="E36" s="115">
        <v>57</v>
      </c>
      <c r="F36" s="114">
        <v>62</v>
      </c>
      <c r="G36" s="114">
        <v>64</v>
      </c>
      <c r="H36" s="114">
        <v>65</v>
      </c>
      <c r="I36" s="140">
        <v>71</v>
      </c>
      <c r="J36" s="115">
        <v>-14</v>
      </c>
      <c r="K36" s="116">
        <v>-19.718309859154928</v>
      </c>
    </row>
    <row r="37" spans="1:11" ht="14.1" customHeight="1" x14ac:dyDescent="0.2">
      <c r="A37" s="306">
        <v>42</v>
      </c>
      <c r="B37" s="307" t="s">
        <v>256</v>
      </c>
      <c r="C37" s="308"/>
      <c r="D37" s="113">
        <v>1.1595547309833023E-2</v>
      </c>
      <c r="E37" s="115">
        <v>3</v>
      </c>
      <c r="F37" s="114">
        <v>3</v>
      </c>
      <c r="G37" s="114">
        <v>4</v>
      </c>
      <c r="H37" s="114">
        <v>3</v>
      </c>
      <c r="I37" s="140">
        <v>4</v>
      </c>
      <c r="J37" s="115">
        <v>-1</v>
      </c>
      <c r="K37" s="116">
        <v>-25</v>
      </c>
    </row>
    <row r="38" spans="1:11" ht="14.1" customHeight="1" x14ac:dyDescent="0.2">
      <c r="A38" s="306">
        <v>43</v>
      </c>
      <c r="B38" s="307" t="s">
        <v>257</v>
      </c>
      <c r="C38" s="308"/>
      <c r="D38" s="113">
        <v>0.36719233147804575</v>
      </c>
      <c r="E38" s="115">
        <v>95</v>
      </c>
      <c r="F38" s="114">
        <v>95</v>
      </c>
      <c r="G38" s="114">
        <v>95</v>
      </c>
      <c r="H38" s="114">
        <v>97</v>
      </c>
      <c r="I38" s="140">
        <v>102</v>
      </c>
      <c r="J38" s="115">
        <v>-7</v>
      </c>
      <c r="K38" s="116">
        <v>-6.8627450980392153</v>
      </c>
    </row>
    <row r="39" spans="1:11" ht="14.1" customHeight="1" x14ac:dyDescent="0.2">
      <c r="A39" s="306">
        <v>51</v>
      </c>
      <c r="B39" s="307" t="s">
        <v>258</v>
      </c>
      <c r="C39" s="308"/>
      <c r="D39" s="113">
        <v>10.834106369820656</v>
      </c>
      <c r="E39" s="115">
        <v>2803</v>
      </c>
      <c r="F39" s="114">
        <v>2866</v>
      </c>
      <c r="G39" s="114">
        <v>2865</v>
      </c>
      <c r="H39" s="114">
        <v>2898</v>
      </c>
      <c r="I39" s="140">
        <v>2908</v>
      </c>
      <c r="J39" s="115">
        <v>-105</v>
      </c>
      <c r="K39" s="116">
        <v>-3.6107290233837688</v>
      </c>
    </row>
    <row r="40" spans="1:11" ht="14.1" customHeight="1" x14ac:dyDescent="0.2">
      <c r="A40" s="306" t="s">
        <v>259</v>
      </c>
      <c r="B40" s="307" t="s">
        <v>260</v>
      </c>
      <c r="C40" s="308"/>
      <c r="D40" s="113">
        <v>10.46691403834261</v>
      </c>
      <c r="E40" s="115">
        <v>2708</v>
      </c>
      <c r="F40" s="114">
        <v>2762</v>
      </c>
      <c r="G40" s="114">
        <v>2764</v>
      </c>
      <c r="H40" s="114">
        <v>2805</v>
      </c>
      <c r="I40" s="140">
        <v>2819</v>
      </c>
      <c r="J40" s="115">
        <v>-111</v>
      </c>
      <c r="K40" s="116">
        <v>-3.9375665129478539</v>
      </c>
    </row>
    <row r="41" spans="1:11" ht="14.1" customHeight="1" x14ac:dyDescent="0.2">
      <c r="A41" s="306"/>
      <c r="B41" s="307" t="s">
        <v>261</v>
      </c>
      <c r="C41" s="308"/>
      <c r="D41" s="113">
        <v>2.6244588744588744</v>
      </c>
      <c r="E41" s="115">
        <v>679</v>
      </c>
      <c r="F41" s="114">
        <v>688</v>
      </c>
      <c r="G41" s="114">
        <v>685</v>
      </c>
      <c r="H41" s="114">
        <v>698</v>
      </c>
      <c r="I41" s="140">
        <v>702</v>
      </c>
      <c r="J41" s="115">
        <v>-23</v>
      </c>
      <c r="K41" s="116">
        <v>-3.2763532763532766</v>
      </c>
    </row>
    <row r="42" spans="1:11" ht="14.1" customHeight="1" x14ac:dyDescent="0.2">
      <c r="A42" s="306">
        <v>52</v>
      </c>
      <c r="B42" s="307" t="s">
        <v>262</v>
      </c>
      <c r="C42" s="308"/>
      <c r="D42" s="113">
        <v>6.1301793444650592</v>
      </c>
      <c r="E42" s="115">
        <v>1586</v>
      </c>
      <c r="F42" s="114">
        <v>1609</v>
      </c>
      <c r="G42" s="114">
        <v>1588</v>
      </c>
      <c r="H42" s="114">
        <v>1579</v>
      </c>
      <c r="I42" s="140">
        <v>1546</v>
      </c>
      <c r="J42" s="115">
        <v>40</v>
      </c>
      <c r="K42" s="116">
        <v>2.5873221216041395</v>
      </c>
    </row>
    <row r="43" spans="1:11" ht="14.1" customHeight="1" x14ac:dyDescent="0.2">
      <c r="A43" s="306" t="s">
        <v>263</v>
      </c>
      <c r="B43" s="307" t="s">
        <v>264</v>
      </c>
      <c r="C43" s="308"/>
      <c r="D43" s="113">
        <v>5.8634817563388992</v>
      </c>
      <c r="E43" s="115">
        <v>1517</v>
      </c>
      <c r="F43" s="114">
        <v>1539</v>
      </c>
      <c r="G43" s="114">
        <v>1519</v>
      </c>
      <c r="H43" s="114">
        <v>1516</v>
      </c>
      <c r="I43" s="140">
        <v>1488</v>
      </c>
      <c r="J43" s="115">
        <v>29</v>
      </c>
      <c r="K43" s="116">
        <v>1.9489247311827957</v>
      </c>
    </row>
    <row r="44" spans="1:11" ht="14.1" customHeight="1" x14ac:dyDescent="0.2">
      <c r="A44" s="306">
        <v>53</v>
      </c>
      <c r="B44" s="307" t="s">
        <v>265</v>
      </c>
      <c r="C44" s="308"/>
      <c r="D44" s="113">
        <v>1.2716450216450217</v>
      </c>
      <c r="E44" s="115">
        <v>329</v>
      </c>
      <c r="F44" s="114">
        <v>329</v>
      </c>
      <c r="G44" s="114">
        <v>342</v>
      </c>
      <c r="H44" s="114">
        <v>352</v>
      </c>
      <c r="I44" s="140">
        <v>338</v>
      </c>
      <c r="J44" s="115">
        <v>-9</v>
      </c>
      <c r="K44" s="116">
        <v>-2.6627218934911241</v>
      </c>
    </row>
    <row r="45" spans="1:11" ht="14.1" customHeight="1" x14ac:dyDescent="0.2">
      <c r="A45" s="306" t="s">
        <v>266</v>
      </c>
      <c r="B45" s="307" t="s">
        <v>267</v>
      </c>
      <c r="C45" s="308"/>
      <c r="D45" s="113">
        <v>1.1750154607297465</v>
      </c>
      <c r="E45" s="115">
        <v>304</v>
      </c>
      <c r="F45" s="114">
        <v>305</v>
      </c>
      <c r="G45" s="114">
        <v>318</v>
      </c>
      <c r="H45" s="114">
        <v>327</v>
      </c>
      <c r="I45" s="140">
        <v>314</v>
      </c>
      <c r="J45" s="115">
        <v>-10</v>
      </c>
      <c r="K45" s="116">
        <v>-3.1847133757961785</v>
      </c>
    </row>
    <row r="46" spans="1:11" ht="14.1" customHeight="1" x14ac:dyDescent="0.2">
      <c r="A46" s="306">
        <v>54</v>
      </c>
      <c r="B46" s="307" t="s">
        <v>268</v>
      </c>
      <c r="C46" s="308"/>
      <c r="D46" s="113">
        <v>10.640847247990106</v>
      </c>
      <c r="E46" s="115">
        <v>2753</v>
      </c>
      <c r="F46" s="114">
        <v>2834</v>
      </c>
      <c r="G46" s="114">
        <v>2841</v>
      </c>
      <c r="H46" s="114">
        <v>2868</v>
      </c>
      <c r="I46" s="140">
        <v>2904</v>
      </c>
      <c r="J46" s="115">
        <v>-151</v>
      </c>
      <c r="K46" s="116">
        <v>-5.1997245179063363</v>
      </c>
    </row>
    <row r="47" spans="1:11" ht="14.1" customHeight="1" x14ac:dyDescent="0.2">
      <c r="A47" s="306">
        <v>61</v>
      </c>
      <c r="B47" s="307" t="s">
        <v>269</v>
      </c>
      <c r="C47" s="308"/>
      <c r="D47" s="113">
        <v>0.74211502782931349</v>
      </c>
      <c r="E47" s="115">
        <v>192</v>
      </c>
      <c r="F47" s="114">
        <v>193</v>
      </c>
      <c r="G47" s="114">
        <v>202</v>
      </c>
      <c r="H47" s="114">
        <v>197</v>
      </c>
      <c r="I47" s="140">
        <v>192</v>
      </c>
      <c r="J47" s="115">
        <v>0</v>
      </c>
      <c r="K47" s="116">
        <v>0</v>
      </c>
    </row>
    <row r="48" spans="1:11" ht="14.1" customHeight="1" x14ac:dyDescent="0.2">
      <c r="A48" s="306">
        <v>62</v>
      </c>
      <c r="B48" s="307" t="s">
        <v>270</v>
      </c>
      <c r="C48" s="308"/>
      <c r="D48" s="113">
        <v>9.4542362399505251</v>
      </c>
      <c r="E48" s="115">
        <v>2446</v>
      </c>
      <c r="F48" s="114">
        <v>2577</v>
      </c>
      <c r="G48" s="114">
        <v>2604</v>
      </c>
      <c r="H48" s="114">
        <v>2685</v>
      </c>
      <c r="I48" s="140">
        <v>2575</v>
      </c>
      <c r="J48" s="115">
        <v>-129</v>
      </c>
      <c r="K48" s="116">
        <v>-5.0097087378640781</v>
      </c>
    </row>
    <row r="49" spans="1:11" ht="14.1" customHeight="1" x14ac:dyDescent="0.2">
      <c r="A49" s="306">
        <v>63</v>
      </c>
      <c r="B49" s="307" t="s">
        <v>271</v>
      </c>
      <c r="C49" s="308"/>
      <c r="D49" s="113">
        <v>9.8021026592455165</v>
      </c>
      <c r="E49" s="115">
        <v>2536</v>
      </c>
      <c r="F49" s="114">
        <v>2884</v>
      </c>
      <c r="G49" s="114">
        <v>2967</v>
      </c>
      <c r="H49" s="114">
        <v>3008</v>
      </c>
      <c r="I49" s="140">
        <v>2875</v>
      </c>
      <c r="J49" s="115">
        <v>-339</v>
      </c>
      <c r="K49" s="116">
        <v>-11.791304347826086</v>
      </c>
    </row>
    <row r="50" spans="1:11" ht="14.1" customHeight="1" x14ac:dyDescent="0.2">
      <c r="A50" s="306" t="s">
        <v>272</v>
      </c>
      <c r="B50" s="307" t="s">
        <v>273</v>
      </c>
      <c r="C50" s="308"/>
      <c r="D50" s="113">
        <v>0.60296846011131722</v>
      </c>
      <c r="E50" s="115">
        <v>156</v>
      </c>
      <c r="F50" s="114">
        <v>166</v>
      </c>
      <c r="G50" s="114">
        <v>175</v>
      </c>
      <c r="H50" s="114">
        <v>168</v>
      </c>
      <c r="I50" s="140">
        <v>158</v>
      </c>
      <c r="J50" s="115">
        <v>-2</v>
      </c>
      <c r="K50" s="116">
        <v>-1.2658227848101267</v>
      </c>
    </row>
    <row r="51" spans="1:11" ht="14.1" customHeight="1" x14ac:dyDescent="0.2">
      <c r="A51" s="306" t="s">
        <v>274</v>
      </c>
      <c r="B51" s="307" t="s">
        <v>275</v>
      </c>
      <c r="C51" s="308"/>
      <c r="D51" s="113">
        <v>8.2637600494743353</v>
      </c>
      <c r="E51" s="115">
        <v>2138</v>
      </c>
      <c r="F51" s="114">
        <v>2428</v>
      </c>
      <c r="G51" s="114">
        <v>2511</v>
      </c>
      <c r="H51" s="114">
        <v>2554</v>
      </c>
      <c r="I51" s="140">
        <v>2448</v>
      </c>
      <c r="J51" s="115">
        <v>-310</v>
      </c>
      <c r="K51" s="116">
        <v>-12.663398692810457</v>
      </c>
    </row>
    <row r="52" spans="1:11" ht="14.1" customHeight="1" x14ac:dyDescent="0.2">
      <c r="A52" s="306">
        <v>71</v>
      </c>
      <c r="B52" s="307" t="s">
        <v>276</v>
      </c>
      <c r="C52" s="308"/>
      <c r="D52" s="113">
        <v>14.235466914038343</v>
      </c>
      <c r="E52" s="115">
        <v>3683</v>
      </c>
      <c r="F52" s="114">
        <v>3746</v>
      </c>
      <c r="G52" s="114">
        <v>3719</v>
      </c>
      <c r="H52" s="114">
        <v>3669</v>
      </c>
      <c r="I52" s="140">
        <v>3610</v>
      </c>
      <c r="J52" s="115">
        <v>73</v>
      </c>
      <c r="K52" s="116">
        <v>2.0221606648199444</v>
      </c>
    </row>
    <row r="53" spans="1:11" ht="14.1" customHeight="1" x14ac:dyDescent="0.2">
      <c r="A53" s="306" t="s">
        <v>277</v>
      </c>
      <c r="B53" s="307" t="s">
        <v>278</v>
      </c>
      <c r="C53" s="308"/>
      <c r="D53" s="113">
        <v>1.7973098330241188</v>
      </c>
      <c r="E53" s="115">
        <v>465</v>
      </c>
      <c r="F53" s="114">
        <v>459</v>
      </c>
      <c r="G53" s="114">
        <v>452</v>
      </c>
      <c r="H53" s="114">
        <v>447</v>
      </c>
      <c r="I53" s="140">
        <v>439</v>
      </c>
      <c r="J53" s="115">
        <v>26</v>
      </c>
      <c r="K53" s="116">
        <v>5.9225512528473807</v>
      </c>
    </row>
    <row r="54" spans="1:11" ht="14.1" customHeight="1" x14ac:dyDescent="0.2">
      <c r="A54" s="306" t="s">
        <v>279</v>
      </c>
      <c r="B54" s="307" t="s">
        <v>280</v>
      </c>
      <c r="C54" s="308"/>
      <c r="D54" s="113">
        <v>11.591682127396414</v>
      </c>
      <c r="E54" s="115">
        <v>2999</v>
      </c>
      <c r="F54" s="114">
        <v>3061</v>
      </c>
      <c r="G54" s="114">
        <v>3053</v>
      </c>
      <c r="H54" s="114">
        <v>3014</v>
      </c>
      <c r="I54" s="140">
        <v>2971</v>
      </c>
      <c r="J54" s="115">
        <v>28</v>
      </c>
      <c r="K54" s="116">
        <v>0.94244362167620332</v>
      </c>
    </row>
    <row r="55" spans="1:11" ht="14.1" customHeight="1" x14ac:dyDescent="0.2">
      <c r="A55" s="306">
        <v>72</v>
      </c>
      <c r="B55" s="307" t="s">
        <v>281</v>
      </c>
      <c r="C55" s="308"/>
      <c r="D55" s="113">
        <v>1.6581632653061225</v>
      </c>
      <c r="E55" s="115">
        <v>429</v>
      </c>
      <c r="F55" s="114">
        <v>418</v>
      </c>
      <c r="G55" s="114">
        <v>418</v>
      </c>
      <c r="H55" s="114">
        <v>410</v>
      </c>
      <c r="I55" s="140">
        <v>408</v>
      </c>
      <c r="J55" s="115">
        <v>21</v>
      </c>
      <c r="K55" s="116">
        <v>5.1470588235294121</v>
      </c>
    </row>
    <row r="56" spans="1:11" ht="14.1" customHeight="1" x14ac:dyDescent="0.2">
      <c r="A56" s="306" t="s">
        <v>282</v>
      </c>
      <c r="B56" s="307" t="s">
        <v>283</v>
      </c>
      <c r="C56" s="308"/>
      <c r="D56" s="113">
        <v>0.17779839208410636</v>
      </c>
      <c r="E56" s="115">
        <v>46</v>
      </c>
      <c r="F56" s="114">
        <v>41</v>
      </c>
      <c r="G56" s="114">
        <v>38</v>
      </c>
      <c r="H56" s="114">
        <v>40</v>
      </c>
      <c r="I56" s="140">
        <v>40</v>
      </c>
      <c r="J56" s="115">
        <v>6</v>
      </c>
      <c r="K56" s="116">
        <v>15</v>
      </c>
    </row>
    <row r="57" spans="1:11" ht="14.1" customHeight="1" x14ac:dyDescent="0.2">
      <c r="A57" s="306" t="s">
        <v>284</v>
      </c>
      <c r="B57" s="307" t="s">
        <v>285</v>
      </c>
      <c r="C57" s="308"/>
      <c r="D57" s="113">
        <v>1.1866110080395795</v>
      </c>
      <c r="E57" s="115">
        <v>307</v>
      </c>
      <c r="F57" s="114">
        <v>302</v>
      </c>
      <c r="G57" s="114">
        <v>309</v>
      </c>
      <c r="H57" s="114">
        <v>303</v>
      </c>
      <c r="I57" s="140">
        <v>302</v>
      </c>
      <c r="J57" s="115">
        <v>5</v>
      </c>
      <c r="K57" s="116">
        <v>1.6556291390728477</v>
      </c>
    </row>
    <row r="58" spans="1:11" ht="14.1" customHeight="1" x14ac:dyDescent="0.2">
      <c r="A58" s="306">
        <v>73</v>
      </c>
      <c r="B58" s="307" t="s">
        <v>286</v>
      </c>
      <c r="C58" s="308"/>
      <c r="D58" s="113">
        <v>0.81941867656153367</v>
      </c>
      <c r="E58" s="115">
        <v>212</v>
      </c>
      <c r="F58" s="114">
        <v>217</v>
      </c>
      <c r="G58" s="114">
        <v>209</v>
      </c>
      <c r="H58" s="114">
        <v>209</v>
      </c>
      <c r="I58" s="140">
        <v>216</v>
      </c>
      <c r="J58" s="115">
        <v>-4</v>
      </c>
      <c r="K58" s="116">
        <v>-1.8518518518518519</v>
      </c>
    </row>
    <row r="59" spans="1:11" ht="14.1" customHeight="1" x14ac:dyDescent="0.2">
      <c r="A59" s="306" t="s">
        <v>287</v>
      </c>
      <c r="B59" s="307" t="s">
        <v>288</v>
      </c>
      <c r="C59" s="308"/>
      <c r="D59" s="113">
        <v>0.58750773036487325</v>
      </c>
      <c r="E59" s="115">
        <v>152</v>
      </c>
      <c r="F59" s="114">
        <v>161</v>
      </c>
      <c r="G59" s="114">
        <v>155</v>
      </c>
      <c r="H59" s="114">
        <v>154</v>
      </c>
      <c r="I59" s="140">
        <v>155</v>
      </c>
      <c r="J59" s="115">
        <v>-3</v>
      </c>
      <c r="K59" s="116">
        <v>-1.935483870967742</v>
      </c>
    </row>
    <row r="60" spans="1:11" ht="14.1" customHeight="1" x14ac:dyDescent="0.2">
      <c r="A60" s="306">
        <v>81</v>
      </c>
      <c r="B60" s="307" t="s">
        <v>289</v>
      </c>
      <c r="C60" s="308"/>
      <c r="D60" s="113">
        <v>3.1926406926406927</v>
      </c>
      <c r="E60" s="115">
        <v>826</v>
      </c>
      <c r="F60" s="114">
        <v>808</v>
      </c>
      <c r="G60" s="114">
        <v>798</v>
      </c>
      <c r="H60" s="114">
        <v>806</v>
      </c>
      <c r="I60" s="140">
        <v>812</v>
      </c>
      <c r="J60" s="115">
        <v>14</v>
      </c>
      <c r="K60" s="116">
        <v>1.7241379310344827</v>
      </c>
    </row>
    <row r="61" spans="1:11" ht="14.1" customHeight="1" x14ac:dyDescent="0.2">
      <c r="A61" s="306" t="s">
        <v>290</v>
      </c>
      <c r="B61" s="307" t="s">
        <v>291</v>
      </c>
      <c r="C61" s="308"/>
      <c r="D61" s="113">
        <v>0.95856524427953005</v>
      </c>
      <c r="E61" s="115">
        <v>248</v>
      </c>
      <c r="F61" s="114">
        <v>237</v>
      </c>
      <c r="G61" s="114">
        <v>240</v>
      </c>
      <c r="H61" s="114">
        <v>236</v>
      </c>
      <c r="I61" s="140">
        <v>253</v>
      </c>
      <c r="J61" s="115">
        <v>-5</v>
      </c>
      <c r="K61" s="116">
        <v>-1.9762845849802371</v>
      </c>
    </row>
    <row r="62" spans="1:11" ht="14.1" customHeight="1" x14ac:dyDescent="0.2">
      <c r="A62" s="306" t="s">
        <v>292</v>
      </c>
      <c r="B62" s="307" t="s">
        <v>293</v>
      </c>
      <c r="C62" s="308"/>
      <c r="D62" s="113">
        <v>1.2909709338280766</v>
      </c>
      <c r="E62" s="115">
        <v>334</v>
      </c>
      <c r="F62" s="114">
        <v>322</v>
      </c>
      <c r="G62" s="114">
        <v>314</v>
      </c>
      <c r="H62" s="114">
        <v>316</v>
      </c>
      <c r="I62" s="140">
        <v>302</v>
      </c>
      <c r="J62" s="115">
        <v>32</v>
      </c>
      <c r="K62" s="116">
        <v>10.596026490066226</v>
      </c>
    </row>
    <row r="63" spans="1:11" ht="14.1" customHeight="1" x14ac:dyDescent="0.2">
      <c r="A63" s="306"/>
      <c r="B63" s="307" t="s">
        <v>294</v>
      </c>
      <c r="C63" s="308"/>
      <c r="D63" s="113">
        <v>1.0049474335188622</v>
      </c>
      <c r="E63" s="115">
        <v>260</v>
      </c>
      <c r="F63" s="114">
        <v>250</v>
      </c>
      <c r="G63" s="114">
        <v>245</v>
      </c>
      <c r="H63" s="114">
        <v>249</v>
      </c>
      <c r="I63" s="140">
        <v>237</v>
      </c>
      <c r="J63" s="115">
        <v>23</v>
      </c>
      <c r="K63" s="116">
        <v>9.7046413502109701</v>
      </c>
    </row>
    <row r="64" spans="1:11" ht="14.1" customHeight="1" x14ac:dyDescent="0.2">
      <c r="A64" s="306" t="s">
        <v>295</v>
      </c>
      <c r="B64" s="307" t="s">
        <v>296</v>
      </c>
      <c r="C64" s="308"/>
      <c r="D64" s="113">
        <v>0.12368583797155226</v>
      </c>
      <c r="E64" s="115">
        <v>32</v>
      </c>
      <c r="F64" s="114">
        <v>35</v>
      </c>
      <c r="G64" s="114">
        <v>34</v>
      </c>
      <c r="H64" s="114">
        <v>35</v>
      </c>
      <c r="I64" s="140">
        <v>32</v>
      </c>
      <c r="J64" s="115">
        <v>0</v>
      </c>
      <c r="K64" s="116">
        <v>0</v>
      </c>
    </row>
    <row r="65" spans="1:11" ht="14.1" customHeight="1" x14ac:dyDescent="0.2">
      <c r="A65" s="306" t="s">
        <v>297</v>
      </c>
      <c r="B65" s="307" t="s">
        <v>298</v>
      </c>
      <c r="C65" s="308"/>
      <c r="D65" s="113">
        <v>0.56045145330859614</v>
      </c>
      <c r="E65" s="115">
        <v>145</v>
      </c>
      <c r="F65" s="114">
        <v>149</v>
      </c>
      <c r="G65" s="114">
        <v>146</v>
      </c>
      <c r="H65" s="114">
        <v>156</v>
      </c>
      <c r="I65" s="140">
        <v>164</v>
      </c>
      <c r="J65" s="115">
        <v>-19</v>
      </c>
      <c r="K65" s="116">
        <v>-11.585365853658537</v>
      </c>
    </row>
    <row r="66" spans="1:11" ht="14.1" customHeight="1" x14ac:dyDescent="0.2">
      <c r="A66" s="306">
        <v>82</v>
      </c>
      <c r="B66" s="307" t="s">
        <v>299</v>
      </c>
      <c r="C66" s="308"/>
      <c r="D66" s="113">
        <v>1.7779839208410637</v>
      </c>
      <c r="E66" s="115">
        <v>460</v>
      </c>
      <c r="F66" s="114">
        <v>480</v>
      </c>
      <c r="G66" s="114">
        <v>487</v>
      </c>
      <c r="H66" s="114">
        <v>476</v>
      </c>
      <c r="I66" s="140">
        <v>466</v>
      </c>
      <c r="J66" s="115">
        <v>-6</v>
      </c>
      <c r="K66" s="116">
        <v>-1.2875536480686696</v>
      </c>
    </row>
    <row r="67" spans="1:11" ht="14.1" customHeight="1" x14ac:dyDescent="0.2">
      <c r="A67" s="306" t="s">
        <v>300</v>
      </c>
      <c r="B67" s="307" t="s">
        <v>301</v>
      </c>
      <c r="C67" s="308"/>
      <c r="D67" s="113">
        <v>0.82328385899814471</v>
      </c>
      <c r="E67" s="115">
        <v>213</v>
      </c>
      <c r="F67" s="114">
        <v>217</v>
      </c>
      <c r="G67" s="114">
        <v>222</v>
      </c>
      <c r="H67" s="114">
        <v>224</v>
      </c>
      <c r="I67" s="140">
        <v>215</v>
      </c>
      <c r="J67" s="115">
        <v>-2</v>
      </c>
      <c r="K67" s="116">
        <v>-0.93023255813953487</v>
      </c>
    </row>
    <row r="68" spans="1:11" ht="14.1" customHeight="1" x14ac:dyDescent="0.2">
      <c r="A68" s="306" t="s">
        <v>302</v>
      </c>
      <c r="B68" s="307" t="s">
        <v>303</v>
      </c>
      <c r="C68" s="308"/>
      <c r="D68" s="113">
        <v>0.41743970315398887</v>
      </c>
      <c r="E68" s="115">
        <v>108</v>
      </c>
      <c r="F68" s="114">
        <v>124</v>
      </c>
      <c r="G68" s="114">
        <v>125</v>
      </c>
      <c r="H68" s="114">
        <v>115</v>
      </c>
      <c r="I68" s="140">
        <v>119</v>
      </c>
      <c r="J68" s="115">
        <v>-11</v>
      </c>
      <c r="K68" s="116">
        <v>-9.2436974789915958</v>
      </c>
    </row>
    <row r="69" spans="1:11" ht="14.1" customHeight="1" x14ac:dyDescent="0.2">
      <c r="A69" s="306">
        <v>83</v>
      </c>
      <c r="B69" s="307" t="s">
        <v>304</v>
      </c>
      <c r="C69" s="308"/>
      <c r="D69" s="113">
        <v>2.5510204081632653</v>
      </c>
      <c r="E69" s="115">
        <v>660</v>
      </c>
      <c r="F69" s="114">
        <v>692</v>
      </c>
      <c r="G69" s="114">
        <v>675</v>
      </c>
      <c r="H69" s="114">
        <v>675</v>
      </c>
      <c r="I69" s="140">
        <v>674</v>
      </c>
      <c r="J69" s="115">
        <v>-14</v>
      </c>
      <c r="K69" s="116">
        <v>-2.0771513353115729</v>
      </c>
    </row>
    <row r="70" spans="1:11" ht="14.1" customHeight="1" x14ac:dyDescent="0.2">
      <c r="A70" s="306" t="s">
        <v>305</v>
      </c>
      <c r="B70" s="307" t="s">
        <v>306</v>
      </c>
      <c r="C70" s="308"/>
      <c r="D70" s="113">
        <v>1.3412183055040199</v>
      </c>
      <c r="E70" s="115">
        <v>347</v>
      </c>
      <c r="F70" s="114">
        <v>345</v>
      </c>
      <c r="G70" s="114">
        <v>341</v>
      </c>
      <c r="H70" s="114">
        <v>340</v>
      </c>
      <c r="I70" s="140">
        <v>332</v>
      </c>
      <c r="J70" s="115">
        <v>15</v>
      </c>
      <c r="K70" s="116">
        <v>4.5180722891566267</v>
      </c>
    </row>
    <row r="71" spans="1:11" ht="14.1" customHeight="1" x14ac:dyDescent="0.2">
      <c r="A71" s="306"/>
      <c r="B71" s="307" t="s">
        <v>307</v>
      </c>
      <c r="C71" s="308"/>
      <c r="D71" s="113">
        <v>0.8039579468150897</v>
      </c>
      <c r="E71" s="115">
        <v>208</v>
      </c>
      <c r="F71" s="114">
        <v>209</v>
      </c>
      <c r="G71" s="114">
        <v>206</v>
      </c>
      <c r="H71" s="114">
        <v>209</v>
      </c>
      <c r="I71" s="140">
        <v>197</v>
      </c>
      <c r="J71" s="115">
        <v>11</v>
      </c>
      <c r="K71" s="116">
        <v>5.5837563451776653</v>
      </c>
    </row>
    <row r="72" spans="1:11" ht="14.1" customHeight="1" x14ac:dyDescent="0.2">
      <c r="A72" s="306">
        <v>84</v>
      </c>
      <c r="B72" s="307" t="s">
        <v>308</v>
      </c>
      <c r="C72" s="308"/>
      <c r="D72" s="113">
        <v>1.3218923933209648</v>
      </c>
      <c r="E72" s="115">
        <v>342</v>
      </c>
      <c r="F72" s="114">
        <v>384</v>
      </c>
      <c r="G72" s="114">
        <v>334</v>
      </c>
      <c r="H72" s="114">
        <v>374</v>
      </c>
      <c r="I72" s="140">
        <v>336</v>
      </c>
      <c r="J72" s="115">
        <v>6</v>
      </c>
      <c r="K72" s="116">
        <v>1.7857142857142858</v>
      </c>
    </row>
    <row r="73" spans="1:11" ht="14.1" customHeight="1" x14ac:dyDescent="0.2">
      <c r="A73" s="306" t="s">
        <v>309</v>
      </c>
      <c r="B73" s="307" t="s">
        <v>310</v>
      </c>
      <c r="C73" s="308"/>
      <c r="D73" s="113">
        <v>0.17779839208410636</v>
      </c>
      <c r="E73" s="115">
        <v>46</v>
      </c>
      <c r="F73" s="114">
        <v>46</v>
      </c>
      <c r="G73" s="114">
        <v>44</v>
      </c>
      <c r="H73" s="114">
        <v>37</v>
      </c>
      <c r="I73" s="140">
        <v>38</v>
      </c>
      <c r="J73" s="115">
        <v>8</v>
      </c>
      <c r="K73" s="116">
        <v>21.05263157894737</v>
      </c>
    </row>
    <row r="74" spans="1:11" ht="14.1" customHeight="1" x14ac:dyDescent="0.2">
      <c r="A74" s="306" t="s">
        <v>311</v>
      </c>
      <c r="B74" s="307" t="s">
        <v>312</v>
      </c>
      <c r="C74" s="308"/>
      <c r="D74" s="113">
        <v>8.889919604205318E-2</v>
      </c>
      <c r="E74" s="115">
        <v>23</v>
      </c>
      <c r="F74" s="114">
        <v>21</v>
      </c>
      <c r="G74" s="114">
        <v>23</v>
      </c>
      <c r="H74" s="114">
        <v>22</v>
      </c>
      <c r="I74" s="140">
        <v>19</v>
      </c>
      <c r="J74" s="115">
        <v>4</v>
      </c>
      <c r="K74" s="116">
        <v>21.05263157894737</v>
      </c>
    </row>
    <row r="75" spans="1:11" ht="14.1" customHeight="1" x14ac:dyDescent="0.2">
      <c r="A75" s="306" t="s">
        <v>313</v>
      </c>
      <c r="B75" s="307" t="s">
        <v>314</v>
      </c>
      <c r="C75" s="308"/>
      <c r="D75" s="113">
        <v>0.30534941249226966</v>
      </c>
      <c r="E75" s="115">
        <v>79</v>
      </c>
      <c r="F75" s="114">
        <v>110</v>
      </c>
      <c r="G75" s="114">
        <v>56</v>
      </c>
      <c r="H75" s="114">
        <v>101</v>
      </c>
      <c r="I75" s="140">
        <v>69</v>
      </c>
      <c r="J75" s="115">
        <v>10</v>
      </c>
      <c r="K75" s="116">
        <v>14.492753623188406</v>
      </c>
    </row>
    <row r="76" spans="1:11" ht="14.1" customHeight="1" x14ac:dyDescent="0.2">
      <c r="A76" s="306">
        <v>91</v>
      </c>
      <c r="B76" s="307" t="s">
        <v>315</v>
      </c>
      <c r="C76" s="308"/>
      <c r="D76" s="113">
        <v>4.2517006802721087E-2</v>
      </c>
      <c r="E76" s="115">
        <v>11</v>
      </c>
      <c r="F76" s="114">
        <v>9</v>
      </c>
      <c r="G76" s="114">
        <v>9</v>
      </c>
      <c r="H76" s="114">
        <v>9</v>
      </c>
      <c r="I76" s="140">
        <v>10</v>
      </c>
      <c r="J76" s="115">
        <v>1</v>
      </c>
      <c r="K76" s="116">
        <v>10</v>
      </c>
    </row>
    <row r="77" spans="1:11" ht="14.1" customHeight="1" x14ac:dyDescent="0.2">
      <c r="A77" s="306">
        <v>92</v>
      </c>
      <c r="B77" s="307" t="s">
        <v>316</v>
      </c>
      <c r="C77" s="308"/>
      <c r="D77" s="113">
        <v>0.25123685837971554</v>
      </c>
      <c r="E77" s="115">
        <v>65</v>
      </c>
      <c r="F77" s="114">
        <v>67</v>
      </c>
      <c r="G77" s="114">
        <v>63</v>
      </c>
      <c r="H77" s="114">
        <v>68</v>
      </c>
      <c r="I77" s="140">
        <v>75</v>
      </c>
      <c r="J77" s="115">
        <v>-10</v>
      </c>
      <c r="K77" s="116">
        <v>-13.333333333333334</v>
      </c>
    </row>
    <row r="78" spans="1:11" ht="14.1" customHeight="1" x14ac:dyDescent="0.2">
      <c r="A78" s="306">
        <v>93</v>
      </c>
      <c r="B78" s="307" t="s">
        <v>317</v>
      </c>
      <c r="C78" s="308"/>
      <c r="D78" s="113">
        <v>0.14687693259121831</v>
      </c>
      <c r="E78" s="115">
        <v>38</v>
      </c>
      <c r="F78" s="114">
        <v>39</v>
      </c>
      <c r="G78" s="114">
        <v>42</v>
      </c>
      <c r="H78" s="114">
        <v>43</v>
      </c>
      <c r="I78" s="140">
        <v>48</v>
      </c>
      <c r="J78" s="115">
        <v>-10</v>
      </c>
      <c r="K78" s="116">
        <v>-20.833333333333332</v>
      </c>
    </row>
    <row r="79" spans="1:11" ht="14.1" customHeight="1" x14ac:dyDescent="0.2">
      <c r="A79" s="306">
        <v>94</v>
      </c>
      <c r="B79" s="307" t="s">
        <v>318</v>
      </c>
      <c r="C79" s="308"/>
      <c r="D79" s="113">
        <v>0.53726035868893007</v>
      </c>
      <c r="E79" s="115">
        <v>139</v>
      </c>
      <c r="F79" s="114">
        <v>160</v>
      </c>
      <c r="G79" s="114">
        <v>158</v>
      </c>
      <c r="H79" s="114">
        <v>137</v>
      </c>
      <c r="I79" s="140">
        <v>145</v>
      </c>
      <c r="J79" s="115">
        <v>-6</v>
      </c>
      <c r="K79" s="116">
        <v>-4.1379310344827589</v>
      </c>
    </row>
    <row r="80" spans="1:11" ht="14.1" customHeight="1" x14ac:dyDescent="0.2">
      <c r="A80" s="306" t="s">
        <v>319</v>
      </c>
      <c r="B80" s="307" t="s">
        <v>320</v>
      </c>
      <c r="C80" s="308"/>
      <c r="D80" s="113">
        <v>3.0921459492888066E-2</v>
      </c>
      <c r="E80" s="115">
        <v>8</v>
      </c>
      <c r="F80" s="114">
        <v>10</v>
      </c>
      <c r="G80" s="114">
        <v>8</v>
      </c>
      <c r="H80" s="114">
        <v>9</v>
      </c>
      <c r="I80" s="140">
        <v>11</v>
      </c>
      <c r="J80" s="115">
        <v>-3</v>
      </c>
      <c r="K80" s="116">
        <v>-27.272727272727273</v>
      </c>
    </row>
    <row r="81" spans="1:11" ht="14.1" customHeight="1" x14ac:dyDescent="0.2">
      <c r="A81" s="310" t="s">
        <v>321</v>
      </c>
      <c r="B81" s="311" t="s">
        <v>334</v>
      </c>
      <c r="C81" s="312"/>
      <c r="D81" s="125">
        <v>2.4543908472479901</v>
      </c>
      <c r="E81" s="143">
        <v>635</v>
      </c>
      <c r="F81" s="144">
        <v>673</v>
      </c>
      <c r="G81" s="144">
        <v>674</v>
      </c>
      <c r="H81" s="144">
        <v>720</v>
      </c>
      <c r="I81" s="145">
        <v>679</v>
      </c>
      <c r="J81" s="143">
        <v>-44</v>
      </c>
      <c r="K81" s="146">
        <v>-6.480117820324006</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13971</v>
      </c>
      <c r="G12" s="536">
        <v>9238</v>
      </c>
      <c r="H12" s="536">
        <v>16257</v>
      </c>
      <c r="I12" s="536">
        <v>12640</v>
      </c>
      <c r="J12" s="537">
        <v>13317</v>
      </c>
      <c r="K12" s="538">
        <v>654</v>
      </c>
      <c r="L12" s="349">
        <v>4.9110159945933765</v>
      </c>
    </row>
    <row r="13" spans="1:17" s="110" customFormat="1" ht="15" customHeight="1" x14ac:dyDescent="0.2">
      <c r="A13" s="350" t="s">
        <v>345</v>
      </c>
      <c r="B13" s="351" t="s">
        <v>346</v>
      </c>
      <c r="C13" s="347"/>
      <c r="D13" s="347"/>
      <c r="E13" s="348"/>
      <c r="F13" s="536">
        <v>8076</v>
      </c>
      <c r="G13" s="536">
        <v>4886</v>
      </c>
      <c r="H13" s="536">
        <v>8882</v>
      </c>
      <c r="I13" s="536">
        <v>7113</v>
      </c>
      <c r="J13" s="537">
        <v>7788</v>
      </c>
      <c r="K13" s="538">
        <v>288</v>
      </c>
      <c r="L13" s="349">
        <v>3.6979969183359014</v>
      </c>
    </row>
    <row r="14" spans="1:17" s="110" customFormat="1" ht="22.5" customHeight="1" x14ac:dyDescent="0.2">
      <c r="A14" s="350"/>
      <c r="B14" s="351" t="s">
        <v>347</v>
      </c>
      <c r="C14" s="347"/>
      <c r="D14" s="347"/>
      <c r="E14" s="348"/>
      <c r="F14" s="536">
        <v>5895</v>
      </c>
      <c r="G14" s="536">
        <v>4352</v>
      </c>
      <c r="H14" s="536">
        <v>7375</v>
      </c>
      <c r="I14" s="536">
        <v>5527</v>
      </c>
      <c r="J14" s="537">
        <v>5529</v>
      </c>
      <c r="K14" s="538">
        <v>366</v>
      </c>
      <c r="L14" s="349">
        <v>6.6196418882257193</v>
      </c>
    </row>
    <row r="15" spans="1:17" s="110" customFormat="1" ht="15" customHeight="1" x14ac:dyDescent="0.2">
      <c r="A15" s="350" t="s">
        <v>348</v>
      </c>
      <c r="B15" s="351" t="s">
        <v>108</v>
      </c>
      <c r="C15" s="347"/>
      <c r="D15" s="347"/>
      <c r="E15" s="348"/>
      <c r="F15" s="536">
        <v>2093</v>
      </c>
      <c r="G15" s="536">
        <v>1680</v>
      </c>
      <c r="H15" s="536">
        <v>5850</v>
      </c>
      <c r="I15" s="536">
        <v>1723</v>
      </c>
      <c r="J15" s="537">
        <v>1958</v>
      </c>
      <c r="K15" s="538">
        <v>135</v>
      </c>
      <c r="L15" s="349">
        <v>6.894790602655771</v>
      </c>
    </row>
    <row r="16" spans="1:17" s="110" customFormat="1" ht="15" customHeight="1" x14ac:dyDescent="0.2">
      <c r="A16" s="350"/>
      <c r="B16" s="351" t="s">
        <v>109</v>
      </c>
      <c r="C16" s="347"/>
      <c r="D16" s="347"/>
      <c r="E16" s="348"/>
      <c r="F16" s="536">
        <v>9669</v>
      </c>
      <c r="G16" s="536">
        <v>6392</v>
      </c>
      <c r="H16" s="536">
        <v>8823</v>
      </c>
      <c r="I16" s="536">
        <v>8934</v>
      </c>
      <c r="J16" s="537">
        <v>9249</v>
      </c>
      <c r="K16" s="538">
        <v>420</v>
      </c>
      <c r="L16" s="349">
        <v>4.5410314628608495</v>
      </c>
    </row>
    <row r="17" spans="1:12" s="110" customFormat="1" ht="15" customHeight="1" x14ac:dyDescent="0.2">
      <c r="A17" s="350"/>
      <c r="B17" s="351" t="s">
        <v>110</v>
      </c>
      <c r="C17" s="347"/>
      <c r="D17" s="347"/>
      <c r="E17" s="348"/>
      <c r="F17" s="536">
        <v>2069</v>
      </c>
      <c r="G17" s="536">
        <v>1045</v>
      </c>
      <c r="H17" s="536">
        <v>1429</v>
      </c>
      <c r="I17" s="536">
        <v>1871</v>
      </c>
      <c r="J17" s="537">
        <v>1969</v>
      </c>
      <c r="K17" s="538">
        <v>100</v>
      </c>
      <c r="L17" s="349">
        <v>5.078720162519045</v>
      </c>
    </row>
    <row r="18" spans="1:12" s="110" customFormat="1" ht="15" customHeight="1" x14ac:dyDescent="0.2">
      <c r="A18" s="350"/>
      <c r="B18" s="351" t="s">
        <v>111</v>
      </c>
      <c r="C18" s="347"/>
      <c r="D18" s="347"/>
      <c r="E18" s="348"/>
      <c r="F18" s="536">
        <v>140</v>
      </c>
      <c r="G18" s="536">
        <v>121</v>
      </c>
      <c r="H18" s="536">
        <v>155</v>
      </c>
      <c r="I18" s="536">
        <v>112</v>
      </c>
      <c r="J18" s="537">
        <v>141</v>
      </c>
      <c r="K18" s="538">
        <v>-1</v>
      </c>
      <c r="L18" s="349">
        <v>-0.70921985815602839</v>
      </c>
    </row>
    <row r="19" spans="1:12" s="110" customFormat="1" ht="15" customHeight="1" x14ac:dyDescent="0.2">
      <c r="A19" s="118" t="s">
        <v>113</v>
      </c>
      <c r="B19" s="119" t="s">
        <v>181</v>
      </c>
      <c r="C19" s="347"/>
      <c r="D19" s="347"/>
      <c r="E19" s="348"/>
      <c r="F19" s="536">
        <v>8878</v>
      </c>
      <c r="G19" s="536">
        <v>5598</v>
      </c>
      <c r="H19" s="536">
        <v>10924</v>
      </c>
      <c r="I19" s="536">
        <v>8153</v>
      </c>
      <c r="J19" s="537">
        <v>8679</v>
      </c>
      <c r="K19" s="538">
        <v>199</v>
      </c>
      <c r="L19" s="349">
        <v>2.2928908860467794</v>
      </c>
    </row>
    <row r="20" spans="1:12" s="110" customFormat="1" ht="15" customHeight="1" x14ac:dyDescent="0.2">
      <c r="A20" s="118"/>
      <c r="B20" s="119" t="s">
        <v>182</v>
      </c>
      <c r="C20" s="347"/>
      <c r="D20" s="347"/>
      <c r="E20" s="348"/>
      <c r="F20" s="536">
        <v>5093</v>
      </c>
      <c r="G20" s="536">
        <v>3640</v>
      </c>
      <c r="H20" s="536">
        <v>5333</v>
      </c>
      <c r="I20" s="536">
        <v>4487</v>
      </c>
      <c r="J20" s="537">
        <v>4638</v>
      </c>
      <c r="K20" s="538">
        <v>455</v>
      </c>
      <c r="L20" s="349">
        <v>9.8102630444156969</v>
      </c>
    </row>
    <row r="21" spans="1:12" s="110" customFormat="1" ht="15" customHeight="1" x14ac:dyDescent="0.2">
      <c r="A21" s="118" t="s">
        <v>113</v>
      </c>
      <c r="B21" s="119" t="s">
        <v>116</v>
      </c>
      <c r="C21" s="347"/>
      <c r="D21" s="347"/>
      <c r="E21" s="348"/>
      <c r="F21" s="536">
        <v>11518</v>
      </c>
      <c r="G21" s="536">
        <v>7353</v>
      </c>
      <c r="H21" s="536">
        <v>13350</v>
      </c>
      <c r="I21" s="536">
        <v>10072</v>
      </c>
      <c r="J21" s="537">
        <v>10991</v>
      </c>
      <c r="K21" s="538">
        <v>527</v>
      </c>
      <c r="L21" s="349">
        <v>4.794832135383496</v>
      </c>
    </row>
    <row r="22" spans="1:12" s="110" customFormat="1" ht="15" customHeight="1" x14ac:dyDescent="0.2">
      <c r="A22" s="118"/>
      <c r="B22" s="119" t="s">
        <v>117</v>
      </c>
      <c r="C22" s="347"/>
      <c r="D22" s="347"/>
      <c r="E22" s="348"/>
      <c r="F22" s="536">
        <v>2451</v>
      </c>
      <c r="G22" s="536">
        <v>1881</v>
      </c>
      <c r="H22" s="536">
        <v>2903</v>
      </c>
      <c r="I22" s="536">
        <v>2566</v>
      </c>
      <c r="J22" s="537">
        <v>2325</v>
      </c>
      <c r="K22" s="538">
        <v>126</v>
      </c>
      <c r="L22" s="349">
        <v>5.419354838709677</v>
      </c>
    </row>
    <row r="23" spans="1:12" s="110" customFormat="1" ht="15" customHeight="1" x14ac:dyDescent="0.2">
      <c r="A23" s="352" t="s">
        <v>348</v>
      </c>
      <c r="B23" s="353" t="s">
        <v>193</v>
      </c>
      <c r="C23" s="354"/>
      <c r="D23" s="354"/>
      <c r="E23" s="355"/>
      <c r="F23" s="539">
        <v>260</v>
      </c>
      <c r="G23" s="539">
        <v>326</v>
      </c>
      <c r="H23" s="539">
        <v>2696</v>
      </c>
      <c r="I23" s="539">
        <v>84</v>
      </c>
      <c r="J23" s="540">
        <v>242</v>
      </c>
      <c r="K23" s="541">
        <v>18</v>
      </c>
      <c r="L23" s="356">
        <v>7.4380165289256199</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26.5</v>
      </c>
      <c r="G25" s="542">
        <v>34.9</v>
      </c>
      <c r="H25" s="542">
        <v>36.4</v>
      </c>
      <c r="I25" s="542">
        <v>32.799999999999997</v>
      </c>
      <c r="J25" s="542">
        <v>29.7</v>
      </c>
      <c r="K25" s="543" t="s">
        <v>350</v>
      </c>
      <c r="L25" s="364">
        <v>-3.1999999999999993</v>
      </c>
    </row>
    <row r="26" spans="1:12" s="110" customFormat="1" ht="15" customHeight="1" x14ac:dyDescent="0.2">
      <c r="A26" s="365" t="s">
        <v>105</v>
      </c>
      <c r="B26" s="366" t="s">
        <v>346</v>
      </c>
      <c r="C26" s="362"/>
      <c r="D26" s="362"/>
      <c r="E26" s="363"/>
      <c r="F26" s="542">
        <v>22.7</v>
      </c>
      <c r="G26" s="542">
        <v>31.7</v>
      </c>
      <c r="H26" s="542">
        <v>30.6</v>
      </c>
      <c r="I26" s="542">
        <v>29.4</v>
      </c>
      <c r="J26" s="544">
        <v>25.3</v>
      </c>
      <c r="K26" s="543" t="s">
        <v>350</v>
      </c>
      <c r="L26" s="364">
        <v>-2.6000000000000014</v>
      </c>
    </row>
    <row r="27" spans="1:12" s="110" customFormat="1" ht="15" customHeight="1" x14ac:dyDescent="0.2">
      <c r="A27" s="365"/>
      <c r="B27" s="366" t="s">
        <v>347</v>
      </c>
      <c r="C27" s="362"/>
      <c r="D27" s="362"/>
      <c r="E27" s="363"/>
      <c r="F27" s="542">
        <v>31.7</v>
      </c>
      <c r="G27" s="542">
        <v>38.4</v>
      </c>
      <c r="H27" s="542">
        <v>43</v>
      </c>
      <c r="I27" s="542">
        <v>37.1</v>
      </c>
      <c r="J27" s="542">
        <v>35.9</v>
      </c>
      <c r="K27" s="543" t="s">
        <v>350</v>
      </c>
      <c r="L27" s="364">
        <v>-4.1999999999999993</v>
      </c>
    </row>
    <row r="28" spans="1:12" s="110" customFormat="1" ht="15" customHeight="1" x14ac:dyDescent="0.2">
      <c r="A28" s="365" t="s">
        <v>113</v>
      </c>
      <c r="B28" s="366" t="s">
        <v>108</v>
      </c>
      <c r="C28" s="362"/>
      <c r="D28" s="362"/>
      <c r="E28" s="363"/>
      <c r="F28" s="542">
        <v>38.5</v>
      </c>
      <c r="G28" s="542">
        <v>45.8</v>
      </c>
      <c r="H28" s="542">
        <v>43.8</v>
      </c>
      <c r="I28" s="542">
        <v>43.7</v>
      </c>
      <c r="J28" s="542">
        <v>40</v>
      </c>
      <c r="K28" s="543" t="s">
        <v>350</v>
      </c>
      <c r="L28" s="364">
        <v>-1.5</v>
      </c>
    </row>
    <row r="29" spans="1:12" s="110" customFormat="1" ht="11.25" x14ac:dyDescent="0.2">
      <c r="A29" s="365"/>
      <c r="B29" s="366" t="s">
        <v>109</v>
      </c>
      <c r="C29" s="362"/>
      <c r="D29" s="362"/>
      <c r="E29" s="363"/>
      <c r="F29" s="542">
        <v>25.2</v>
      </c>
      <c r="G29" s="542">
        <v>32.6</v>
      </c>
      <c r="H29" s="542">
        <v>33.9</v>
      </c>
      <c r="I29" s="542">
        <v>31.4</v>
      </c>
      <c r="J29" s="544">
        <v>28.9</v>
      </c>
      <c r="K29" s="543" t="s">
        <v>350</v>
      </c>
      <c r="L29" s="364">
        <v>-3.6999999999999993</v>
      </c>
    </row>
    <row r="30" spans="1:12" s="110" customFormat="1" ht="15" customHeight="1" x14ac:dyDescent="0.2">
      <c r="A30" s="365"/>
      <c r="B30" s="366" t="s">
        <v>110</v>
      </c>
      <c r="C30" s="362"/>
      <c r="D30" s="362"/>
      <c r="E30" s="363"/>
      <c r="F30" s="542">
        <v>21.8</v>
      </c>
      <c r="G30" s="542">
        <v>34.700000000000003</v>
      </c>
      <c r="H30" s="542">
        <v>35.9</v>
      </c>
      <c r="I30" s="542">
        <v>29.4</v>
      </c>
      <c r="J30" s="542">
        <v>24.3</v>
      </c>
      <c r="K30" s="543" t="s">
        <v>350</v>
      </c>
      <c r="L30" s="364">
        <v>-2.5</v>
      </c>
    </row>
    <row r="31" spans="1:12" s="110" customFormat="1" ht="15" customHeight="1" x14ac:dyDescent="0.2">
      <c r="A31" s="365"/>
      <c r="B31" s="366" t="s">
        <v>111</v>
      </c>
      <c r="C31" s="362"/>
      <c r="D31" s="362"/>
      <c r="E31" s="363"/>
      <c r="F31" s="542">
        <v>28.3</v>
      </c>
      <c r="G31" s="542">
        <v>37.200000000000003</v>
      </c>
      <c r="H31" s="542">
        <v>47.1</v>
      </c>
      <c r="I31" s="542">
        <v>38.4</v>
      </c>
      <c r="J31" s="542">
        <v>28.4</v>
      </c>
      <c r="K31" s="543" t="s">
        <v>350</v>
      </c>
      <c r="L31" s="364">
        <v>-9.9999999999997868E-2</v>
      </c>
    </row>
    <row r="32" spans="1:12" s="110" customFormat="1" ht="15" customHeight="1" x14ac:dyDescent="0.2">
      <c r="A32" s="367" t="s">
        <v>113</v>
      </c>
      <c r="B32" s="368" t="s">
        <v>181</v>
      </c>
      <c r="C32" s="362"/>
      <c r="D32" s="362"/>
      <c r="E32" s="363"/>
      <c r="F32" s="542">
        <v>21.2</v>
      </c>
      <c r="G32" s="542">
        <v>28.4</v>
      </c>
      <c r="H32" s="542">
        <v>29.3</v>
      </c>
      <c r="I32" s="542">
        <v>27.4</v>
      </c>
      <c r="J32" s="544">
        <v>25</v>
      </c>
      <c r="K32" s="543" t="s">
        <v>350</v>
      </c>
      <c r="L32" s="364">
        <v>-3.8000000000000007</v>
      </c>
    </row>
    <row r="33" spans="1:12" s="110" customFormat="1" ht="15" customHeight="1" x14ac:dyDescent="0.2">
      <c r="A33" s="367"/>
      <c r="B33" s="368" t="s">
        <v>182</v>
      </c>
      <c r="C33" s="362"/>
      <c r="D33" s="362"/>
      <c r="E33" s="363"/>
      <c r="F33" s="542">
        <v>35.5</v>
      </c>
      <c r="G33" s="542">
        <v>44.3</v>
      </c>
      <c r="H33" s="542">
        <v>47</v>
      </c>
      <c r="I33" s="542">
        <v>42.6</v>
      </c>
      <c r="J33" s="542">
        <v>38.4</v>
      </c>
      <c r="K33" s="543" t="s">
        <v>350</v>
      </c>
      <c r="L33" s="364">
        <v>-2.8999999999999986</v>
      </c>
    </row>
    <row r="34" spans="1:12" s="369" customFormat="1" ht="15" customHeight="1" x14ac:dyDescent="0.2">
      <c r="A34" s="367" t="s">
        <v>113</v>
      </c>
      <c r="B34" s="368" t="s">
        <v>116</v>
      </c>
      <c r="C34" s="362"/>
      <c r="D34" s="362"/>
      <c r="E34" s="363"/>
      <c r="F34" s="542">
        <v>25.1</v>
      </c>
      <c r="G34" s="542">
        <v>33.9</v>
      </c>
      <c r="H34" s="542">
        <v>36</v>
      </c>
      <c r="I34" s="542">
        <v>31.3</v>
      </c>
      <c r="J34" s="542">
        <v>28.8</v>
      </c>
      <c r="K34" s="543" t="s">
        <v>350</v>
      </c>
      <c r="L34" s="364">
        <v>-3.6999999999999993</v>
      </c>
    </row>
    <row r="35" spans="1:12" s="369" customFormat="1" ht="11.25" x14ac:dyDescent="0.2">
      <c r="A35" s="370"/>
      <c r="B35" s="371" t="s">
        <v>117</v>
      </c>
      <c r="C35" s="372"/>
      <c r="D35" s="372"/>
      <c r="E35" s="373"/>
      <c r="F35" s="545">
        <v>32.700000000000003</v>
      </c>
      <c r="G35" s="545">
        <v>38.299999999999997</v>
      </c>
      <c r="H35" s="545">
        <v>37.700000000000003</v>
      </c>
      <c r="I35" s="545">
        <v>38.6</v>
      </c>
      <c r="J35" s="546">
        <v>33.799999999999997</v>
      </c>
      <c r="K35" s="547" t="s">
        <v>350</v>
      </c>
      <c r="L35" s="374">
        <v>-1.0999999999999943</v>
      </c>
    </row>
    <row r="36" spans="1:12" s="369" customFormat="1" ht="15.95" customHeight="1" x14ac:dyDescent="0.2">
      <c r="A36" s="375" t="s">
        <v>351</v>
      </c>
      <c r="B36" s="376"/>
      <c r="C36" s="377"/>
      <c r="D36" s="376"/>
      <c r="E36" s="378"/>
      <c r="F36" s="548">
        <v>13571</v>
      </c>
      <c r="G36" s="548">
        <v>8734</v>
      </c>
      <c r="H36" s="548">
        <v>12931</v>
      </c>
      <c r="I36" s="548">
        <v>12398</v>
      </c>
      <c r="J36" s="548">
        <v>12888</v>
      </c>
      <c r="K36" s="549">
        <v>683</v>
      </c>
      <c r="L36" s="380">
        <v>5.2995034140285533</v>
      </c>
    </row>
    <row r="37" spans="1:12" s="369" customFormat="1" ht="15.95" customHeight="1" x14ac:dyDescent="0.2">
      <c r="A37" s="381"/>
      <c r="B37" s="382" t="s">
        <v>113</v>
      </c>
      <c r="C37" s="382" t="s">
        <v>352</v>
      </c>
      <c r="D37" s="382"/>
      <c r="E37" s="383"/>
      <c r="F37" s="548">
        <v>3595</v>
      </c>
      <c r="G37" s="548">
        <v>3044</v>
      </c>
      <c r="H37" s="548">
        <v>4706</v>
      </c>
      <c r="I37" s="548">
        <v>4063</v>
      </c>
      <c r="J37" s="548">
        <v>3826</v>
      </c>
      <c r="K37" s="549">
        <v>-231</v>
      </c>
      <c r="L37" s="380">
        <v>-6.0376372190277054</v>
      </c>
    </row>
    <row r="38" spans="1:12" s="369" customFormat="1" ht="15.95" customHeight="1" x14ac:dyDescent="0.2">
      <c r="A38" s="381"/>
      <c r="B38" s="384" t="s">
        <v>105</v>
      </c>
      <c r="C38" s="384" t="s">
        <v>106</v>
      </c>
      <c r="D38" s="385"/>
      <c r="E38" s="383"/>
      <c r="F38" s="548">
        <v>7838</v>
      </c>
      <c r="G38" s="548">
        <v>4626</v>
      </c>
      <c r="H38" s="548">
        <v>6935</v>
      </c>
      <c r="I38" s="548">
        <v>6984</v>
      </c>
      <c r="J38" s="550">
        <v>7552</v>
      </c>
      <c r="K38" s="549">
        <v>286</v>
      </c>
      <c r="L38" s="380">
        <v>3.7870762711864407</v>
      </c>
    </row>
    <row r="39" spans="1:12" s="369" customFormat="1" ht="15.95" customHeight="1" x14ac:dyDescent="0.2">
      <c r="A39" s="381"/>
      <c r="B39" s="385"/>
      <c r="C39" s="382" t="s">
        <v>353</v>
      </c>
      <c r="D39" s="385"/>
      <c r="E39" s="383"/>
      <c r="F39" s="548">
        <v>1777</v>
      </c>
      <c r="G39" s="548">
        <v>1466</v>
      </c>
      <c r="H39" s="548">
        <v>2125</v>
      </c>
      <c r="I39" s="548">
        <v>2053</v>
      </c>
      <c r="J39" s="548">
        <v>1911</v>
      </c>
      <c r="K39" s="549">
        <v>-134</v>
      </c>
      <c r="L39" s="380">
        <v>-7.0120355834641552</v>
      </c>
    </row>
    <row r="40" spans="1:12" s="369" customFormat="1" ht="15.95" customHeight="1" x14ac:dyDescent="0.2">
      <c r="A40" s="381"/>
      <c r="B40" s="384"/>
      <c r="C40" s="384" t="s">
        <v>107</v>
      </c>
      <c r="D40" s="385"/>
      <c r="E40" s="383"/>
      <c r="F40" s="548">
        <v>5733</v>
      </c>
      <c r="G40" s="548">
        <v>4108</v>
      </c>
      <c r="H40" s="548">
        <v>5996</v>
      </c>
      <c r="I40" s="548">
        <v>5414</v>
      </c>
      <c r="J40" s="548">
        <v>5336</v>
      </c>
      <c r="K40" s="549">
        <v>397</v>
      </c>
      <c r="L40" s="380">
        <v>7.440029985007496</v>
      </c>
    </row>
    <row r="41" spans="1:12" s="369" customFormat="1" ht="24" customHeight="1" x14ac:dyDescent="0.2">
      <c r="A41" s="381"/>
      <c r="B41" s="385"/>
      <c r="C41" s="382" t="s">
        <v>353</v>
      </c>
      <c r="D41" s="385"/>
      <c r="E41" s="383"/>
      <c r="F41" s="548">
        <v>1818</v>
      </c>
      <c r="G41" s="548">
        <v>1578</v>
      </c>
      <c r="H41" s="548">
        <v>2581</v>
      </c>
      <c r="I41" s="548">
        <v>2010</v>
      </c>
      <c r="J41" s="550">
        <v>1915</v>
      </c>
      <c r="K41" s="549">
        <v>-97</v>
      </c>
      <c r="L41" s="380">
        <v>-5.0652741514360313</v>
      </c>
    </row>
    <row r="42" spans="1:12" s="110" customFormat="1" ht="15" customHeight="1" x14ac:dyDescent="0.2">
      <c r="A42" s="381"/>
      <c r="B42" s="384" t="s">
        <v>113</v>
      </c>
      <c r="C42" s="384" t="s">
        <v>354</v>
      </c>
      <c r="D42" s="385"/>
      <c r="E42" s="383"/>
      <c r="F42" s="548">
        <v>1802</v>
      </c>
      <c r="G42" s="548">
        <v>1285</v>
      </c>
      <c r="H42" s="548">
        <v>2802</v>
      </c>
      <c r="I42" s="548">
        <v>1631</v>
      </c>
      <c r="J42" s="548">
        <v>1688</v>
      </c>
      <c r="K42" s="549">
        <v>114</v>
      </c>
      <c r="L42" s="380">
        <v>6.7535545023696679</v>
      </c>
    </row>
    <row r="43" spans="1:12" s="110" customFormat="1" ht="15" customHeight="1" x14ac:dyDescent="0.2">
      <c r="A43" s="381"/>
      <c r="B43" s="385"/>
      <c r="C43" s="382" t="s">
        <v>353</v>
      </c>
      <c r="D43" s="385"/>
      <c r="E43" s="383"/>
      <c r="F43" s="548">
        <v>694</v>
      </c>
      <c r="G43" s="548">
        <v>589</v>
      </c>
      <c r="H43" s="548">
        <v>1227</v>
      </c>
      <c r="I43" s="548">
        <v>712</v>
      </c>
      <c r="J43" s="548">
        <v>676</v>
      </c>
      <c r="K43" s="549">
        <v>18</v>
      </c>
      <c r="L43" s="380">
        <v>2.6627218934911241</v>
      </c>
    </row>
    <row r="44" spans="1:12" s="110" customFormat="1" ht="15" customHeight="1" x14ac:dyDescent="0.2">
      <c r="A44" s="381"/>
      <c r="B44" s="384"/>
      <c r="C44" s="366" t="s">
        <v>109</v>
      </c>
      <c r="D44" s="385"/>
      <c r="E44" s="383"/>
      <c r="F44" s="548">
        <v>9583</v>
      </c>
      <c r="G44" s="548">
        <v>6311</v>
      </c>
      <c r="H44" s="548">
        <v>8579</v>
      </c>
      <c r="I44" s="548">
        <v>8817</v>
      </c>
      <c r="J44" s="550">
        <v>9138</v>
      </c>
      <c r="K44" s="549">
        <v>445</v>
      </c>
      <c r="L44" s="380">
        <v>4.8697745677391113</v>
      </c>
    </row>
    <row r="45" spans="1:12" s="110" customFormat="1" ht="15" customHeight="1" x14ac:dyDescent="0.2">
      <c r="A45" s="381"/>
      <c r="B45" s="385"/>
      <c r="C45" s="382" t="s">
        <v>353</v>
      </c>
      <c r="D45" s="385"/>
      <c r="E45" s="383"/>
      <c r="F45" s="548">
        <v>2416</v>
      </c>
      <c r="G45" s="548">
        <v>2057</v>
      </c>
      <c r="H45" s="548">
        <v>2905</v>
      </c>
      <c r="I45" s="548">
        <v>2767</v>
      </c>
      <c r="J45" s="548">
        <v>2643</v>
      </c>
      <c r="K45" s="549">
        <v>-227</v>
      </c>
      <c r="L45" s="380">
        <v>-8.588724933787363</v>
      </c>
    </row>
    <row r="46" spans="1:12" s="110" customFormat="1" ht="15" customHeight="1" x14ac:dyDescent="0.2">
      <c r="A46" s="381"/>
      <c r="B46" s="384"/>
      <c r="C46" s="366" t="s">
        <v>110</v>
      </c>
      <c r="D46" s="385"/>
      <c r="E46" s="383"/>
      <c r="F46" s="548">
        <v>2048</v>
      </c>
      <c r="G46" s="548">
        <v>1017</v>
      </c>
      <c r="H46" s="548">
        <v>1397</v>
      </c>
      <c r="I46" s="548">
        <v>1838</v>
      </c>
      <c r="J46" s="548">
        <v>1921</v>
      </c>
      <c r="K46" s="549">
        <v>127</v>
      </c>
      <c r="L46" s="380">
        <v>6.6111400312337327</v>
      </c>
    </row>
    <row r="47" spans="1:12" s="110" customFormat="1" ht="15" customHeight="1" x14ac:dyDescent="0.2">
      <c r="A47" s="381"/>
      <c r="B47" s="385"/>
      <c r="C47" s="382" t="s">
        <v>353</v>
      </c>
      <c r="D47" s="385"/>
      <c r="E47" s="383"/>
      <c r="F47" s="548">
        <v>446</v>
      </c>
      <c r="G47" s="548">
        <v>353</v>
      </c>
      <c r="H47" s="548">
        <v>502</v>
      </c>
      <c r="I47" s="548">
        <v>541</v>
      </c>
      <c r="J47" s="550">
        <v>467</v>
      </c>
      <c r="K47" s="549">
        <v>-21</v>
      </c>
      <c r="L47" s="380">
        <v>-4.4967880085653107</v>
      </c>
    </row>
    <row r="48" spans="1:12" s="110" customFormat="1" ht="15" customHeight="1" x14ac:dyDescent="0.2">
      <c r="A48" s="381"/>
      <c r="B48" s="385"/>
      <c r="C48" s="366" t="s">
        <v>111</v>
      </c>
      <c r="D48" s="386"/>
      <c r="E48" s="387"/>
      <c r="F48" s="548">
        <v>138</v>
      </c>
      <c r="G48" s="548">
        <v>121</v>
      </c>
      <c r="H48" s="548">
        <v>153</v>
      </c>
      <c r="I48" s="548">
        <v>112</v>
      </c>
      <c r="J48" s="548">
        <v>141</v>
      </c>
      <c r="K48" s="549">
        <v>-3</v>
      </c>
      <c r="L48" s="380">
        <v>-2.1276595744680851</v>
      </c>
    </row>
    <row r="49" spans="1:12" s="110" customFormat="1" ht="15" customHeight="1" x14ac:dyDescent="0.2">
      <c r="A49" s="381"/>
      <c r="B49" s="385"/>
      <c r="C49" s="382" t="s">
        <v>353</v>
      </c>
      <c r="D49" s="385"/>
      <c r="E49" s="383"/>
      <c r="F49" s="548">
        <v>39</v>
      </c>
      <c r="G49" s="548">
        <v>45</v>
      </c>
      <c r="H49" s="548">
        <v>72</v>
      </c>
      <c r="I49" s="548">
        <v>43</v>
      </c>
      <c r="J49" s="548">
        <v>40</v>
      </c>
      <c r="K49" s="549">
        <v>-1</v>
      </c>
      <c r="L49" s="380">
        <v>-2.5</v>
      </c>
    </row>
    <row r="50" spans="1:12" s="110" customFormat="1" ht="15" customHeight="1" x14ac:dyDescent="0.2">
      <c r="A50" s="381"/>
      <c r="B50" s="384" t="s">
        <v>113</v>
      </c>
      <c r="C50" s="382" t="s">
        <v>181</v>
      </c>
      <c r="D50" s="385"/>
      <c r="E50" s="383"/>
      <c r="F50" s="548">
        <v>8581</v>
      </c>
      <c r="G50" s="548">
        <v>5177</v>
      </c>
      <c r="H50" s="548">
        <v>7770</v>
      </c>
      <c r="I50" s="548">
        <v>8034</v>
      </c>
      <c r="J50" s="550">
        <v>8370</v>
      </c>
      <c r="K50" s="549">
        <v>211</v>
      </c>
      <c r="L50" s="380">
        <v>2.5209080047789727</v>
      </c>
    </row>
    <row r="51" spans="1:12" s="110" customFormat="1" ht="15" customHeight="1" x14ac:dyDescent="0.2">
      <c r="A51" s="381"/>
      <c r="B51" s="385"/>
      <c r="C51" s="382" t="s">
        <v>353</v>
      </c>
      <c r="D51" s="385"/>
      <c r="E51" s="383"/>
      <c r="F51" s="548">
        <v>1823</v>
      </c>
      <c r="G51" s="548">
        <v>1470</v>
      </c>
      <c r="H51" s="548">
        <v>2280</v>
      </c>
      <c r="I51" s="548">
        <v>2205</v>
      </c>
      <c r="J51" s="548">
        <v>2092</v>
      </c>
      <c r="K51" s="549">
        <v>-269</v>
      </c>
      <c r="L51" s="380">
        <v>-12.8585086042065</v>
      </c>
    </row>
    <row r="52" spans="1:12" s="110" customFormat="1" ht="15" customHeight="1" x14ac:dyDescent="0.2">
      <c r="A52" s="381"/>
      <c r="B52" s="384"/>
      <c r="C52" s="382" t="s">
        <v>182</v>
      </c>
      <c r="D52" s="385"/>
      <c r="E52" s="383"/>
      <c r="F52" s="548">
        <v>4990</v>
      </c>
      <c r="G52" s="548">
        <v>3557</v>
      </c>
      <c r="H52" s="548">
        <v>5161</v>
      </c>
      <c r="I52" s="548">
        <v>4364</v>
      </c>
      <c r="J52" s="548">
        <v>4518</v>
      </c>
      <c r="K52" s="549">
        <v>472</v>
      </c>
      <c r="L52" s="380">
        <v>10.447100486941125</v>
      </c>
    </row>
    <row r="53" spans="1:12" s="269" customFormat="1" ht="11.25" customHeight="1" x14ac:dyDescent="0.2">
      <c r="A53" s="381"/>
      <c r="B53" s="385"/>
      <c r="C53" s="382" t="s">
        <v>353</v>
      </c>
      <c r="D53" s="385"/>
      <c r="E53" s="383"/>
      <c r="F53" s="548">
        <v>1772</v>
      </c>
      <c r="G53" s="548">
        <v>1574</v>
      </c>
      <c r="H53" s="548">
        <v>2426</v>
      </c>
      <c r="I53" s="548">
        <v>1858</v>
      </c>
      <c r="J53" s="550">
        <v>1734</v>
      </c>
      <c r="K53" s="549">
        <v>38</v>
      </c>
      <c r="L53" s="380">
        <v>2.1914648212226067</v>
      </c>
    </row>
    <row r="54" spans="1:12" s="151" customFormat="1" ht="12.75" customHeight="1" x14ac:dyDescent="0.2">
      <c r="A54" s="381"/>
      <c r="B54" s="384" t="s">
        <v>113</v>
      </c>
      <c r="C54" s="384" t="s">
        <v>116</v>
      </c>
      <c r="D54" s="385"/>
      <c r="E54" s="383"/>
      <c r="F54" s="548">
        <v>11144</v>
      </c>
      <c r="G54" s="548">
        <v>6885</v>
      </c>
      <c r="H54" s="548">
        <v>10182</v>
      </c>
      <c r="I54" s="548">
        <v>9849</v>
      </c>
      <c r="J54" s="548">
        <v>10585</v>
      </c>
      <c r="K54" s="549">
        <v>559</v>
      </c>
      <c r="L54" s="380">
        <v>5.281058101086443</v>
      </c>
    </row>
    <row r="55" spans="1:12" ht="11.25" x14ac:dyDescent="0.2">
      <c r="A55" s="381"/>
      <c r="B55" s="385"/>
      <c r="C55" s="382" t="s">
        <v>353</v>
      </c>
      <c r="D55" s="385"/>
      <c r="E55" s="383"/>
      <c r="F55" s="548">
        <v>2799</v>
      </c>
      <c r="G55" s="548">
        <v>2336</v>
      </c>
      <c r="H55" s="548">
        <v>3667</v>
      </c>
      <c r="I55" s="548">
        <v>3081</v>
      </c>
      <c r="J55" s="548">
        <v>3048</v>
      </c>
      <c r="K55" s="549">
        <v>-249</v>
      </c>
      <c r="L55" s="380">
        <v>-8.1692913385826778</v>
      </c>
    </row>
    <row r="56" spans="1:12" ht="14.25" customHeight="1" x14ac:dyDescent="0.2">
      <c r="A56" s="381"/>
      <c r="B56" s="385"/>
      <c r="C56" s="384" t="s">
        <v>117</v>
      </c>
      <c r="D56" s="385"/>
      <c r="E56" s="383"/>
      <c r="F56" s="548">
        <v>2425</v>
      </c>
      <c r="G56" s="548">
        <v>1845</v>
      </c>
      <c r="H56" s="548">
        <v>2745</v>
      </c>
      <c r="I56" s="548">
        <v>2547</v>
      </c>
      <c r="J56" s="548">
        <v>2302</v>
      </c>
      <c r="K56" s="549">
        <v>123</v>
      </c>
      <c r="L56" s="380">
        <v>5.3431798436142488</v>
      </c>
    </row>
    <row r="57" spans="1:12" ht="18.75" customHeight="1" x14ac:dyDescent="0.2">
      <c r="A57" s="388"/>
      <c r="B57" s="389"/>
      <c r="C57" s="390" t="s">
        <v>353</v>
      </c>
      <c r="D57" s="389"/>
      <c r="E57" s="391"/>
      <c r="F57" s="551">
        <v>794</v>
      </c>
      <c r="G57" s="552">
        <v>707</v>
      </c>
      <c r="H57" s="552">
        <v>1036</v>
      </c>
      <c r="I57" s="552">
        <v>982</v>
      </c>
      <c r="J57" s="552">
        <v>778</v>
      </c>
      <c r="K57" s="553">
        <f t="shared" ref="K57" si="0">IF(OR(F57=".",J57=".")=TRUE,".",IF(OR(F57="*",J57="*")=TRUE,"*",IF(AND(F57="-",J57="-")=TRUE,"-",IF(AND(ISNUMBER(J57),ISNUMBER(F57))=TRUE,IF(F57-J57=0,0,F57-J57),IF(ISNUMBER(F57)=TRUE,F57,-J57)))))</f>
        <v>16</v>
      </c>
      <c r="L57" s="392">
        <f t="shared" ref="L57" si="1">IF(K57 =".",".",IF(K57 ="*","*",IF(K57="-","-",IF(K57=0,0,IF(OR(J57="-",J57=".",F57="-",F57=".")=TRUE,"X",IF(J57=0,"0,0",IF(ABS(K57*100/J57)&gt;250,".X",(K57*100/J57))))))))</f>
        <v>2.0565552699228791</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13971</v>
      </c>
      <c r="E11" s="114">
        <v>9238</v>
      </c>
      <c r="F11" s="114">
        <v>16257</v>
      </c>
      <c r="G11" s="114">
        <v>12640</v>
      </c>
      <c r="H11" s="140">
        <v>13317</v>
      </c>
      <c r="I11" s="115">
        <v>654</v>
      </c>
      <c r="J11" s="116">
        <v>4.9110159945933765</v>
      </c>
    </row>
    <row r="12" spans="1:15" s="110" customFormat="1" ht="24.95" customHeight="1" x14ac:dyDescent="0.2">
      <c r="A12" s="193" t="s">
        <v>132</v>
      </c>
      <c r="B12" s="194" t="s">
        <v>133</v>
      </c>
      <c r="C12" s="113">
        <v>2.1616204996063275</v>
      </c>
      <c r="D12" s="115">
        <v>302</v>
      </c>
      <c r="E12" s="114">
        <v>128</v>
      </c>
      <c r="F12" s="114">
        <v>314</v>
      </c>
      <c r="G12" s="114">
        <v>284</v>
      </c>
      <c r="H12" s="140">
        <v>325</v>
      </c>
      <c r="I12" s="115">
        <v>-23</v>
      </c>
      <c r="J12" s="116">
        <v>-7.0769230769230766</v>
      </c>
    </row>
    <row r="13" spans="1:15" s="110" customFormat="1" ht="24.95" customHeight="1" x14ac:dyDescent="0.2">
      <c r="A13" s="193" t="s">
        <v>134</v>
      </c>
      <c r="B13" s="199" t="s">
        <v>214</v>
      </c>
      <c r="C13" s="113">
        <v>7.6372485863574546</v>
      </c>
      <c r="D13" s="115">
        <v>1067</v>
      </c>
      <c r="E13" s="114">
        <v>93</v>
      </c>
      <c r="F13" s="114">
        <v>157</v>
      </c>
      <c r="G13" s="114">
        <v>144</v>
      </c>
      <c r="H13" s="140">
        <v>148</v>
      </c>
      <c r="I13" s="115">
        <v>919</v>
      </c>
      <c r="J13" s="116" t="s">
        <v>514</v>
      </c>
    </row>
    <row r="14" spans="1:15" s="287" customFormat="1" ht="24.95" customHeight="1" x14ac:dyDescent="0.2">
      <c r="A14" s="193" t="s">
        <v>215</v>
      </c>
      <c r="B14" s="199" t="s">
        <v>137</v>
      </c>
      <c r="C14" s="113">
        <v>16.169207644406271</v>
      </c>
      <c r="D14" s="115">
        <v>2259</v>
      </c>
      <c r="E14" s="114">
        <v>1763</v>
      </c>
      <c r="F14" s="114">
        <v>2881</v>
      </c>
      <c r="G14" s="114">
        <v>2885</v>
      </c>
      <c r="H14" s="140">
        <v>2916</v>
      </c>
      <c r="I14" s="115">
        <v>-657</v>
      </c>
      <c r="J14" s="116">
        <v>-22.530864197530864</v>
      </c>
      <c r="K14" s="110"/>
      <c r="L14" s="110"/>
      <c r="M14" s="110"/>
      <c r="N14" s="110"/>
      <c r="O14" s="110"/>
    </row>
    <row r="15" spans="1:15" s="110" customFormat="1" ht="24.95" customHeight="1" x14ac:dyDescent="0.2">
      <c r="A15" s="193" t="s">
        <v>216</v>
      </c>
      <c r="B15" s="199" t="s">
        <v>217</v>
      </c>
      <c r="C15" s="113">
        <v>4.1156681697802595</v>
      </c>
      <c r="D15" s="115">
        <v>575</v>
      </c>
      <c r="E15" s="114">
        <v>611</v>
      </c>
      <c r="F15" s="114">
        <v>865</v>
      </c>
      <c r="G15" s="114">
        <v>1410</v>
      </c>
      <c r="H15" s="140">
        <v>605</v>
      </c>
      <c r="I15" s="115">
        <v>-30</v>
      </c>
      <c r="J15" s="116">
        <v>-4.9586776859504136</v>
      </c>
    </row>
    <row r="16" spans="1:15" s="287" customFormat="1" ht="24.95" customHeight="1" x14ac:dyDescent="0.2">
      <c r="A16" s="193" t="s">
        <v>218</v>
      </c>
      <c r="B16" s="199" t="s">
        <v>141</v>
      </c>
      <c r="C16" s="113">
        <v>8.7323742037076801</v>
      </c>
      <c r="D16" s="115">
        <v>1220</v>
      </c>
      <c r="E16" s="114">
        <v>852</v>
      </c>
      <c r="F16" s="114">
        <v>1469</v>
      </c>
      <c r="G16" s="114">
        <v>904</v>
      </c>
      <c r="H16" s="140">
        <v>1670</v>
      </c>
      <c r="I16" s="115">
        <v>-450</v>
      </c>
      <c r="J16" s="116">
        <v>-26.946107784431138</v>
      </c>
      <c r="K16" s="110"/>
      <c r="L16" s="110"/>
      <c r="M16" s="110"/>
      <c r="N16" s="110"/>
      <c r="O16" s="110"/>
    </row>
    <row r="17" spans="1:15" s="110" customFormat="1" ht="24.95" customHeight="1" x14ac:dyDescent="0.2">
      <c r="A17" s="193" t="s">
        <v>142</v>
      </c>
      <c r="B17" s="199" t="s">
        <v>220</v>
      </c>
      <c r="C17" s="113">
        <v>3.321165270918331</v>
      </c>
      <c r="D17" s="115">
        <v>464</v>
      </c>
      <c r="E17" s="114">
        <v>300</v>
      </c>
      <c r="F17" s="114">
        <v>547</v>
      </c>
      <c r="G17" s="114">
        <v>571</v>
      </c>
      <c r="H17" s="140">
        <v>641</v>
      </c>
      <c r="I17" s="115">
        <v>-177</v>
      </c>
      <c r="J17" s="116">
        <v>-27.613104524180969</v>
      </c>
    </row>
    <row r="18" spans="1:15" s="287" customFormat="1" ht="24.95" customHeight="1" x14ac:dyDescent="0.2">
      <c r="A18" s="201" t="s">
        <v>144</v>
      </c>
      <c r="B18" s="202" t="s">
        <v>145</v>
      </c>
      <c r="C18" s="113">
        <v>7.1576837735308851</v>
      </c>
      <c r="D18" s="115">
        <v>1000</v>
      </c>
      <c r="E18" s="114">
        <v>467</v>
      </c>
      <c r="F18" s="114">
        <v>1258</v>
      </c>
      <c r="G18" s="114">
        <v>998</v>
      </c>
      <c r="H18" s="140">
        <v>1243</v>
      </c>
      <c r="I18" s="115">
        <v>-243</v>
      </c>
      <c r="J18" s="116">
        <v>-19.549477071600965</v>
      </c>
      <c r="K18" s="110"/>
      <c r="L18" s="110"/>
      <c r="M18" s="110"/>
      <c r="N18" s="110"/>
      <c r="O18" s="110"/>
    </row>
    <row r="19" spans="1:15" s="110" customFormat="1" ht="24.95" customHeight="1" x14ac:dyDescent="0.2">
      <c r="A19" s="193" t="s">
        <v>146</v>
      </c>
      <c r="B19" s="199" t="s">
        <v>147</v>
      </c>
      <c r="C19" s="113">
        <v>9.9992842316226476</v>
      </c>
      <c r="D19" s="115">
        <v>1397</v>
      </c>
      <c r="E19" s="114">
        <v>1025</v>
      </c>
      <c r="F19" s="114">
        <v>1844</v>
      </c>
      <c r="G19" s="114">
        <v>1432</v>
      </c>
      <c r="H19" s="140">
        <v>1497</v>
      </c>
      <c r="I19" s="115">
        <v>-100</v>
      </c>
      <c r="J19" s="116">
        <v>-6.6800267201068806</v>
      </c>
    </row>
    <row r="20" spans="1:15" s="287" customFormat="1" ht="24.95" customHeight="1" x14ac:dyDescent="0.2">
      <c r="A20" s="193" t="s">
        <v>148</v>
      </c>
      <c r="B20" s="199" t="s">
        <v>149</v>
      </c>
      <c r="C20" s="113">
        <v>6.4991768663660441</v>
      </c>
      <c r="D20" s="115">
        <v>908</v>
      </c>
      <c r="E20" s="114">
        <v>645</v>
      </c>
      <c r="F20" s="114">
        <v>871</v>
      </c>
      <c r="G20" s="114">
        <v>638</v>
      </c>
      <c r="H20" s="140">
        <v>743</v>
      </c>
      <c r="I20" s="115">
        <v>165</v>
      </c>
      <c r="J20" s="116">
        <v>22.207267833109018</v>
      </c>
      <c r="K20" s="110"/>
      <c r="L20" s="110"/>
      <c r="M20" s="110"/>
      <c r="N20" s="110"/>
      <c r="O20" s="110"/>
    </row>
    <row r="21" spans="1:15" s="110" customFormat="1" ht="24.95" customHeight="1" x14ac:dyDescent="0.2">
      <c r="A21" s="201" t="s">
        <v>150</v>
      </c>
      <c r="B21" s="202" t="s">
        <v>151</v>
      </c>
      <c r="C21" s="113">
        <v>5.5472049244864365</v>
      </c>
      <c r="D21" s="115">
        <v>775</v>
      </c>
      <c r="E21" s="114">
        <v>635</v>
      </c>
      <c r="F21" s="114">
        <v>1041</v>
      </c>
      <c r="G21" s="114">
        <v>822</v>
      </c>
      <c r="H21" s="140">
        <v>767</v>
      </c>
      <c r="I21" s="115">
        <v>8</v>
      </c>
      <c r="J21" s="116">
        <v>1.0430247718383312</v>
      </c>
    </row>
    <row r="22" spans="1:15" s="110" customFormat="1" ht="24.95" customHeight="1" x14ac:dyDescent="0.2">
      <c r="A22" s="201" t="s">
        <v>152</v>
      </c>
      <c r="B22" s="199" t="s">
        <v>153</v>
      </c>
      <c r="C22" s="113">
        <v>0.60840312075012526</v>
      </c>
      <c r="D22" s="115">
        <v>85</v>
      </c>
      <c r="E22" s="114">
        <v>98</v>
      </c>
      <c r="F22" s="114">
        <v>113</v>
      </c>
      <c r="G22" s="114">
        <v>71</v>
      </c>
      <c r="H22" s="140">
        <v>122</v>
      </c>
      <c r="I22" s="115">
        <v>-37</v>
      </c>
      <c r="J22" s="116">
        <v>-30.327868852459016</v>
      </c>
    </row>
    <row r="23" spans="1:15" s="110" customFormat="1" ht="24.95" customHeight="1" x14ac:dyDescent="0.2">
      <c r="A23" s="193" t="s">
        <v>154</v>
      </c>
      <c r="B23" s="199" t="s">
        <v>155</v>
      </c>
      <c r="C23" s="113">
        <v>0.41514565886479138</v>
      </c>
      <c r="D23" s="115">
        <v>58</v>
      </c>
      <c r="E23" s="114">
        <v>59</v>
      </c>
      <c r="F23" s="114">
        <v>73</v>
      </c>
      <c r="G23" s="114">
        <v>59</v>
      </c>
      <c r="H23" s="140">
        <v>65</v>
      </c>
      <c r="I23" s="115">
        <v>-7</v>
      </c>
      <c r="J23" s="116">
        <v>-10.76923076923077</v>
      </c>
    </row>
    <row r="24" spans="1:15" s="110" customFormat="1" ht="24.95" customHeight="1" x14ac:dyDescent="0.2">
      <c r="A24" s="193" t="s">
        <v>156</v>
      </c>
      <c r="B24" s="199" t="s">
        <v>221</v>
      </c>
      <c r="C24" s="113">
        <v>3.6146303056330971</v>
      </c>
      <c r="D24" s="115">
        <v>505</v>
      </c>
      <c r="E24" s="114">
        <v>371</v>
      </c>
      <c r="F24" s="114">
        <v>562</v>
      </c>
      <c r="G24" s="114">
        <v>392</v>
      </c>
      <c r="H24" s="140">
        <v>424</v>
      </c>
      <c r="I24" s="115">
        <v>81</v>
      </c>
      <c r="J24" s="116">
        <v>19.10377358490566</v>
      </c>
    </row>
    <row r="25" spans="1:15" s="110" customFormat="1" ht="24.95" customHeight="1" x14ac:dyDescent="0.2">
      <c r="A25" s="193" t="s">
        <v>222</v>
      </c>
      <c r="B25" s="204" t="s">
        <v>159</v>
      </c>
      <c r="C25" s="113">
        <v>4.7956481282656931</v>
      </c>
      <c r="D25" s="115">
        <v>670</v>
      </c>
      <c r="E25" s="114">
        <v>468</v>
      </c>
      <c r="F25" s="114">
        <v>660</v>
      </c>
      <c r="G25" s="114">
        <v>561</v>
      </c>
      <c r="H25" s="140">
        <v>631</v>
      </c>
      <c r="I25" s="115">
        <v>39</v>
      </c>
      <c r="J25" s="116">
        <v>6.1806656101426309</v>
      </c>
    </row>
    <row r="26" spans="1:15" s="110" customFormat="1" ht="24.95" customHeight="1" x14ac:dyDescent="0.2">
      <c r="A26" s="201">
        <v>782.78300000000002</v>
      </c>
      <c r="B26" s="203" t="s">
        <v>160</v>
      </c>
      <c r="C26" s="113">
        <v>11.259036575764084</v>
      </c>
      <c r="D26" s="115">
        <v>1573</v>
      </c>
      <c r="E26" s="114">
        <v>1016</v>
      </c>
      <c r="F26" s="114">
        <v>1820</v>
      </c>
      <c r="G26" s="114">
        <v>1707</v>
      </c>
      <c r="H26" s="140">
        <v>1395</v>
      </c>
      <c r="I26" s="115">
        <v>178</v>
      </c>
      <c r="J26" s="116">
        <v>12.759856630824373</v>
      </c>
    </row>
    <row r="27" spans="1:15" s="110" customFormat="1" ht="24.95" customHeight="1" x14ac:dyDescent="0.2">
      <c r="A27" s="193" t="s">
        <v>161</v>
      </c>
      <c r="B27" s="199" t="s">
        <v>162</v>
      </c>
      <c r="C27" s="113">
        <v>2.6555006799799585</v>
      </c>
      <c r="D27" s="115">
        <v>371</v>
      </c>
      <c r="E27" s="114">
        <v>322</v>
      </c>
      <c r="F27" s="114">
        <v>562</v>
      </c>
      <c r="G27" s="114">
        <v>384</v>
      </c>
      <c r="H27" s="140">
        <v>350</v>
      </c>
      <c r="I27" s="115">
        <v>21</v>
      </c>
      <c r="J27" s="116">
        <v>6</v>
      </c>
    </row>
    <row r="28" spans="1:15" s="110" customFormat="1" ht="24.95" customHeight="1" x14ac:dyDescent="0.2">
      <c r="A28" s="193" t="s">
        <v>163</v>
      </c>
      <c r="B28" s="199" t="s">
        <v>164</v>
      </c>
      <c r="C28" s="113">
        <v>2.5338200558299335</v>
      </c>
      <c r="D28" s="115">
        <v>354</v>
      </c>
      <c r="E28" s="114">
        <v>278</v>
      </c>
      <c r="F28" s="114">
        <v>624</v>
      </c>
      <c r="G28" s="114">
        <v>276</v>
      </c>
      <c r="H28" s="140">
        <v>377</v>
      </c>
      <c r="I28" s="115">
        <v>-23</v>
      </c>
      <c r="J28" s="116">
        <v>-6.1007957559681696</v>
      </c>
    </row>
    <row r="29" spans="1:15" s="110" customFormat="1" ht="24.95" customHeight="1" x14ac:dyDescent="0.2">
      <c r="A29" s="193">
        <v>86</v>
      </c>
      <c r="B29" s="199" t="s">
        <v>165</v>
      </c>
      <c r="C29" s="113">
        <v>5.640254813542338</v>
      </c>
      <c r="D29" s="115">
        <v>788</v>
      </c>
      <c r="E29" s="114">
        <v>566</v>
      </c>
      <c r="F29" s="114">
        <v>990</v>
      </c>
      <c r="G29" s="114">
        <v>501</v>
      </c>
      <c r="H29" s="140">
        <v>675</v>
      </c>
      <c r="I29" s="115">
        <v>113</v>
      </c>
      <c r="J29" s="116">
        <v>16.74074074074074</v>
      </c>
    </row>
    <row r="30" spans="1:15" s="110" customFormat="1" ht="24.95" customHeight="1" x14ac:dyDescent="0.2">
      <c r="A30" s="193">
        <v>87.88</v>
      </c>
      <c r="B30" s="204" t="s">
        <v>166</v>
      </c>
      <c r="C30" s="113">
        <v>9.3837234270989907</v>
      </c>
      <c r="D30" s="115">
        <v>1311</v>
      </c>
      <c r="E30" s="114">
        <v>881</v>
      </c>
      <c r="F30" s="114">
        <v>1729</v>
      </c>
      <c r="G30" s="114">
        <v>902</v>
      </c>
      <c r="H30" s="140">
        <v>1070</v>
      </c>
      <c r="I30" s="115">
        <v>241</v>
      </c>
      <c r="J30" s="116">
        <v>22.523364485981308</v>
      </c>
    </row>
    <row r="31" spans="1:15" s="110" customFormat="1" ht="24.95" customHeight="1" x14ac:dyDescent="0.2">
      <c r="A31" s="193" t="s">
        <v>167</v>
      </c>
      <c r="B31" s="199" t="s">
        <v>168</v>
      </c>
      <c r="C31" s="113">
        <v>3.9224107078949251</v>
      </c>
      <c r="D31" s="115">
        <v>548</v>
      </c>
      <c r="E31" s="114">
        <v>423</v>
      </c>
      <c r="F31" s="114">
        <v>758</v>
      </c>
      <c r="G31" s="114">
        <v>584</v>
      </c>
      <c r="H31" s="140">
        <v>569</v>
      </c>
      <c r="I31" s="115">
        <v>-21</v>
      </c>
      <c r="J31" s="116">
        <v>-3.6906854130052724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2.1616204996063275</v>
      </c>
      <c r="D34" s="115">
        <v>302</v>
      </c>
      <c r="E34" s="114">
        <v>128</v>
      </c>
      <c r="F34" s="114">
        <v>314</v>
      </c>
      <c r="G34" s="114">
        <v>284</v>
      </c>
      <c r="H34" s="140">
        <v>325</v>
      </c>
      <c r="I34" s="115">
        <v>-23</v>
      </c>
      <c r="J34" s="116">
        <v>-7.0769230769230766</v>
      </c>
    </row>
    <row r="35" spans="1:10" s="110" customFormat="1" ht="24.95" customHeight="1" x14ac:dyDescent="0.2">
      <c r="A35" s="292" t="s">
        <v>171</v>
      </c>
      <c r="B35" s="293" t="s">
        <v>172</v>
      </c>
      <c r="C35" s="113">
        <v>30.96414000429461</v>
      </c>
      <c r="D35" s="115">
        <v>4326</v>
      </c>
      <c r="E35" s="114">
        <v>2323</v>
      </c>
      <c r="F35" s="114">
        <v>4296</v>
      </c>
      <c r="G35" s="114">
        <v>4027</v>
      </c>
      <c r="H35" s="140">
        <v>4307</v>
      </c>
      <c r="I35" s="115">
        <v>19</v>
      </c>
      <c r="J35" s="116">
        <v>0.44114232644532159</v>
      </c>
    </row>
    <row r="36" spans="1:10" s="110" customFormat="1" ht="24.95" customHeight="1" x14ac:dyDescent="0.2">
      <c r="A36" s="294" t="s">
        <v>173</v>
      </c>
      <c r="B36" s="295" t="s">
        <v>174</v>
      </c>
      <c r="C36" s="125">
        <v>66.874239496099065</v>
      </c>
      <c r="D36" s="143">
        <v>9343</v>
      </c>
      <c r="E36" s="144">
        <v>6787</v>
      </c>
      <c r="F36" s="144">
        <v>11647</v>
      </c>
      <c r="G36" s="144">
        <v>8329</v>
      </c>
      <c r="H36" s="145">
        <v>8685</v>
      </c>
      <c r="I36" s="143">
        <v>658</v>
      </c>
      <c r="J36" s="146">
        <v>7.5762809441565917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13971</v>
      </c>
      <c r="F11" s="264">
        <v>9238</v>
      </c>
      <c r="G11" s="264">
        <v>16257</v>
      </c>
      <c r="H11" s="264">
        <v>12640</v>
      </c>
      <c r="I11" s="265">
        <v>13317</v>
      </c>
      <c r="J11" s="263">
        <v>654</v>
      </c>
      <c r="K11" s="266">
        <v>4.9110159945933765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25.266623720564027</v>
      </c>
      <c r="E13" s="115">
        <v>3530</v>
      </c>
      <c r="F13" s="114">
        <v>2574</v>
      </c>
      <c r="G13" s="114">
        <v>4087</v>
      </c>
      <c r="H13" s="114">
        <v>3551</v>
      </c>
      <c r="I13" s="140">
        <v>3343</v>
      </c>
      <c r="J13" s="115">
        <v>187</v>
      </c>
      <c r="K13" s="116">
        <v>5.5937780436733471</v>
      </c>
    </row>
    <row r="14" spans="1:15" ht="15.95" customHeight="1" x14ac:dyDescent="0.2">
      <c r="A14" s="306" t="s">
        <v>230</v>
      </c>
      <c r="B14" s="307"/>
      <c r="C14" s="308"/>
      <c r="D14" s="113">
        <v>56.295182878820412</v>
      </c>
      <c r="E14" s="115">
        <v>7865</v>
      </c>
      <c r="F14" s="114">
        <v>5033</v>
      </c>
      <c r="G14" s="114">
        <v>9937</v>
      </c>
      <c r="H14" s="114">
        <v>7363</v>
      </c>
      <c r="I14" s="140">
        <v>7898</v>
      </c>
      <c r="J14" s="115">
        <v>-33</v>
      </c>
      <c r="K14" s="116">
        <v>-0.4178272980501393</v>
      </c>
    </row>
    <row r="15" spans="1:15" ht="15.95" customHeight="1" x14ac:dyDescent="0.2">
      <c r="A15" s="306" t="s">
        <v>231</v>
      </c>
      <c r="B15" s="307"/>
      <c r="C15" s="308"/>
      <c r="D15" s="113">
        <v>8.9399470331400757</v>
      </c>
      <c r="E15" s="115">
        <v>1249</v>
      </c>
      <c r="F15" s="114">
        <v>776</v>
      </c>
      <c r="G15" s="114">
        <v>1076</v>
      </c>
      <c r="H15" s="114">
        <v>851</v>
      </c>
      <c r="I15" s="140">
        <v>1076</v>
      </c>
      <c r="J15" s="115">
        <v>173</v>
      </c>
      <c r="K15" s="116">
        <v>16.078066914498141</v>
      </c>
    </row>
    <row r="16" spans="1:15" ht="15.95" customHeight="1" x14ac:dyDescent="0.2">
      <c r="A16" s="306" t="s">
        <v>232</v>
      </c>
      <c r="B16" s="307"/>
      <c r="C16" s="308"/>
      <c r="D16" s="113">
        <v>9.2835158542695577</v>
      </c>
      <c r="E16" s="115">
        <v>1297</v>
      </c>
      <c r="F16" s="114">
        <v>830</v>
      </c>
      <c r="G16" s="114">
        <v>980</v>
      </c>
      <c r="H16" s="114">
        <v>846</v>
      </c>
      <c r="I16" s="140">
        <v>966</v>
      </c>
      <c r="J16" s="115">
        <v>331</v>
      </c>
      <c r="K16" s="116">
        <v>34.265010351966872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1.5245866437620785</v>
      </c>
      <c r="E18" s="115">
        <v>213</v>
      </c>
      <c r="F18" s="114">
        <v>115</v>
      </c>
      <c r="G18" s="114">
        <v>330</v>
      </c>
      <c r="H18" s="114">
        <v>255</v>
      </c>
      <c r="I18" s="140">
        <v>235</v>
      </c>
      <c r="J18" s="115">
        <v>-22</v>
      </c>
      <c r="K18" s="116">
        <v>-9.3617021276595747</v>
      </c>
    </row>
    <row r="19" spans="1:11" ht="14.1" customHeight="1" x14ac:dyDescent="0.2">
      <c r="A19" s="306" t="s">
        <v>235</v>
      </c>
      <c r="B19" s="307" t="s">
        <v>236</v>
      </c>
      <c r="C19" s="308"/>
      <c r="D19" s="113">
        <v>0.95197194187960776</v>
      </c>
      <c r="E19" s="115">
        <v>133</v>
      </c>
      <c r="F19" s="114">
        <v>54</v>
      </c>
      <c r="G19" s="114">
        <v>198</v>
      </c>
      <c r="H19" s="114">
        <v>141</v>
      </c>
      <c r="I19" s="140">
        <v>142</v>
      </c>
      <c r="J19" s="115">
        <v>-9</v>
      </c>
      <c r="K19" s="116">
        <v>-6.3380281690140849</v>
      </c>
    </row>
    <row r="20" spans="1:11" ht="14.1" customHeight="1" x14ac:dyDescent="0.2">
      <c r="A20" s="306">
        <v>12</v>
      </c>
      <c r="B20" s="307" t="s">
        <v>237</v>
      </c>
      <c r="C20" s="308"/>
      <c r="D20" s="113">
        <v>1.2740677116884975</v>
      </c>
      <c r="E20" s="115">
        <v>178</v>
      </c>
      <c r="F20" s="114">
        <v>50</v>
      </c>
      <c r="G20" s="114">
        <v>146</v>
      </c>
      <c r="H20" s="114">
        <v>185</v>
      </c>
      <c r="I20" s="140">
        <v>226</v>
      </c>
      <c r="J20" s="115">
        <v>-48</v>
      </c>
      <c r="K20" s="116">
        <v>-21.238938053097346</v>
      </c>
    </row>
    <row r="21" spans="1:11" ht="14.1" customHeight="1" x14ac:dyDescent="0.2">
      <c r="A21" s="306">
        <v>21</v>
      </c>
      <c r="B21" s="307" t="s">
        <v>238</v>
      </c>
      <c r="C21" s="308"/>
      <c r="D21" s="113">
        <v>0.77302984754133564</v>
      </c>
      <c r="E21" s="115">
        <v>108</v>
      </c>
      <c r="F21" s="114">
        <v>36</v>
      </c>
      <c r="G21" s="114">
        <v>97</v>
      </c>
      <c r="H21" s="114">
        <v>83</v>
      </c>
      <c r="I21" s="140">
        <v>237</v>
      </c>
      <c r="J21" s="115">
        <v>-129</v>
      </c>
      <c r="K21" s="116">
        <v>-54.430379746835442</v>
      </c>
    </row>
    <row r="22" spans="1:11" ht="14.1" customHeight="1" x14ac:dyDescent="0.2">
      <c r="A22" s="306">
        <v>22</v>
      </c>
      <c r="B22" s="307" t="s">
        <v>239</v>
      </c>
      <c r="C22" s="308"/>
      <c r="D22" s="113">
        <v>2.934650347147663</v>
      </c>
      <c r="E22" s="115">
        <v>410</v>
      </c>
      <c r="F22" s="114">
        <v>233</v>
      </c>
      <c r="G22" s="114">
        <v>612</v>
      </c>
      <c r="H22" s="114">
        <v>521</v>
      </c>
      <c r="I22" s="140">
        <v>507</v>
      </c>
      <c r="J22" s="115">
        <v>-97</v>
      </c>
      <c r="K22" s="116">
        <v>-19.132149901380672</v>
      </c>
    </row>
    <row r="23" spans="1:11" ht="14.1" customHeight="1" x14ac:dyDescent="0.2">
      <c r="A23" s="306">
        <v>23</v>
      </c>
      <c r="B23" s="307" t="s">
        <v>240</v>
      </c>
      <c r="C23" s="308"/>
      <c r="D23" s="113">
        <v>0.33641113735595163</v>
      </c>
      <c r="E23" s="115">
        <v>47</v>
      </c>
      <c r="F23" s="114">
        <v>57</v>
      </c>
      <c r="G23" s="114">
        <v>148</v>
      </c>
      <c r="H23" s="114">
        <v>101</v>
      </c>
      <c r="I23" s="140">
        <v>69</v>
      </c>
      <c r="J23" s="115">
        <v>-22</v>
      </c>
      <c r="K23" s="116">
        <v>-31.884057971014492</v>
      </c>
    </row>
    <row r="24" spans="1:11" ht="14.1" customHeight="1" x14ac:dyDescent="0.2">
      <c r="A24" s="306">
        <v>24</v>
      </c>
      <c r="B24" s="307" t="s">
        <v>241</v>
      </c>
      <c r="C24" s="308"/>
      <c r="D24" s="113">
        <v>6.2844463531601171</v>
      </c>
      <c r="E24" s="115">
        <v>878</v>
      </c>
      <c r="F24" s="114">
        <v>540</v>
      </c>
      <c r="G24" s="114">
        <v>933</v>
      </c>
      <c r="H24" s="114">
        <v>736</v>
      </c>
      <c r="I24" s="140">
        <v>1030</v>
      </c>
      <c r="J24" s="115">
        <v>-152</v>
      </c>
      <c r="K24" s="116">
        <v>-14.757281553398059</v>
      </c>
    </row>
    <row r="25" spans="1:11" ht="14.1" customHeight="1" x14ac:dyDescent="0.2">
      <c r="A25" s="306">
        <v>25</v>
      </c>
      <c r="B25" s="307" t="s">
        <v>242</v>
      </c>
      <c r="C25" s="308"/>
      <c r="D25" s="113">
        <v>7.0073724142867366</v>
      </c>
      <c r="E25" s="115">
        <v>979</v>
      </c>
      <c r="F25" s="114">
        <v>410</v>
      </c>
      <c r="G25" s="114">
        <v>706</v>
      </c>
      <c r="H25" s="114">
        <v>589</v>
      </c>
      <c r="I25" s="140">
        <v>776</v>
      </c>
      <c r="J25" s="115">
        <v>203</v>
      </c>
      <c r="K25" s="116">
        <v>26.159793814432991</v>
      </c>
    </row>
    <row r="26" spans="1:11" ht="14.1" customHeight="1" x14ac:dyDescent="0.2">
      <c r="A26" s="306">
        <v>26</v>
      </c>
      <c r="B26" s="307" t="s">
        <v>243</v>
      </c>
      <c r="C26" s="308"/>
      <c r="D26" s="113">
        <v>3.5215804165771956</v>
      </c>
      <c r="E26" s="115">
        <v>492</v>
      </c>
      <c r="F26" s="114">
        <v>255</v>
      </c>
      <c r="G26" s="114">
        <v>626</v>
      </c>
      <c r="H26" s="114">
        <v>299</v>
      </c>
      <c r="I26" s="140">
        <v>482</v>
      </c>
      <c r="J26" s="115">
        <v>10</v>
      </c>
      <c r="K26" s="116">
        <v>2.0746887966804981</v>
      </c>
    </row>
    <row r="27" spans="1:11" ht="14.1" customHeight="1" x14ac:dyDescent="0.2">
      <c r="A27" s="306">
        <v>27</v>
      </c>
      <c r="B27" s="307" t="s">
        <v>244</v>
      </c>
      <c r="C27" s="308"/>
      <c r="D27" s="113">
        <v>3.135065492806528</v>
      </c>
      <c r="E27" s="115">
        <v>438</v>
      </c>
      <c r="F27" s="114">
        <v>225</v>
      </c>
      <c r="G27" s="114">
        <v>247</v>
      </c>
      <c r="H27" s="114">
        <v>196</v>
      </c>
      <c r="I27" s="140">
        <v>329</v>
      </c>
      <c r="J27" s="115">
        <v>109</v>
      </c>
      <c r="K27" s="116">
        <v>33.130699088145896</v>
      </c>
    </row>
    <row r="28" spans="1:11" ht="14.1" customHeight="1" x14ac:dyDescent="0.2">
      <c r="A28" s="306">
        <v>28</v>
      </c>
      <c r="B28" s="307" t="s">
        <v>245</v>
      </c>
      <c r="C28" s="308"/>
      <c r="D28" s="113">
        <v>0.70861069357955764</v>
      </c>
      <c r="E28" s="115">
        <v>99</v>
      </c>
      <c r="F28" s="114">
        <v>114</v>
      </c>
      <c r="G28" s="114">
        <v>170</v>
      </c>
      <c r="H28" s="114">
        <v>587</v>
      </c>
      <c r="I28" s="140">
        <v>131</v>
      </c>
      <c r="J28" s="115">
        <v>-32</v>
      </c>
      <c r="K28" s="116">
        <v>-24.427480916030536</v>
      </c>
    </row>
    <row r="29" spans="1:11" ht="14.1" customHeight="1" x14ac:dyDescent="0.2">
      <c r="A29" s="306">
        <v>29</v>
      </c>
      <c r="B29" s="307" t="s">
        <v>246</v>
      </c>
      <c r="C29" s="308"/>
      <c r="D29" s="113">
        <v>3.7076801946889986</v>
      </c>
      <c r="E29" s="115">
        <v>518</v>
      </c>
      <c r="F29" s="114">
        <v>420</v>
      </c>
      <c r="G29" s="114">
        <v>613</v>
      </c>
      <c r="H29" s="114">
        <v>694</v>
      </c>
      <c r="I29" s="140">
        <v>516</v>
      </c>
      <c r="J29" s="115">
        <v>2</v>
      </c>
      <c r="K29" s="116">
        <v>0.38759689922480622</v>
      </c>
    </row>
    <row r="30" spans="1:11" ht="14.1" customHeight="1" x14ac:dyDescent="0.2">
      <c r="A30" s="306" t="s">
        <v>247</v>
      </c>
      <c r="B30" s="307" t="s">
        <v>248</v>
      </c>
      <c r="C30" s="308"/>
      <c r="D30" s="113">
        <v>1.9540476701739318</v>
      </c>
      <c r="E30" s="115">
        <v>273</v>
      </c>
      <c r="F30" s="114">
        <v>166</v>
      </c>
      <c r="G30" s="114">
        <v>288</v>
      </c>
      <c r="H30" s="114">
        <v>374</v>
      </c>
      <c r="I30" s="140">
        <v>207</v>
      </c>
      <c r="J30" s="115">
        <v>66</v>
      </c>
      <c r="K30" s="116">
        <v>31.884057971014492</v>
      </c>
    </row>
    <row r="31" spans="1:11" ht="14.1" customHeight="1" x14ac:dyDescent="0.2">
      <c r="A31" s="306" t="s">
        <v>249</v>
      </c>
      <c r="B31" s="307" t="s">
        <v>250</v>
      </c>
      <c r="C31" s="308"/>
      <c r="D31" s="113">
        <v>1.7321594731944743</v>
      </c>
      <c r="E31" s="115">
        <v>242</v>
      </c>
      <c r="F31" s="114">
        <v>250</v>
      </c>
      <c r="G31" s="114">
        <v>309</v>
      </c>
      <c r="H31" s="114">
        <v>320</v>
      </c>
      <c r="I31" s="140">
        <v>298</v>
      </c>
      <c r="J31" s="115">
        <v>-56</v>
      </c>
      <c r="K31" s="116">
        <v>-18.791946308724832</v>
      </c>
    </row>
    <row r="32" spans="1:11" ht="14.1" customHeight="1" x14ac:dyDescent="0.2">
      <c r="A32" s="306">
        <v>31</v>
      </c>
      <c r="B32" s="307" t="s">
        <v>251</v>
      </c>
      <c r="C32" s="308"/>
      <c r="D32" s="113">
        <v>0.36504187245007513</v>
      </c>
      <c r="E32" s="115">
        <v>51</v>
      </c>
      <c r="F32" s="114">
        <v>39</v>
      </c>
      <c r="G32" s="114">
        <v>58</v>
      </c>
      <c r="H32" s="114">
        <v>53</v>
      </c>
      <c r="I32" s="140">
        <v>65</v>
      </c>
      <c r="J32" s="115">
        <v>-14</v>
      </c>
      <c r="K32" s="116">
        <v>-21.53846153846154</v>
      </c>
    </row>
    <row r="33" spans="1:11" ht="14.1" customHeight="1" x14ac:dyDescent="0.2">
      <c r="A33" s="306">
        <v>32</v>
      </c>
      <c r="B33" s="307" t="s">
        <v>252</v>
      </c>
      <c r="C33" s="308"/>
      <c r="D33" s="113">
        <v>2.8416004580917615</v>
      </c>
      <c r="E33" s="115">
        <v>397</v>
      </c>
      <c r="F33" s="114">
        <v>203</v>
      </c>
      <c r="G33" s="114">
        <v>548</v>
      </c>
      <c r="H33" s="114">
        <v>511</v>
      </c>
      <c r="I33" s="140">
        <v>480</v>
      </c>
      <c r="J33" s="115">
        <v>-83</v>
      </c>
      <c r="K33" s="116">
        <v>-17.291666666666668</v>
      </c>
    </row>
    <row r="34" spans="1:11" ht="14.1" customHeight="1" x14ac:dyDescent="0.2">
      <c r="A34" s="306">
        <v>33</v>
      </c>
      <c r="B34" s="307" t="s">
        <v>253</v>
      </c>
      <c r="C34" s="308"/>
      <c r="D34" s="113">
        <v>1.5102712762150168</v>
      </c>
      <c r="E34" s="115">
        <v>211</v>
      </c>
      <c r="F34" s="114">
        <v>121</v>
      </c>
      <c r="G34" s="114">
        <v>283</v>
      </c>
      <c r="H34" s="114">
        <v>274</v>
      </c>
      <c r="I34" s="140">
        <v>244</v>
      </c>
      <c r="J34" s="115">
        <v>-33</v>
      </c>
      <c r="K34" s="116">
        <v>-13.524590163934427</v>
      </c>
    </row>
    <row r="35" spans="1:11" ht="14.1" customHeight="1" x14ac:dyDescent="0.2">
      <c r="A35" s="306">
        <v>34</v>
      </c>
      <c r="B35" s="307" t="s">
        <v>254</v>
      </c>
      <c r="C35" s="308"/>
      <c r="D35" s="113">
        <v>2.383508696585785</v>
      </c>
      <c r="E35" s="115">
        <v>333</v>
      </c>
      <c r="F35" s="114">
        <v>235</v>
      </c>
      <c r="G35" s="114">
        <v>422</v>
      </c>
      <c r="H35" s="114">
        <v>369</v>
      </c>
      <c r="I35" s="140">
        <v>368</v>
      </c>
      <c r="J35" s="115">
        <v>-35</v>
      </c>
      <c r="K35" s="116">
        <v>-9.5108695652173907</v>
      </c>
    </row>
    <row r="36" spans="1:11" ht="14.1" customHeight="1" x14ac:dyDescent="0.2">
      <c r="A36" s="306">
        <v>41</v>
      </c>
      <c r="B36" s="307" t="s">
        <v>255</v>
      </c>
      <c r="C36" s="308"/>
      <c r="D36" s="113">
        <v>0.75155679622074301</v>
      </c>
      <c r="E36" s="115">
        <v>105</v>
      </c>
      <c r="F36" s="114">
        <v>91</v>
      </c>
      <c r="G36" s="114">
        <v>123</v>
      </c>
      <c r="H36" s="114">
        <v>91</v>
      </c>
      <c r="I36" s="140">
        <v>123</v>
      </c>
      <c r="J36" s="115">
        <v>-18</v>
      </c>
      <c r="K36" s="116">
        <v>-14.634146341463415</v>
      </c>
    </row>
    <row r="37" spans="1:11" ht="14.1" customHeight="1" x14ac:dyDescent="0.2">
      <c r="A37" s="306">
        <v>42</v>
      </c>
      <c r="B37" s="307" t="s">
        <v>256</v>
      </c>
      <c r="C37" s="308"/>
      <c r="D37" s="113">
        <v>9.3049889055901516E-2</v>
      </c>
      <c r="E37" s="115">
        <v>13</v>
      </c>
      <c r="F37" s="114">
        <v>7</v>
      </c>
      <c r="G37" s="114">
        <v>11</v>
      </c>
      <c r="H37" s="114">
        <v>8</v>
      </c>
      <c r="I37" s="140">
        <v>7</v>
      </c>
      <c r="J37" s="115">
        <v>6</v>
      </c>
      <c r="K37" s="116">
        <v>85.714285714285708</v>
      </c>
    </row>
    <row r="38" spans="1:11" ht="14.1" customHeight="1" x14ac:dyDescent="0.2">
      <c r="A38" s="306">
        <v>43</v>
      </c>
      <c r="B38" s="307" t="s">
        <v>257</v>
      </c>
      <c r="C38" s="308"/>
      <c r="D38" s="113">
        <v>0.75155679622074301</v>
      </c>
      <c r="E38" s="115">
        <v>105</v>
      </c>
      <c r="F38" s="114">
        <v>83</v>
      </c>
      <c r="G38" s="114">
        <v>104</v>
      </c>
      <c r="H38" s="114">
        <v>64</v>
      </c>
      <c r="I38" s="140">
        <v>112</v>
      </c>
      <c r="J38" s="115">
        <v>-7</v>
      </c>
      <c r="K38" s="116">
        <v>-6.25</v>
      </c>
    </row>
    <row r="39" spans="1:11" ht="14.1" customHeight="1" x14ac:dyDescent="0.2">
      <c r="A39" s="306">
        <v>51</v>
      </c>
      <c r="B39" s="307" t="s">
        <v>258</v>
      </c>
      <c r="C39" s="308"/>
      <c r="D39" s="113">
        <v>8.4245938014458517</v>
      </c>
      <c r="E39" s="115">
        <v>1177</v>
      </c>
      <c r="F39" s="114">
        <v>955</v>
      </c>
      <c r="G39" s="114">
        <v>1328</v>
      </c>
      <c r="H39" s="114">
        <v>1022</v>
      </c>
      <c r="I39" s="140">
        <v>898</v>
      </c>
      <c r="J39" s="115">
        <v>279</v>
      </c>
      <c r="K39" s="116">
        <v>31.069042316258351</v>
      </c>
    </row>
    <row r="40" spans="1:11" ht="14.1" customHeight="1" x14ac:dyDescent="0.2">
      <c r="A40" s="306" t="s">
        <v>259</v>
      </c>
      <c r="B40" s="307" t="s">
        <v>260</v>
      </c>
      <c r="C40" s="308"/>
      <c r="D40" s="113">
        <v>7.7374561591868876</v>
      </c>
      <c r="E40" s="115">
        <v>1081</v>
      </c>
      <c r="F40" s="114">
        <v>886</v>
      </c>
      <c r="G40" s="114">
        <v>1232</v>
      </c>
      <c r="H40" s="114">
        <v>911</v>
      </c>
      <c r="I40" s="140">
        <v>811</v>
      </c>
      <c r="J40" s="115">
        <v>270</v>
      </c>
      <c r="K40" s="116">
        <v>33.292231812577064</v>
      </c>
    </row>
    <row r="41" spans="1:11" ht="14.1" customHeight="1" x14ac:dyDescent="0.2">
      <c r="A41" s="306"/>
      <c r="B41" s="307" t="s">
        <v>261</v>
      </c>
      <c r="C41" s="308"/>
      <c r="D41" s="113">
        <v>6.8212726361749336</v>
      </c>
      <c r="E41" s="115">
        <v>953</v>
      </c>
      <c r="F41" s="114">
        <v>702</v>
      </c>
      <c r="G41" s="114">
        <v>974</v>
      </c>
      <c r="H41" s="114">
        <v>782</v>
      </c>
      <c r="I41" s="140">
        <v>638</v>
      </c>
      <c r="J41" s="115">
        <v>315</v>
      </c>
      <c r="K41" s="116">
        <v>49.373040752351095</v>
      </c>
    </row>
    <row r="42" spans="1:11" ht="14.1" customHeight="1" x14ac:dyDescent="0.2">
      <c r="A42" s="306">
        <v>52</v>
      </c>
      <c r="B42" s="307" t="s">
        <v>262</v>
      </c>
      <c r="C42" s="308"/>
      <c r="D42" s="113">
        <v>5.3396320950540401</v>
      </c>
      <c r="E42" s="115">
        <v>746</v>
      </c>
      <c r="F42" s="114">
        <v>381</v>
      </c>
      <c r="G42" s="114">
        <v>618</v>
      </c>
      <c r="H42" s="114">
        <v>679</v>
      </c>
      <c r="I42" s="140">
        <v>679</v>
      </c>
      <c r="J42" s="115">
        <v>67</v>
      </c>
      <c r="K42" s="116">
        <v>9.8674521354933731</v>
      </c>
    </row>
    <row r="43" spans="1:11" ht="14.1" customHeight="1" x14ac:dyDescent="0.2">
      <c r="A43" s="306" t="s">
        <v>263</v>
      </c>
      <c r="B43" s="307" t="s">
        <v>264</v>
      </c>
      <c r="C43" s="308"/>
      <c r="D43" s="113">
        <v>4.6310214014744826</v>
      </c>
      <c r="E43" s="115">
        <v>647</v>
      </c>
      <c r="F43" s="114">
        <v>340</v>
      </c>
      <c r="G43" s="114">
        <v>526</v>
      </c>
      <c r="H43" s="114">
        <v>586</v>
      </c>
      <c r="I43" s="140">
        <v>585</v>
      </c>
      <c r="J43" s="115">
        <v>62</v>
      </c>
      <c r="K43" s="116">
        <v>10.598290598290598</v>
      </c>
    </row>
    <row r="44" spans="1:11" ht="14.1" customHeight="1" x14ac:dyDescent="0.2">
      <c r="A44" s="306">
        <v>53</v>
      </c>
      <c r="B44" s="307" t="s">
        <v>265</v>
      </c>
      <c r="C44" s="308"/>
      <c r="D44" s="113">
        <v>0.92334120678548426</v>
      </c>
      <c r="E44" s="115">
        <v>129</v>
      </c>
      <c r="F44" s="114">
        <v>83</v>
      </c>
      <c r="G44" s="114">
        <v>96</v>
      </c>
      <c r="H44" s="114">
        <v>99</v>
      </c>
      <c r="I44" s="140">
        <v>97</v>
      </c>
      <c r="J44" s="115">
        <v>32</v>
      </c>
      <c r="K44" s="116">
        <v>32.989690721649481</v>
      </c>
    </row>
    <row r="45" spans="1:11" ht="14.1" customHeight="1" x14ac:dyDescent="0.2">
      <c r="A45" s="306" t="s">
        <v>266</v>
      </c>
      <c r="B45" s="307" t="s">
        <v>267</v>
      </c>
      <c r="C45" s="308"/>
      <c r="D45" s="113">
        <v>0.87323742037076801</v>
      </c>
      <c r="E45" s="115">
        <v>122</v>
      </c>
      <c r="F45" s="114">
        <v>77</v>
      </c>
      <c r="G45" s="114">
        <v>86</v>
      </c>
      <c r="H45" s="114">
        <v>94</v>
      </c>
      <c r="I45" s="140">
        <v>91</v>
      </c>
      <c r="J45" s="115">
        <v>31</v>
      </c>
      <c r="K45" s="116">
        <v>34.065934065934066</v>
      </c>
    </row>
    <row r="46" spans="1:11" ht="14.1" customHeight="1" x14ac:dyDescent="0.2">
      <c r="A46" s="306">
        <v>54</v>
      </c>
      <c r="B46" s="307" t="s">
        <v>268</v>
      </c>
      <c r="C46" s="308"/>
      <c r="D46" s="113">
        <v>2.6483429962064275</v>
      </c>
      <c r="E46" s="115">
        <v>370</v>
      </c>
      <c r="F46" s="114">
        <v>249</v>
      </c>
      <c r="G46" s="114">
        <v>405</v>
      </c>
      <c r="H46" s="114">
        <v>300</v>
      </c>
      <c r="I46" s="140">
        <v>344</v>
      </c>
      <c r="J46" s="115">
        <v>26</v>
      </c>
      <c r="K46" s="116">
        <v>7.558139534883721</v>
      </c>
    </row>
    <row r="47" spans="1:11" ht="14.1" customHeight="1" x14ac:dyDescent="0.2">
      <c r="A47" s="306">
        <v>61</v>
      </c>
      <c r="B47" s="307" t="s">
        <v>269</v>
      </c>
      <c r="C47" s="308"/>
      <c r="D47" s="113">
        <v>2.054255243003364</v>
      </c>
      <c r="E47" s="115">
        <v>287</v>
      </c>
      <c r="F47" s="114">
        <v>139</v>
      </c>
      <c r="G47" s="114">
        <v>226</v>
      </c>
      <c r="H47" s="114">
        <v>169</v>
      </c>
      <c r="I47" s="140">
        <v>202</v>
      </c>
      <c r="J47" s="115">
        <v>85</v>
      </c>
      <c r="K47" s="116">
        <v>42.079207920792079</v>
      </c>
    </row>
    <row r="48" spans="1:11" ht="14.1" customHeight="1" x14ac:dyDescent="0.2">
      <c r="A48" s="306">
        <v>62</v>
      </c>
      <c r="B48" s="307" t="s">
        <v>270</v>
      </c>
      <c r="C48" s="308"/>
      <c r="D48" s="113">
        <v>5.0962708467539901</v>
      </c>
      <c r="E48" s="115">
        <v>712</v>
      </c>
      <c r="F48" s="114">
        <v>688</v>
      </c>
      <c r="G48" s="114">
        <v>1122</v>
      </c>
      <c r="H48" s="114">
        <v>979</v>
      </c>
      <c r="I48" s="140">
        <v>812</v>
      </c>
      <c r="J48" s="115">
        <v>-100</v>
      </c>
      <c r="K48" s="116">
        <v>-12.315270935960591</v>
      </c>
    </row>
    <row r="49" spans="1:11" ht="14.1" customHeight="1" x14ac:dyDescent="0.2">
      <c r="A49" s="306">
        <v>63</v>
      </c>
      <c r="B49" s="307" t="s">
        <v>271</v>
      </c>
      <c r="C49" s="308"/>
      <c r="D49" s="113">
        <v>3.7434686135566531</v>
      </c>
      <c r="E49" s="115">
        <v>523</v>
      </c>
      <c r="F49" s="114">
        <v>464</v>
      </c>
      <c r="G49" s="114">
        <v>834</v>
      </c>
      <c r="H49" s="114">
        <v>614</v>
      </c>
      <c r="I49" s="140">
        <v>460</v>
      </c>
      <c r="J49" s="115">
        <v>63</v>
      </c>
      <c r="K49" s="116">
        <v>13.695652173913043</v>
      </c>
    </row>
    <row r="50" spans="1:11" ht="14.1" customHeight="1" x14ac:dyDescent="0.2">
      <c r="A50" s="306" t="s">
        <v>272</v>
      </c>
      <c r="B50" s="307" t="s">
        <v>273</v>
      </c>
      <c r="C50" s="308"/>
      <c r="D50" s="113">
        <v>0.501037864147162</v>
      </c>
      <c r="E50" s="115">
        <v>70</v>
      </c>
      <c r="F50" s="114">
        <v>53</v>
      </c>
      <c r="G50" s="114">
        <v>120</v>
      </c>
      <c r="H50" s="114">
        <v>108</v>
      </c>
      <c r="I50" s="140">
        <v>38</v>
      </c>
      <c r="J50" s="115">
        <v>32</v>
      </c>
      <c r="K50" s="116">
        <v>84.21052631578948</v>
      </c>
    </row>
    <row r="51" spans="1:11" ht="14.1" customHeight="1" x14ac:dyDescent="0.2">
      <c r="A51" s="306" t="s">
        <v>274</v>
      </c>
      <c r="B51" s="307" t="s">
        <v>275</v>
      </c>
      <c r="C51" s="308"/>
      <c r="D51" s="113">
        <v>2.9561233984682556</v>
      </c>
      <c r="E51" s="115">
        <v>413</v>
      </c>
      <c r="F51" s="114">
        <v>370</v>
      </c>
      <c r="G51" s="114">
        <v>670</v>
      </c>
      <c r="H51" s="114">
        <v>454</v>
      </c>
      <c r="I51" s="140">
        <v>372</v>
      </c>
      <c r="J51" s="115">
        <v>41</v>
      </c>
      <c r="K51" s="116">
        <v>11.021505376344086</v>
      </c>
    </row>
    <row r="52" spans="1:11" ht="14.1" customHeight="1" x14ac:dyDescent="0.2">
      <c r="A52" s="306">
        <v>71</v>
      </c>
      <c r="B52" s="307" t="s">
        <v>276</v>
      </c>
      <c r="C52" s="308"/>
      <c r="D52" s="113">
        <v>8.7180588361606191</v>
      </c>
      <c r="E52" s="115">
        <v>1218</v>
      </c>
      <c r="F52" s="114">
        <v>744</v>
      </c>
      <c r="G52" s="114">
        <v>1029</v>
      </c>
      <c r="H52" s="114">
        <v>848</v>
      </c>
      <c r="I52" s="140">
        <v>975</v>
      </c>
      <c r="J52" s="115">
        <v>243</v>
      </c>
      <c r="K52" s="116">
        <v>24.923076923076923</v>
      </c>
    </row>
    <row r="53" spans="1:11" ht="14.1" customHeight="1" x14ac:dyDescent="0.2">
      <c r="A53" s="306" t="s">
        <v>277</v>
      </c>
      <c r="B53" s="307" t="s">
        <v>278</v>
      </c>
      <c r="C53" s="308"/>
      <c r="D53" s="113">
        <v>3.5788418867654426</v>
      </c>
      <c r="E53" s="115">
        <v>500</v>
      </c>
      <c r="F53" s="114">
        <v>273</v>
      </c>
      <c r="G53" s="114">
        <v>364</v>
      </c>
      <c r="H53" s="114">
        <v>280</v>
      </c>
      <c r="I53" s="140">
        <v>318</v>
      </c>
      <c r="J53" s="115">
        <v>182</v>
      </c>
      <c r="K53" s="116">
        <v>57.232704402515722</v>
      </c>
    </row>
    <row r="54" spans="1:11" ht="14.1" customHeight="1" x14ac:dyDescent="0.2">
      <c r="A54" s="306" t="s">
        <v>279</v>
      </c>
      <c r="B54" s="307" t="s">
        <v>280</v>
      </c>
      <c r="C54" s="308"/>
      <c r="D54" s="113">
        <v>4.3661871018538401</v>
      </c>
      <c r="E54" s="115">
        <v>610</v>
      </c>
      <c r="F54" s="114">
        <v>409</v>
      </c>
      <c r="G54" s="114">
        <v>581</v>
      </c>
      <c r="H54" s="114">
        <v>476</v>
      </c>
      <c r="I54" s="140">
        <v>544</v>
      </c>
      <c r="J54" s="115">
        <v>66</v>
      </c>
      <c r="K54" s="116">
        <v>12.132352941176471</v>
      </c>
    </row>
    <row r="55" spans="1:11" ht="14.1" customHeight="1" x14ac:dyDescent="0.2">
      <c r="A55" s="306">
        <v>72</v>
      </c>
      <c r="B55" s="307" t="s">
        <v>281</v>
      </c>
      <c r="C55" s="308"/>
      <c r="D55" s="113">
        <v>1.4530098060267698</v>
      </c>
      <c r="E55" s="115">
        <v>203</v>
      </c>
      <c r="F55" s="114">
        <v>111</v>
      </c>
      <c r="G55" s="114">
        <v>210</v>
      </c>
      <c r="H55" s="114">
        <v>170</v>
      </c>
      <c r="I55" s="140">
        <v>179</v>
      </c>
      <c r="J55" s="115">
        <v>24</v>
      </c>
      <c r="K55" s="116">
        <v>13.407821229050279</v>
      </c>
    </row>
    <row r="56" spans="1:11" ht="14.1" customHeight="1" x14ac:dyDescent="0.2">
      <c r="A56" s="306" t="s">
        <v>282</v>
      </c>
      <c r="B56" s="307" t="s">
        <v>283</v>
      </c>
      <c r="C56" s="308"/>
      <c r="D56" s="113">
        <v>0.28630735094123544</v>
      </c>
      <c r="E56" s="115">
        <v>40</v>
      </c>
      <c r="F56" s="114">
        <v>26</v>
      </c>
      <c r="G56" s="114">
        <v>43</v>
      </c>
      <c r="H56" s="114">
        <v>31</v>
      </c>
      <c r="I56" s="140">
        <v>31</v>
      </c>
      <c r="J56" s="115">
        <v>9</v>
      </c>
      <c r="K56" s="116">
        <v>29.032258064516128</v>
      </c>
    </row>
    <row r="57" spans="1:11" ht="14.1" customHeight="1" x14ac:dyDescent="0.2">
      <c r="A57" s="306" t="s">
        <v>284</v>
      </c>
      <c r="B57" s="307" t="s">
        <v>285</v>
      </c>
      <c r="C57" s="308"/>
      <c r="D57" s="113">
        <v>0.91618352301195338</v>
      </c>
      <c r="E57" s="115">
        <v>128</v>
      </c>
      <c r="F57" s="114">
        <v>71</v>
      </c>
      <c r="G57" s="114">
        <v>101</v>
      </c>
      <c r="H57" s="114">
        <v>109</v>
      </c>
      <c r="I57" s="140">
        <v>107</v>
      </c>
      <c r="J57" s="115">
        <v>21</v>
      </c>
      <c r="K57" s="116">
        <v>19.626168224299064</v>
      </c>
    </row>
    <row r="58" spans="1:11" ht="14.1" customHeight="1" x14ac:dyDescent="0.2">
      <c r="A58" s="306">
        <v>73</v>
      </c>
      <c r="B58" s="307" t="s">
        <v>286</v>
      </c>
      <c r="C58" s="308"/>
      <c r="D58" s="113">
        <v>1.2382792928208433</v>
      </c>
      <c r="E58" s="115">
        <v>173</v>
      </c>
      <c r="F58" s="114">
        <v>142</v>
      </c>
      <c r="G58" s="114">
        <v>267</v>
      </c>
      <c r="H58" s="114">
        <v>117</v>
      </c>
      <c r="I58" s="140">
        <v>142</v>
      </c>
      <c r="J58" s="115">
        <v>31</v>
      </c>
      <c r="K58" s="116">
        <v>21.830985915492956</v>
      </c>
    </row>
    <row r="59" spans="1:11" ht="14.1" customHeight="1" x14ac:dyDescent="0.2">
      <c r="A59" s="306" t="s">
        <v>287</v>
      </c>
      <c r="B59" s="307" t="s">
        <v>288</v>
      </c>
      <c r="C59" s="308"/>
      <c r="D59" s="113">
        <v>0.86607973659723714</v>
      </c>
      <c r="E59" s="115">
        <v>121</v>
      </c>
      <c r="F59" s="114">
        <v>123</v>
      </c>
      <c r="G59" s="114">
        <v>224</v>
      </c>
      <c r="H59" s="114">
        <v>95</v>
      </c>
      <c r="I59" s="140">
        <v>116</v>
      </c>
      <c r="J59" s="115">
        <v>5</v>
      </c>
      <c r="K59" s="116">
        <v>4.3103448275862073</v>
      </c>
    </row>
    <row r="60" spans="1:11" ht="14.1" customHeight="1" x14ac:dyDescent="0.2">
      <c r="A60" s="306">
        <v>81</v>
      </c>
      <c r="B60" s="307" t="s">
        <v>289</v>
      </c>
      <c r="C60" s="308"/>
      <c r="D60" s="113">
        <v>6.7568534822131561</v>
      </c>
      <c r="E60" s="115">
        <v>944</v>
      </c>
      <c r="F60" s="114">
        <v>701</v>
      </c>
      <c r="G60" s="114">
        <v>1265</v>
      </c>
      <c r="H60" s="114">
        <v>680</v>
      </c>
      <c r="I60" s="140">
        <v>805</v>
      </c>
      <c r="J60" s="115">
        <v>139</v>
      </c>
      <c r="K60" s="116">
        <v>17.267080745341616</v>
      </c>
    </row>
    <row r="61" spans="1:11" ht="14.1" customHeight="1" x14ac:dyDescent="0.2">
      <c r="A61" s="306" t="s">
        <v>290</v>
      </c>
      <c r="B61" s="307" t="s">
        <v>291</v>
      </c>
      <c r="C61" s="308"/>
      <c r="D61" s="113">
        <v>1.3814329682914608</v>
      </c>
      <c r="E61" s="115">
        <v>193</v>
      </c>
      <c r="F61" s="114">
        <v>121</v>
      </c>
      <c r="G61" s="114">
        <v>177</v>
      </c>
      <c r="H61" s="114">
        <v>136</v>
      </c>
      <c r="I61" s="140">
        <v>175</v>
      </c>
      <c r="J61" s="115">
        <v>18</v>
      </c>
      <c r="K61" s="116">
        <v>10.285714285714286</v>
      </c>
    </row>
    <row r="62" spans="1:11" ht="14.1" customHeight="1" x14ac:dyDescent="0.2">
      <c r="A62" s="306" t="s">
        <v>292</v>
      </c>
      <c r="B62" s="307" t="s">
        <v>293</v>
      </c>
      <c r="C62" s="308"/>
      <c r="D62" s="113">
        <v>2.7771813041299835</v>
      </c>
      <c r="E62" s="115">
        <v>388</v>
      </c>
      <c r="F62" s="114">
        <v>321</v>
      </c>
      <c r="G62" s="114">
        <v>789</v>
      </c>
      <c r="H62" s="114">
        <v>307</v>
      </c>
      <c r="I62" s="140">
        <v>352</v>
      </c>
      <c r="J62" s="115">
        <v>36</v>
      </c>
      <c r="K62" s="116">
        <v>10.227272727272727</v>
      </c>
    </row>
    <row r="63" spans="1:11" ht="14.1" customHeight="1" x14ac:dyDescent="0.2">
      <c r="A63" s="306"/>
      <c r="B63" s="307" t="s">
        <v>294</v>
      </c>
      <c r="C63" s="308"/>
      <c r="D63" s="113">
        <v>2.3548779614916615</v>
      </c>
      <c r="E63" s="115">
        <v>329</v>
      </c>
      <c r="F63" s="114">
        <v>280</v>
      </c>
      <c r="G63" s="114">
        <v>714</v>
      </c>
      <c r="H63" s="114">
        <v>267</v>
      </c>
      <c r="I63" s="140">
        <v>314</v>
      </c>
      <c r="J63" s="115">
        <v>15</v>
      </c>
      <c r="K63" s="116">
        <v>4.7770700636942678</v>
      </c>
    </row>
    <row r="64" spans="1:11" ht="14.1" customHeight="1" x14ac:dyDescent="0.2">
      <c r="A64" s="306" t="s">
        <v>295</v>
      </c>
      <c r="B64" s="307" t="s">
        <v>296</v>
      </c>
      <c r="C64" s="308"/>
      <c r="D64" s="113">
        <v>0.9090258392384224</v>
      </c>
      <c r="E64" s="115">
        <v>127</v>
      </c>
      <c r="F64" s="114">
        <v>87</v>
      </c>
      <c r="G64" s="114">
        <v>78</v>
      </c>
      <c r="H64" s="114">
        <v>85</v>
      </c>
      <c r="I64" s="140">
        <v>87</v>
      </c>
      <c r="J64" s="115">
        <v>40</v>
      </c>
      <c r="K64" s="116">
        <v>45.977011494252871</v>
      </c>
    </row>
    <row r="65" spans="1:11" ht="14.1" customHeight="1" x14ac:dyDescent="0.2">
      <c r="A65" s="306" t="s">
        <v>297</v>
      </c>
      <c r="B65" s="307" t="s">
        <v>298</v>
      </c>
      <c r="C65" s="308"/>
      <c r="D65" s="113">
        <v>1.002075728294324</v>
      </c>
      <c r="E65" s="115">
        <v>140</v>
      </c>
      <c r="F65" s="114">
        <v>99</v>
      </c>
      <c r="G65" s="114">
        <v>130</v>
      </c>
      <c r="H65" s="114">
        <v>75</v>
      </c>
      <c r="I65" s="140">
        <v>113</v>
      </c>
      <c r="J65" s="115">
        <v>27</v>
      </c>
      <c r="K65" s="116">
        <v>23.893805309734514</v>
      </c>
    </row>
    <row r="66" spans="1:11" ht="14.1" customHeight="1" x14ac:dyDescent="0.2">
      <c r="A66" s="306">
        <v>82</v>
      </c>
      <c r="B66" s="307" t="s">
        <v>299</v>
      </c>
      <c r="C66" s="308"/>
      <c r="D66" s="113">
        <v>4.065564383365543</v>
      </c>
      <c r="E66" s="115">
        <v>568</v>
      </c>
      <c r="F66" s="114">
        <v>422</v>
      </c>
      <c r="G66" s="114">
        <v>836</v>
      </c>
      <c r="H66" s="114">
        <v>419</v>
      </c>
      <c r="I66" s="140">
        <v>522</v>
      </c>
      <c r="J66" s="115">
        <v>46</v>
      </c>
      <c r="K66" s="116">
        <v>8.8122605363984672</v>
      </c>
    </row>
    <row r="67" spans="1:11" ht="14.1" customHeight="1" x14ac:dyDescent="0.2">
      <c r="A67" s="306" t="s">
        <v>300</v>
      </c>
      <c r="B67" s="307" t="s">
        <v>301</v>
      </c>
      <c r="C67" s="308"/>
      <c r="D67" s="113">
        <v>3.3569536897859851</v>
      </c>
      <c r="E67" s="115">
        <v>469</v>
      </c>
      <c r="F67" s="114">
        <v>342</v>
      </c>
      <c r="G67" s="114">
        <v>674</v>
      </c>
      <c r="H67" s="114">
        <v>316</v>
      </c>
      <c r="I67" s="140">
        <v>404</v>
      </c>
      <c r="J67" s="115">
        <v>65</v>
      </c>
      <c r="K67" s="116">
        <v>16.089108910891088</v>
      </c>
    </row>
    <row r="68" spans="1:11" ht="14.1" customHeight="1" x14ac:dyDescent="0.2">
      <c r="A68" s="306" t="s">
        <v>302</v>
      </c>
      <c r="B68" s="307" t="s">
        <v>303</v>
      </c>
      <c r="C68" s="308"/>
      <c r="D68" s="113">
        <v>0.38651492377066782</v>
      </c>
      <c r="E68" s="115">
        <v>54</v>
      </c>
      <c r="F68" s="114">
        <v>49</v>
      </c>
      <c r="G68" s="114">
        <v>94</v>
      </c>
      <c r="H68" s="114">
        <v>53</v>
      </c>
      <c r="I68" s="140">
        <v>67</v>
      </c>
      <c r="J68" s="115">
        <v>-13</v>
      </c>
      <c r="K68" s="116">
        <v>-19.402985074626866</v>
      </c>
    </row>
    <row r="69" spans="1:11" ht="14.1" customHeight="1" x14ac:dyDescent="0.2">
      <c r="A69" s="306">
        <v>83</v>
      </c>
      <c r="B69" s="307" t="s">
        <v>304</v>
      </c>
      <c r="C69" s="308"/>
      <c r="D69" s="113">
        <v>6.1412926776895</v>
      </c>
      <c r="E69" s="115">
        <v>858</v>
      </c>
      <c r="F69" s="114">
        <v>544</v>
      </c>
      <c r="G69" s="114">
        <v>1054</v>
      </c>
      <c r="H69" s="114">
        <v>529</v>
      </c>
      <c r="I69" s="140">
        <v>715</v>
      </c>
      <c r="J69" s="115">
        <v>143</v>
      </c>
      <c r="K69" s="116">
        <v>20</v>
      </c>
    </row>
    <row r="70" spans="1:11" ht="14.1" customHeight="1" x14ac:dyDescent="0.2">
      <c r="A70" s="306" t="s">
        <v>305</v>
      </c>
      <c r="B70" s="307" t="s">
        <v>306</v>
      </c>
      <c r="C70" s="308"/>
      <c r="D70" s="113">
        <v>5.2036361033569536</v>
      </c>
      <c r="E70" s="115">
        <v>727</v>
      </c>
      <c r="F70" s="114">
        <v>459</v>
      </c>
      <c r="G70" s="114">
        <v>898</v>
      </c>
      <c r="H70" s="114">
        <v>402</v>
      </c>
      <c r="I70" s="140">
        <v>573</v>
      </c>
      <c r="J70" s="115">
        <v>154</v>
      </c>
      <c r="K70" s="116">
        <v>26.876090750436301</v>
      </c>
    </row>
    <row r="71" spans="1:11" ht="14.1" customHeight="1" x14ac:dyDescent="0.2">
      <c r="A71" s="306"/>
      <c r="B71" s="307" t="s">
        <v>307</v>
      </c>
      <c r="C71" s="308"/>
      <c r="D71" s="113">
        <v>2.934650347147663</v>
      </c>
      <c r="E71" s="115">
        <v>410</v>
      </c>
      <c r="F71" s="114">
        <v>195</v>
      </c>
      <c r="G71" s="114">
        <v>592</v>
      </c>
      <c r="H71" s="114">
        <v>202</v>
      </c>
      <c r="I71" s="140">
        <v>349</v>
      </c>
      <c r="J71" s="115">
        <v>61</v>
      </c>
      <c r="K71" s="116">
        <v>17.478510028653297</v>
      </c>
    </row>
    <row r="72" spans="1:11" ht="14.1" customHeight="1" x14ac:dyDescent="0.2">
      <c r="A72" s="306">
        <v>84</v>
      </c>
      <c r="B72" s="307" t="s">
        <v>308</v>
      </c>
      <c r="C72" s="308"/>
      <c r="D72" s="113">
        <v>1.431536754706177</v>
      </c>
      <c r="E72" s="115">
        <v>200</v>
      </c>
      <c r="F72" s="114">
        <v>163</v>
      </c>
      <c r="G72" s="114">
        <v>302</v>
      </c>
      <c r="H72" s="114">
        <v>173</v>
      </c>
      <c r="I72" s="140">
        <v>172</v>
      </c>
      <c r="J72" s="115">
        <v>28</v>
      </c>
      <c r="K72" s="116">
        <v>16.279069767441861</v>
      </c>
    </row>
    <row r="73" spans="1:11" ht="14.1" customHeight="1" x14ac:dyDescent="0.2">
      <c r="A73" s="306" t="s">
        <v>309</v>
      </c>
      <c r="B73" s="307" t="s">
        <v>310</v>
      </c>
      <c r="C73" s="308"/>
      <c r="D73" s="113">
        <v>0.42230334263832225</v>
      </c>
      <c r="E73" s="115">
        <v>59</v>
      </c>
      <c r="F73" s="114">
        <v>56</v>
      </c>
      <c r="G73" s="114">
        <v>140</v>
      </c>
      <c r="H73" s="114">
        <v>69</v>
      </c>
      <c r="I73" s="140">
        <v>52</v>
      </c>
      <c r="J73" s="115">
        <v>7</v>
      </c>
      <c r="K73" s="116">
        <v>13.461538461538462</v>
      </c>
    </row>
    <row r="74" spans="1:11" ht="14.1" customHeight="1" x14ac:dyDescent="0.2">
      <c r="A74" s="306" t="s">
        <v>311</v>
      </c>
      <c r="B74" s="307" t="s">
        <v>312</v>
      </c>
      <c r="C74" s="308"/>
      <c r="D74" s="113">
        <v>0.18609977811180303</v>
      </c>
      <c r="E74" s="115">
        <v>26</v>
      </c>
      <c r="F74" s="114">
        <v>32</v>
      </c>
      <c r="G74" s="114">
        <v>42</v>
      </c>
      <c r="H74" s="114">
        <v>35</v>
      </c>
      <c r="I74" s="140">
        <v>42</v>
      </c>
      <c r="J74" s="115">
        <v>-16</v>
      </c>
      <c r="K74" s="116">
        <v>-38.095238095238095</v>
      </c>
    </row>
    <row r="75" spans="1:11" ht="14.1" customHeight="1" x14ac:dyDescent="0.2">
      <c r="A75" s="306" t="s">
        <v>313</v>
      </c>
      <c r="B75" s="307" t="s">
        <v>314</v>
      </c>
      <c r="C75" s="308"/>
      <c r="D75" s="113">
        <v>0.15746904301767947</v>
      </c>
      <c r="E75" s="115">
        <v>22</v>
      </c>
      <c r="F75" s="114">
        <v>33</v>
      </c>
      <c r="G75" s="114">
        <v>38</v>
      </c>
      <c r="H75" s="114">
        <v>29</v>
      </c>
      <c r="I75" s="140">
        <v>23</v>
      </c>
      <c r="J75" s="115">
        <v>-1</v>
      </c>
      <c r="K75" s="116">
        <v>-4.3478260869565215</v>
      </c>
    </row>
    <row r="76" spans="1:11" ht="14.1" customHeight="1" x14ac:dyDescent="0.2">
      <c r="A76" s="306">
        <v>91</v>
      </c>
      <c r="B76" s="307" t="s">
        <v>315</v>
      </c>
      <c r="C76" s="308"/>
      <c r="D76" s="113">
        <v>0.12883830792355594</v>
      </c>
      <c r="E76" s="115">
        <v>18</v>
      </c>
      <c r="F76" s="114">
        <v>18</v>
      </c>
      <c r="G76" s="114">
        <v>26</v>
      </c>
      <c r="H76" s="114">
        <v>15</v>
      </c>
      <c r="I76" s="140">
        <v>18</v>
      </c>
      <c r="J76" s="115">
        <v>0</v>
      </c>
      <c r="K76" s="116">
        <v>0</v>
      </c>
    </row>
    <row r="77" spans="1:11" ht="14.1" customHeight="1" x14ac:dyDescent="0.2">
      <c r="A77" s="306">
        <v>92</v>
      </c>
      <c r="B77" s="307" t="s">
        <v>316</v>
      </c>
      <c r="C77" s="308"/>
      <c r="D77" s="113">
        <v>0.87323742037076801</v>
      </c>
      <c r="E77" s="115">
        <v>122</v>
      </c>
      <c r="F77" s="114">
        <v>77</v>
      </c>
      <c r="G77" s="114">
        <v>131</v>
      </c>
      <c r="H77" s="114">
        <v>67</v>
      </c>
      <c r="I77" s="140">
        <v>91</v>
      </c>
      <c r="J77" s="115">
        <v>31</v>
      </c>
      <c r="K77" s="116">
        <v>34.065934065934066</v>
      </c>
    </row>
    <row r="78" spans="1:11" ht="14.1" customHeight="1" x14ac:dyDescent="0.2">
      <c r="A78" s="306">
        <v>93</v>
      </c>
      <c r="B78" s="307" t="s">
        <v>317</v>
      </c>
      <c r="C78" s="308"/>
      <c r="D78" s="113">
        <v>0.16462672679121038</v>
      </c>
      <c r="E78" s="115">
        <v>23</v>
      </c>
      <c r="F78" s="114">
        <v>16</v>
      </c>
      <c r="G78" s="114">
        <v>33</v>
      </c>
      <c r="H78" s="114">
        <v>14</v>
      </c>
      <c r="I78" s="140">
        <v>144</v>
      </c>
      <c r="J78" s="115">
        <v>-121</v>
      </c>
      <c r="K78" s="116">
        <v>-84.027777777777771</v>
      </c>
    </row>
    <row r="79" spans="1:11" ht="14.1" customHeight="1" x14ac:dyDescent="0.2">
      <c r="A79" s="306">
        <v>94</v>
      </c>
      <c r="B79" s="307" t="s">
        <v>318</v>
      </c>
      <c r="C79" s="308"/>
      <c r="D79" s="113">
        <v>0.55829933433540901</v>
      </c>
      <c r="E79" s="115">
        <v>78</v>
      </c>
      <c r="F79" s="114">
        <v>75</v>
      </c>
      <c r="G79" s="114">
        <v>107</v>
      </c>
      <c r="H79" s="114">
        <v>89</v>
      </c>
      <c r="I79" s="140">
        <v>63</v>
      </c>
      <c r="J79" s="115">
        <v>15</v>
      </c>
      <c r="K79" s="116">
        <v>23.80952380952381</v>
      </c>
    </row>
    <row r="80" spans="1:11" ht="14.1" customHeight="1" x14ac:dyDescent="0.2">
      <c r="A80" s="306" t="s">
        <v>319</v>
      </c>
      <c r="B80" s="307" t="s">
        <v>320</v>
      </c>
      <c r="C80" s="308"/>
      <c r="D80" s="113">
        <v>0.12168062415002505</v>
      </c>
      <c r="E80" s="115">
        <v>17</v>
      </c>
      <c r="F80" s="114">
        <v>7</v>
      </c>
      <c r="G80" s="114">
        <v>14</v>
      </c>
      <c r="H80" s="114">
        <v>12</v>
      </c>
      <c r="I80" s="140">
        <v>28</v>
      </c>
      <c r="J80" s="115">
        <v>-11</v>
      </c>
      <c r="K80" s="116">
        <v>-39.285714285714285</v>
      </c>
    </row>
    <row r="81" spans="1:11" ht="14.1" customHeight="1" x14ac:dyDescent="0.2">
      <c r="A81" s="310" t="s">
        <v>321</v>
      </c>
      <c r="B81" s="311" t="s">
        <v>334</v>
      </c>
      <c r="C81" s="312"/>
      <c r="D81" s="125">
        <v>0.21473051320592657</v>
      </c>
      <c r="E81" s="143">
        <v>30</v>
      </c>
      <c r="F81" s="144">
        <v>25</v>
      </c>
      <c r="G81" s="144">
        <v>177</v>
      </c>
      <c r="H81" s="144">
        <v>29</v>
      </c>
      <c r="I81" s="145">
        <v>34</v>
      </c>
      <c r="J81" s="143">
        <v>-4</v>
      </c>
      <c r="K81" s="146">
        <v>-11.764705882352942</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15136</v>
      </c>
      <c r="E11" s="114">
        <v>11134</v>
      </c>
      <c r="F11" s="114">
        <v>13391</v>
      </c>
      <c r="G11" s="114">
        <v>11511</v>
      </c>
      <c r="H11" s="140">
        <v>15069</v>
      </c>
      <c r="I11" s="115">
        <v>67</v>
      </c>
      <c r="J11" s="116">
        <v>0.44462140818899726</v>
      </c>
    </row>
    <row r="12" spans="1:15" s="110" customFormat="1" ht="24.95" customHeight="1" x14ac:dyDescent="0.2">
      <c r="A12" s="193" t="s">
        <v>132</v>
      </c>
      <c r="B12" s="194" t="s">
        <v>133</v>
      </c>
      <c r="C12" s="113">
        <v>1.7375792811839323</v>
      </c>
      <c r="D12" s="115">
        <v>263</v>
      </c>
      <c r="E12" s="114">
        <v>345</v>
      </c>
      <c r="F12" s="114">
        <v>256</v>
      </c>
      <c r="G12" s="114">
        <v>216</v>
      </c>
      <c r="H12" s="140">
        <v>278</v>
      </c>
      <c r="I12" s="115">
        <v>-15</v>
      </c>
      <c r="J12" s="116">
        <v>-5.3956834532374103</v>
      </c>
    </row>
    <row r="13" spans="1:15" s="110" customFormat="1" ht="24.95" customHeight="1" x14ac:dyDescent="0.2">
      <c r="A13" s="193" t="s">
        <v>134</v>
      </c>
      <c r="B13" s="199" t="s">
        <v>214</v>
      </c>
      <c r="C13" s="113">
        <v>1.5988372093023255</v>
      </c>
      <c r="D13" s="115">
        <v>242</v>
      </c>
      <c r="E13" s="114">
        <v>139</v>
      </c>
      <c r="F13" s="114">
        <v>129</v>
      </c>
      <c r="G13" s="114">
        <v>112</v>
      </c>
      <c r="H13" s="140">
        <v>199</v>
      </c>
      <c r="I13" s="115">
        <v>43</v>
      </c>
      <c r="J13" s="116">
        <v>21.608040201005025</v>
      </c>
    </row>
    <row r="14" spans="1:15" s="287" customFormat="1" ht="24.95" customHeight="1" x14ac:dyDescent="0.2">
      <c r="A14" s="193" t="s">
        <v>215</v>
      </c>
      <c r="B14" s="199" t="s">
        <v>137</v>
      </c>
      <c r="C14" s="113">
        <v>23.823995771670191</v>
      </c>
      <c r="D14" s="115">
        <v>3606</v>
      </c>
      <c r="E14" s="114">
        <v>2056</v>
      </c>
      <c r="F14" s="114">
        <v>2212</v>
      </c>
      <c r="G14" s="114">
        <v>2841</v>
      </c>
      <c r="H14" s="140">
        <v>3126</v>
      </c>
      <c r="I14" s="115">
        <v>480</v>
      </c>
      <c r="J14" s="116">
        <v>15.355086372360844</v>
      </c>
      <c r="K14" s="110"/>
      <c r="L14" s="110"/>
      <c r="M14" s="110"/>
      <c r="N14" s="110"/>
      <c r="O14" s="110"/>
    </row>
    <row r="15" spans="1:15" s="110" customFormat="1" ht="24.95" customHeight="1" x14ac:dyDescent="0.2">
      <c r="A15" s="193" t="s">
        <v>216</v>
      </c>
      <c r="B15" s="199" t="s">
        <v>217</v>
      </c>
      <c r="C15" s="113">
        <v>4.6049154334038054</v>
      </c>
      <c r="D15" s="115">
        <v>697</v>
      </c>
      <c r="E15" s="114">
        <v>595</v>
      </c>
      <c r="F15" s="114">
        <v>721</v>
      </c>
      <c r="G15" s="114">
        <v>1428</v>
      </c>
      <c r="H15" s="140">
        <v>670</v>
      </c>
      <c r="I15" s="115">
        <v>27</v>
      </c>
      <c r="J15" s="116">
        <v>4.0298507462686564</v>
      </c>
    </row>
    <row r="16" spans="1:15" s="287" customFormat="1" ht="24.95" customHeight="1" x14ac:dyDescent="0.2">
      <c r="A16" s="193" t="s">
        <v>218</v>
      </c>
      <c r="B16" s="199" t="s">
        <v>141</v>
      </c>
      <c r="C16" s="113">
        <v>15.942124735729386</v>
      </c>
      <c r="D16" s="115">
        <v>2413</v>
      </c>
      <c r="E16" s="114">
        <v>1026</v>
      </c>
      <c r="F16" s="114">
        <v>1070</v>
      </c>
      <c r="G16" s="114">
        <v>877</v>
      </c>
      <c r="H16" s="140">
        <v>1818</v>
      </c>
      <c r="I16" s="115">
        <v>595</v>
      </c>
      <c r="J16" s="116">
        <v>32.72827282728273</v>
      </c>
      <c r="K16" s="110"/>
      <c r="L16" s="110"/>
      <c r="M16" s="110"/>
      <c r="N16" s="110"/>
      <c r="O16" s="110"/>
    </row>
    <row r="17" spans="1:15" s="110" customFormat="1" ht="24.95" customHeight="1" x14ac:dyDescent="0.2">
      <c r="A17" s="193" t="s">
        <v>142</v>
      </c>
      <c r="B17" s="199" t="s">
        <v>220</v>
      </c>
      <c r="C17" s="113">
        <v>3.2769556025369977</v>
      </c>
      <c r="D17" s="115">
        <v>496</v>
      </c>
      <c r="E17" s="114">
        <v>435</v>
      </c>
      <c r="F17" s="114">
        <v>421</v>
      </c>
      <c r="G17" s="114">
        <v>536</v>
      </c>
      <c r="H17" s="140">
        <v>638</v>
      </c>
      <c r="I17" s="115">
        <v>-142</v>
      </c>
      <c r="J17" s="116">
        <v>-22.257053291536049</v>
      </c>
    </row>
    <row r="18" spans="1:15" s="287" customFormat="1" ht="24.95" customHeight="1" x14ac:dyDescent="0.2">
      <c r="A18" s="201" t="s">
        <v>144</v>
      </c>
      <c r="B18" s="202" t="s">
        <v>145</v>
      </c>
      <c r="C18" s="113">
        <v>7.5052854122621566</v>
      </c>
      <c r="D18" s="115">
        <v>1136</v>
      </c>
      <c r="E18" s="114">
        <v>846</v>
      </c>
      <c r="F18" s="114">
        <v>970</v>
      </c>
      <c r="G18" s="114">
        <v>695</v>
      </c>
      <c r="H18" s="140">
        <v>1186</v>
      </c>
      <c r="I18" s="115">
        <v>-50</v>
      </c>
      <c r="J18" s="116">
        <v>-4.2158516020236085</v>
      </c>
      <c r="K18" s="110"/>
      <c r="L18" s="110"/>
      <c r="M18" s="110"/>
      <c r="N18" s="110"/>
      <c r="O18" s="110"/>
    </row>
    <row r="19" spans="1:15" s="110" customFormat="1" ht="24.95" customHeight="1" x14ac:dyDescent="0.2">
      <c r="A19" s="193" t="s">
        <v>146</v>
      </c>
      <c r="B19" s="199" t="s">
        <v>147</v>
      </c>
      <c r="C19" s="113">
        <v>10.220665961945032</v>
      </c>
      <c r="D19" s="115">
        <v>1547</v>
      </c>
      <c r="E19" s="114">
        <v>1235</v>
      </c>
      <c r="F19" s="114">
        <v>1499</v>
      </c>
      <c r="G19" s="114">
        <v>1418</v>
      </c>
      <c r="H19" s="140">
        <v>1651</v>
      </c>
      <c r="I19" s="115">
        <v>-104</v>
      </c>
      <c r="J19" s="116">
        <v>-6.2992125984251972</v>
      </c>
    </row>
    <row r="20" spans="1:15" s="287" customFormat="1" ht="24.95" customHeight="1" x14ac:dyDescent="0.2">
      <c r="A20" s="193" t="s">
        <v>148</v>
      </c>
      <c r="B20" s="199" t="s">
        <v>149</v>
      </c>
      <c r="C20" s="113">
        <v>6.1046511627906979</v>
      </c>
      <c r="D20" s="115">
        <v>924</v>
      </c>
      <c r="E20" s="114">
        <v>713</v>
      </c>
      <c r="F20" s="114">
        <v>799</v>
      </c>
      <c r="G20" s="114">
        <v>666</v>
      </c>
      <c r="H20" s="140">
        <v>814</v>
      </c>
      <c r="I20" s="115">
        <v>110</v>
      </c>
      <c r="J20" s="116">
        <v>13.513513513513514</v>
      </c>
      <c r="K20" s="110"/>
      <c r="L20" s="110"/>
      <c r="M20" s="110"/>
      <c r="N20" s="110"/>
      <c r="O20" s="110"/>
    </row>
    <row r="21" spans="1:15" s="110" customFormat="1" ht="24.95" customHeight="1" x14ac:dyDescent="0.2">
      <c r="A21" s="201" t="s">
        <v>150</v>
      </c>
      <c r="B21" s="202" t="s">
        <v>151</v>
      </c>
      <c r="C21" s="113">
        <v>5.6289640591966172</v>
      </c>
      <c r="D21" s="115">
        <v>852</v>
      </c>
      <c r="E21" s="114">
        <v>805</v>
      </c>
      <c r="F21" s="114">
        <v>881</v>
      </c>
      <c r="G21" s="114">
        <v>600</v>
      </c>
      <c r="H21" s="140">
        <v>920</v>
      </c>
      <c r="I21" s="115">
        <v>-68</v>
      </c>
      <c r="J21" s="116">
        <v>-7.3913043478260869</v>
      </c>
    </row>
    <row r="22" spans="1:15" s="110" customFormat="1" ht="24.95" customHeight="1" x14ac:dyDescent="0.2">
      <c r="A22" s="201" t="s">
        <v>152</v>
      </c>
      <c r="B22" s="199" t="s">
        <v>153</v>
      </c>
      <c r="C22" s="113">
        <v>0.59460887949260044</v>
      </c>
      <c r="D22" s="115">
        <v>90</v>
      </c>
      <c r="E22" s="114">
        <v>76</v>
      </c>
      <c r="F22" s="114">
        <v>103</v>
      </c>
      <c r="G22" s="114">
        <v>71</v>
      </c>
      <c r="H22" s="140">
        <v>129</v>
      </c>
      <c r="I22" s="115">
        <v>-39</v>
      </c>
      <c r="J22" s="116">
        <v>-30.232558139534884</v>
      </c>
    </row>
    <row r="23" spans="1:15" s="110" customFormat="1" ht="24.95" customHeight="1" x14ac:dyDescent="0.2">
      <c r="A23" s="193" t="s">
        <v>154</v>
      </c>
      <c r="B23" s="199" t="s">
        <v>155</v>
      </c>
      <c r="C23" s="113">
        <v>0.46247357293868924</v>
      </c>
      <c r="D23" s="115">
        <v>70</v>
      </c>
      <c r="E23" s="114">
        <v>86</v>
      </c>
      <c r="F23" s="114">
        <v>84</v>
      </c>
      <c r="G23" s="114">
        <v>96</v>
      </c>
      <c r="H23" s="140">
        <v>104</v>
      </c>
      <c r="I23" s="115">
        <v>-34</v>
      </c>
      <c r="J23" s="116">
        <v>-32.692307692307693</v>
      </c>
    </row>
    <row r="24" spans="1:15" s="110" customFormat="1" ht="24.95" customHeight="1" x14ac:dyDescent="0.2">
      <c r="A24" s="193" t="s">
        <v>156</v>
      </c>
      <c r="B24" s="199" t="s">
        <v>221</v>
      </c>
      <c r="C24" s="113">
        <v>3.3694503171247359</v>
      </c>
      <c r="D24" s="115">
        <v>510</v>
      </c>
      <c r="E24" s="114">
        <v>358</v>
      </c>
      <c r="F24" s="114">
        <v>452</v>
      </c>
      <c r="G24" s="114">
        <v>397</v>
      </c>
      <c r="H24" s="140">
        <v>498</v>
      </c>
      <c r="I24" s="115">
        <v>12</v>
      </c>
      <c r="J24" s="116">
        <v>2.4096385542168677</v>
      </c>
    </row>
    <row r="25" spans="1:15" s="110" customFormat="1" ht="24.95" customHeight="1" x14ac:dyDescent="0.2">
      <c r="A25" s="193" t="s">
        <v>222</v>
      </c>
      <c r="B25" s="204" t="s">
        <v>159</v>
      </c>
      <c r="C25" s="113">
        <v>4.3472515856236784</v>
      </c>
      <c r="D25" s="115">
        <v>658</v>
      </c>
      <c r="E25" s="114">
        <v>557</v>
      </c>
      <c r="F25" s="114">
        <v>565</v>
      </c>
      <c r="G25" s="114">
        <v>509</v>
      </c>
      <c r="H25" s="140">
        <v>740</v>
      </c>
      <c r="I25" s="115">
        <v>-82</v>
      </c>
      <c r="J25" s="116">
        <v>-11.081081081081081</v>
      </c>
    </row>
    <row r="26" spans="1:15" s="110" customFormat="1" ht="24.95" customHeight="1" x14ac:dyDescent="0.2">
      <c r="A26" s="201">
        <v>782.78300000000002</v>
      </c>
      <c r="B26" s="203" t="s">
        <v>160</v>
      </c>
      <c r="C26" s="113">
        <v>10.947410147991544</v>
      </c>
      <c r="D26" s="115">
        <v>1657</v>
      </c>
      <c r="E26" s="114">
        <v>1539</v>
      </c>
      <c r="F26" s="114">
        <v>1596</v>
      </c>
      <c r="G26" s="114">
        <v>1402</v>
      </c>
      <c r="H26" s="140">
        <v>1482</v>
      </c>
      <c r="I26" s="115">
        <v>175</v>
      </c>
      <c r="J26" s="116">
        <v>11.808367071524966</v>
      </c>
    </row>
    <row r="27" spans="1:15" s="110" customFormat="1" ht="24.95" customHeight="1" x14ac:dyDescent="0.2">
      <c r="A27" s="193" t="s">
        <v>161</v>
      </c>
      <c r="B27" s="199" t="s">
        <v>162</v>
      </c>
      <c r="C27" s="113">
        <v>2.7418076109936576</v>
      </c>
      <c r="D27" s="115">
        <v>415</v>
      </c>
      <c r="E27" s="114">
        <v>295</v>
      </c>
      <c r="F27" s="114">
        <v>397</v>
      </c>
      <c r="G27" s="114">
        <v>274</v>
      </c>
      <c r="H27" s="140">
        <v>508</v>
      </c>
      <c r="I27" s="115">
        <v>-93</v>
      </c>
      <c r="J27" s="116">
        <v>-18.30708661417323</v>
      </c>
    </row>
    <row r="28" spans="1:15" s="110" customFormat="1" ht="24.95" customHeight="1" x14ac:dyDescent="0.2">
      <c r="A28" s="193" t="s">
        <v>163</v>
      </c>
      <c r="B28" s="199" t="s">
        <v>164</v>
      </c>
      <c r="C28" s="113">
        <v>3.2042811839323466</v>
      </c>
      <c r="D28" s="115">
        <v>485</v>
      </c>
      <c r="E28" s="114">
        <v>272</v>
      </c>
      <c r="F28" s="114">
        <v>587</v>
      </c>
      <c r="G28" s="114">
        <v>375</v>
      </c>
      <c r="H28" s="140">
        <v>793</v>
      </c>
      <c r="I28" s="115">
        <v>-308</v>
      </c>
      <c r="J28" s="116">
        <v>-38.839848675914247</v>
      </c>
    </row>
    <row r="29" spans="1:15" s="110" customFormat="1" ht="24.95" customHeight="1" x14ac:dyDescent="0.2">
      <c r="A29" s="193">
        <v>86</v>
      </c>
      <c r="B29" s="199" t="s">
        <v>165</v>
      </c>
      <c r="C29" s="113">
        <v>5.4902219873150102</v>
      </c>
      <c r="D29" s="115">
        <v>831</v>
      </c>
      <c r="E29" s="114">
        <v>492</v>
      </c>
      <c r="F29" s="114">
        <v>860</v>
      </c>
      <c r="G29" s="114">
        <v>531</v>
      </c>
      <c r="H29" s="140">
        <v>699</v>
      </c>
      <c r="I29" s="115">
        <v>132</v>
      </c>
      <c r="J29" s="116">
        <v>18.884120171673821</v>
      </c>
    </row>
    <row r="30" spans="1:15" s="110" customFormat="1" ht="24.95" customHeight="1" x14ac:dyDescent="0.2">
      <c r="A30" s="193">
        <v>87.88</v>
      </c>
      <c r="B30" s="204" t="s">
        <v>166</v>
      </c>
      <c r="C30" s="113">
        <v>7.947938689217759</v>
      </c>
      <c r="D30" s="115">
        <v>1203</v>
      </c>
      <c r="E30" s="114">
        <v>880</v>
      </c>
      <c r="F30" s="114">
        <v>1335</v>
      </c>
      <c r="G30" s="114">
        <v>827</v>
      </c>
      <c r="H30" s="140">
        <v>1168</v>
      </c>
      <c r="I30" s="115">
        <v>35</v>
      </c>
      <c r="J30" s="116">
        <v>2.9965753424657535</v>
      </c>
    </row>
    <row r="31" spans="1:15" s="110" customFormat="1" ht="24.95" customHeight="1" x14ac:dyDescent="0.2">
      <c r="A31" s="193" t="s">
        <v>167</v>
      </c>
      <c r="B31" s="199" t="s">
        <v>168</v>
      </c>
      <c r="C31" s="113">
        <v>4.2745771670190278</v>
      </c>
      <c r="D31" s="115">
        <v>647</v>
      </c>
      <c r="E31" s="114">
        <v>440</v>
      </c>
      <c r="F31" s="114">
        <v>666</v>
      </c>
      <c r="G31" s="114">
        <v>481</v>
      </c>
      <c r="H31" s="140">
        <v>774</v>
      </c>
      <c r="I31" s="115">
        <v>-127</v>
      </c>
      <c r="J31" s="116">
        <v>-16.408268733850129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1.7375792811839323</v>
      </c>
      <c r="D34" s="115">
        <v>263</v>
      </c>
      <c r="E34" s="114">
        <v>345</v>
      </c>
      <c r="F34" s="114">
        <v>256</v>
      </c>
      <c r="G34" s="114">
        <v>216</v>
      </c>
      <c r="H34" s="140">
        <v>278</v>
      </c>
      <c r="I34" s="115">
        <v>-15</v>
      </c>
      <c r="J34" s="116">
        <v>-5.3956834532374103</v>
      </c>
    </row>
    <row r="35" spans="1:10" s="110" customFormat="1" ht="24.95" customHeight="1" x14ac:dyDescent="0.2">
      <c r="A35" s="292" t="s">
        <v>171</v>
      </c>
      <c r="B35" s="293" t="s">
        <v>172</v>
      </c>
      <c r="C35" s="113">
        <v>32.928118393234669</v>
      </c>
      <c r="D35" s="115">
        <v>4984</v>
      </c>
      <c r="E35" s="114">
        <v>3041</v>
      </c>
      <c r="F35" s="114">
        <v>3311</v>
      </c>
      <c r="G35" s="114">
        <v>3648</v>
      </c>
      <c r="H35" s="140">
        <v>4511</v>
      </c>
      <c r="I35" s="115">
        <v>473</v>
      </c>
      <c r="J35" s="116">
        <v>10.485479937929506</v>
      </c>
    </row>
    <row r="36" spans="1:10" s="110" customFormat="1" ht="24.95" customHeight="1" x14ac:dyDescent="0.2">
      <c r="A36" s="294" t="s">
        <v>173</v>
      </c>
      <c r="B36" s="295" t="s">
        <v>174</v>
      </c>
      <c r="C36" s="125">
        <v>65.33430232558139</v>
      </c>
      <c r="D36" s="143">
        <v>9889</v>
      </c>
      <c r="E36" s="144">
        <v>7748</v>
      </c>
      <c r="F36" s="144">
        <v>9824</v>
      </c>
      <c r="G36" s="144">
        <v>7647</v>
      </c>
      <c r="H36" s="145">
        <v>10280</v>
      </c>
      <c r="I36" s="143">
        <v>-391</v>
      </c>
      <c r="J36" s="146">
        <v>-3.8035019455252916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15136</v>
      </c>
      <c r="F11" s="264">
        <v>11134</v>
      </c>
      <c r="G11" s="264">
        <v>13391</v>
      </c>
      <c r="H11" s="264">
        <v>11511</v>
      </c>
      <c r="I11" s="265">
        <v>15069</v>
      </c>
      <c r="J11" s="263">
        <v>67</v>
      </c>
      <c r="K11" s="266">
        <v>0.44462140818899726</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22.291226215644819</v>
      </c>
      <c r="E13" s="115">
        <v>3374</v>
      </c>
      <c r="F13" s="114">
        <v>2984</v>
      </c>
      <c r="G13" s="114">
        <v>3567</v>
      </c>
      <c r="H13" s="114">
        <v>2700</v>
      </c>
      <c r="I13" s="140">
        <v>3166</v>
      </c>
      <c r="J13" s="115">
        <v>208</v>
      </c>
      <c r="K13" s="116">
        <v>6.5698041692987994</v>
      </c>
    </row>
    <row r="14" spans="1:17" ht="15.95" customHeight="1" x14ac:dyDescent="0.2">
      <c r="A14" s="306" t="s">
        <v>230</v>
      </c>
      <c r="B14" s="307"/>
      <c r="C14" s="308"/>
      <c r="D14" s="113">
        <v>58.661469344608882</v>
      </c>
      <c r="E14" s="115">
        <v>8879</v>
      </c>
      <c r="F14" s="114">
        <v>6493</v>
      </c>
      <c r="G14" s="114">
        <v>7617</v>
      </c>
      <c r="H14" s="114">
        <v>6972</v>
      </c>
      <c r="I14" s="140">
        <v>9251</v>
      </c>
      <c r="J14" s="115">
        <v>-372</v>
      </c>
      <c r="K14" s="116">
        <v>-4.021186898713653</v>
      </c>
    </row>
    <row r="15" spans="1:17" ht="15.95" customHeight="1" x14ac:dyDescent="0.2">
      <c r="A15" s="306" t="s">
        <v>231</v>
      </c>
      <c r="B15" s="307"/>
      <c r="C15" s="308"/>
      <c r="D15" s="113">
        <v>8.8993128964059203</v>
      </c>
      <c r="E15" s="115">
        <v>1347</v>
      </c>
      <c r="F15" s="114">
        <v>825</v>
      </c>
      <c r="G15" s="114">
        <v>1011</v>
      </c>
      <c r="H15" s="114">
        <v>838</v>
      </c>
      <c r="I15" s="140">
        <v>1154</v>
      </c>
      <c r="J15" s="115">
        <v>193</v>
      </c>
      <c r="K15" s="116">
        <v>16.724436741767764</v>
      </c>
    </row>
    <row r="16" spans="1:17" ht="15.95" customHeight="1" x14ac:dyDescent="0.2">
      <c r="A16" s="306" t="s">
        <v>232</v>
      </c>
      <c r="B16" s="307"/>
      <c r="C16" s="308"/>
      <c r="D16" s="113">
        <v>9.7714059196617331</v>
      </c>
      <c r="E16" s="115">
        <v>1479</v>
      </c>
      <c r="F16" s="114">
        <v>793</v>
      </c>
      <c r="G16" s="114">
        <v>1045</v>
      </c>
      <c r="H16" s="114">
        <v>964</v>
      </c>
      <c r="I16" s="140">
        <v>1437</v>
      </c>
      <c r="J16" s="115">
        <v>42</v>
      </c>
      <c r="K16" s="116">
        <v>2.9227557411273488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1.3477801268498943</v>
      </c>
      <c r="E18" s="115">
        <v>204</v>
      </c>
      <c r="F18" s="114">
        <v>251</v>
      </c>
      <c r="G18" s="114">
        <v>253</v>
      </c>
      <c r="H18" s="114">
        <v>199</v>
      </c>
      <c r="I18" s="140">
        <v>248</v>
      </c>
      <c r="J18" s="115">
        <v>-44</v>
      </c>
      <c r="K18" s="116">
        <v>-17.741935483870968</v>
      </c>
    </row>
    <row r="19" spans="1:11" ht="14.1" customHeight="1" x14ac:dyDescent="0.2">
      <c r="A19" s="306" t="s">
        <v>235</v>
      </c>
      <c r="B19" s="307" t="s">
        <v>236</v>
      </c>
      <c r="C19" s="308"/>
      <c r="D19" s="113">
        <v>0.72013742071881603</v>
      </c>
      <c r="E19" s="115">
        <v>109</v>
      </c>
      <c r="F19" s="114">
        <v>157</v>
      </c>
      <c r="G19" s="114">
        <v>135</v>
      </c>
      <c r="H19" s="114">
        <v>107</v>
      </c>
      <c r="I19" s="140">
        <v>118</v>
      </c>
      <c r="J19" s="115">
        <v>-9</v>
      </c>
      <c r="K19" s="116">
        <v>-7.6271186440677967</v>
      </c>
    </row>
    <row r="20" spans="1:11" ht="14.1" customHeight="1" x14ac:dyDescent="0.2">
      <c r="A20" s="306">
        <v>12</v>
      </c>
      <c r="B20" s="307" t="s">
        <v>237</v>
      </c>
      <c r="C20" s="308"/>
      <c r="D20" s="113">
        <v>0.95798097251585623</v>
      </c>
      <c r="E20" s="115">
        <v>145</v>
      </c>
      <c r="F20" s="114">
        <v>201</v>
      </c>
      <c r="G20" s="114">
        <v>103</v>
      </c>
      <c r="H20" s="114">
        <v>95</v>
      </c>
      <c r="I20" s="140">
        <v>201</v>
      </c>
      <c r="J20" s="115">
        <v>-56</v>
      </c>
      <c r="K20" s="116">
        <v>-27.860696517412936</v>
      </c>
    </row>
    <row r="21" spans="1:11" ht="14.1" customHeight="1" x14ac:dyDescent="0.2">
      <c r="A21" s="306">
        <v>21</v>
      </c>
      <c r="B21" s="307" t="s">
        <v>238</v>
      </c>
      <c r="C21" s="308"/>
      <c r="D21" s="113">
        <v>0.47568710359408034</v>
      </c>
      <c r="E21" s="115">
        <v>72</v>
      </c>
      <c r="F21" s="114">
        <v>79</v>
      </c>
      <c r="G21" s="114">
        <v>90</v>
      </c>
      <c r="H21" s="114">
        <v>66</v>
      </c>
      <c r="I21" s="140">
        <v>182</v>
      </c>
      <c r="J21" s="115">
        <v>-110</v>
      </c>
      <c r="K21" s="116">
        <v>-60.439560439560438</v>
      </c>
    </row>
    <row r="22" spans="1:11" ht="14.1" customHeight="1" x14ac:dyDescent="0.2">
      <c r="A22" s="306">
        <v>22</v>
      </c>
      <c r="B22" s="307" t="s">
        <v>239</v>
      </c>
      <c r="C22" s="308"/>
      <c r="D22" s="113">
        <v>2.9730443974630023</v>
      </c>
      <c r="E22" s="115">
        <v>450</v>
      </c>
      <c r="F22" s="114">
        <v>433</v>
      </c>
      <c r="G22" s="114">
        <v>492</v>
      </c>
      <c r="H22" s="114">
        <v>477</v>
      </c>
      <c r="I22" s="140">
        <v>555</v>
      </c>
      <c r="J22" s="115">
        <v>-105</v>
      </c>
      <c r="K22" s="116">
        <v>-18.918918918918919</v>
      </c>
    </row>
    <row r="23" spans="1:11" ht="14.1" customHeight="1" x14ac:dyDescent="0.2">
      <c r="A23" s="306">
        <v>23</v>
      </c>
      <c r="B23" s="307" t="s">
        <v>240</v>
      </c>
      <c r="C23" s="308"/>
      <c r="D23" s="113">
        <v>0.64746300211416485</v>
      </c>
      <c r="E23" s="115">
        <v>98</v>
      </c>
      <c r="F23" s="114">
        <v>73</v>
      </c>
      <c r="G23" s="114">
        <v>106</v>
      </c>
      <c r="H23" s="114">
        <v>94</v>
      </c>
      <c r="I23" s="140">
        <v>82</v>
      </c>
      <c r="J23" s="115">
        <v>16</v>
      </c>
      <c r="K23" s="116">
        <v>19.512195121951219</v>
      </c>
    </row>
    <row r="24" spans="1:11" ht="14.1" customHeight="1" x14ac:dyDescent="0.2">
      <c r="A24" s="306">
        <v>24</v>
      </c>
      <c r="B24" s="307" t="s">
        <v>241</v>
      </c>
      <c r="C24" s="308"/>
      <c r="D24" s="113">
        <v>7.4061839323467229</v>
      </c>
      <c r="E24" s="115">
        <v>1121</v>
      </c>
      <c r="F24" s="114">
        <v>813</v>
      </c>
      <c r="G24" s="114">
        <v>773</v>
      </c>
      <c r="H24" s="114">
        <v>696</v>
      </c>
      <c r="I24" s="140">
        <v>1167</v>
      </c>
      <c r="J24" s="115">
        <v>-46</v>
      </c>
      <c r="K24" s="116">
        <v>-3.9417309340188518</v>
      </c>
    </row>
    <row r="25" spans="1:11" ht="14.1" customHeight="1" x14ac:dyDescent="0.2">
      <c r="A25" s="306">
        <v>25</v>
      </c>
      <c r="B25" s="307" t="s">
        <v>242</v>
      </c>
      <c r="C25" s="308"/>
      <c r="D25" s="113">
        <v>7.0758456659619453</v>
      </c>
      <c r="E25" s="115">
        <v>1071</v>
      </c>
      <c r="F25" s="114">
        <v>571</v>
      </c>
      <c r="G25" s="114">
        <v>607</v>
      </c>
      <c r="H25" s="114">
        <v>536</v>
      </c>
      <c r="I25" s="140">
        <v>765</v>
      </c>
      <c r="J25" s="115">
        <v>306</v>
      </c>
      <c r="K25" s="116">
        <v>40</v>
      </c>
    </row>
    <row r="26" spans="1:11" ht="14.1" customHeight="1" x14ac:dyDescent="0.2">
      <c r="A26" s="306">
        <v>26</v>
      </c>
      <c r="B26" s="307" t="s">
        <v>243</v>
      </c>
      <c r="C26" s="308"/>
      <c r="D26" s="113">
        <v>3.5280126849894291</v>
      </c>
      <c r="E26" s="115">
        <v>534</v>
      </c>
      <c r="F26" s="114">
        <v>293</v>
      </c>
      <c r="G26" s="114">
        <v>377</v>
      </c>
      <c r="H26" s="114">
        <v>341</v>
      </c>
      <c r="I26" s="140">
        <v>548</v>
      </c>
      <c r="J26" s="115">
        <v>-14</v>
      </c>
      <c r="K26" s="116">
        <v>-2.5547445255474455</v>
      </c>
    </row>
    <row r="27" spans="1:11" ht="14.1" customHeight="1" x14ac:dyDescent="0.2">
      <c r="A27" s="306">
        <v>27</v>
      </c>
      <c r="B27" s="307" t="s">
        <v>244</v>
      </c>
      <c r="C27" s="308"/>
      <c r="D27" s="113">
        <v>2.9466173361522197</v>
      </c>
      <c r="E27" s="115">
        <v>446</v>
      </c>
      <c r="F27" s="114">
        <v>244</v>
      </c>
      <c r="G27" s="114">
        <v>239</v>
      </c>
      <c r="H27" s="114">
        <v>272</v>
      </c>
      <c r="I27" s="140">
        <v>413</v>
      </c>
      <c r="J27" s="115">
        <v>33</v>
      </c>
      <c r="K27" s="116">
        <v>7.9903147699757868</v>
      </c>
    </row>
    <row r="28" spans="1:11" ht="14.1" customHeight="1" x14ac:dyDescent="0.2">
      <c r="A28" s="306">
        <v>28</v>
      </c>
      <c r="B28" s="307" t="s">
        <v>245</v>
      </c>
      <c r="C28" s="308"/>
      <c r="D28" s="113">
        <v>0.75977801268498946</v>
      </c>
      <c r="E28" s="115">
        <v>115</v>
      </c>
      <c r="F28" s="114">
        <v>124</v>
      </c>
      <c r="G28" s="114">
        <v>140</v>
      </c>
      <c r="H28" s="114">
        <v>562</v>
      </c>
      <c r="I28" s="140">
        <v>142</v>
      </c>
      <c r="J28" s="115">
        <v>-27</v>
      </c>
      <c r="K28" s="116">
        <v>-19.014084507042252</v>
      </c>
    </row>
    <row r="29" spans="1:11" ht="14.1" customHeight="1" x14ac:dyDescent="0.2">
      <c r="A29" s="306">
        <v>29</v>
      </c>
      <c r="B29" s="307" t="s">
        <v>246</v>
      </c>
      <c r="C29" s="308"/>
      <c r="D29" s="113">
        <v>3.5412262156448202</v>
      </c>
      <c r="E29" s="115">
        <v>536</v>
      </c>
      <c r="F29" s="114">
        <v>491</v>
      </c>
      <c r="G29" s="114">
        <v>540</v>
      </c>
      <c r="H29" s="114">
        <v>625</v>
      </c>
      <c r="I29" s="140">
        <v>604</v>
      </c>
      <c r="J29" s="115">
        <v>-68</v>
      </c>
      <c r="K29" s="116">
        <v>-11.258278145695364</v>
      </c>
    </row>
    <row r="30" spans="1:11" ht="14.1" customHeight="1" x14ac:dyDescent="0.2">
      <c r="A30" s="306" t="s">
        <v>247</v>
      </c>
      <c r="B30" s="307" t="s">
        <v>248</v>
      </c>
      <c r="C30" s="308"/>
      <c r="D30" s="113">
        <v>1.5525898520084567</v>
      </c>
      <c r="E30" s="115">
        <v>235</v>
      </c>
      <c r="F30" s="114">
        <v>202</v>
      </c>
      <c r="G30" s="114">
        <v>242</v>
      </c>
      <c r="H30" s="114">
        <v>353</v>
      </c>
      <c r="I30" s="140">
        <v>250</v>
      </c>
      <c r="J30" s="115">
        <v>-15</v>
      </c>
      <c r="K30" s="116">
        <v>-6</v>
      </c>
    </row>
    <row r="31" spans="1:11" ht="14.1" customHeight="1" x14ac:dyDescent="0.2">
      <c r="A31" s="306" t="s">
        <v>249</v>
      </c>
      <c r="B31" s="307" t="s">
        <v>250</v>
      </c>
      <c r="C31" s="308"/>
      <c r="D31" s="113">
        <v>1.9423890063424947</v>
      </c>
      <c r="E31" s="115">
        <v>294</v>
      </c>
      <c r="F31" s="114">
        <v>285</v>
      </c>
      <c r="G31" s="114">
        <v>290</v>
      </c>
      <c r="H31" s="114">
        <v>267</v>
      </c>
      <c r="I31" s="140">
        <v>347</v>
      </c>
      <c r="J31" s="115">
        <v>-53</v>
      </c>
      <c r="K31" s="116">
        <v>-15.273775216138329</v>
      </c>
    </row>
    <row r="32" spans="1:11" ht="14.1" customHeight="1" x14ac:dyDescent="0.2">
      <c r="A32" s="306">
        <v>31</v>
      </c>
      <c r="B32" s="307" t="s">
        <v>251</v>
      </c>
      <c r="C32" s="308"/>
      <c r="D32" s="113">
        <v>0.42943974630021142</v>
      </c>
      <c r="E32" s="115">
        <v>65</v>
      </c>
      <c r="F32" s="114">
        <v>38</v>
      </c>
      <c r="G32" s="114">
        <v>56</v>
      </c>
      <c r="H32" s="114">
        <v>46</v>
      </c>
      <c r="I32" s="140">
        <v>61</v>
      </c>
      <c r="J32" s="115">
        <v>4</v>
      </c>
      <c r="K32" s="116">
        <v>6.557377049180328</v>
      </c>
    </row>
    <row r="33" spans="1:11" ht="14.1" customHeight="1" x14ac:dyDescent="0.2">
      <c r="A33" s="306">
        <v>32</v>
      </c>
      <c r="B33" s="307" t="s">
        <v>252</v>
      </c>
      <c r="C33" s="308"/>
      <c r="D33" s="113">
        <v>2.6559196617336154</v>
      </c>
      <c r="E33" s="115">
        <v>402</v>
      </c>
      <c r="F33" s="114">
        <v>450</v>
      </c>
      <c r="G33" s="114">
        <v>469</v>
      </c>
      <c r="H33" s="114">
        <v>294</v>
      </c>
      <c r="I33" s="140">
        <v>450</v>
      </c>
      <c r="J33" s="115">
        <v>-48</v>
      </c>
      <c r="K33" s="116">
        <v>-10.666666666666666</v>
      </c>
    </row>
    <row r="34" spans="1:11" ht="14.1" customHeight="1" x14ac:dyDescent="0.2">
      <c r="A34" s="306">
        <v>33</v>
      </c>
      <c r="B34" s="307" t="s">
        <v>253</v>
      </c>
      <c r="C34" s="308"/>
      <c r="D34" s="113">
        <v>1.6715116279069768</v>
      </c>
      <c r="E34" s="115">
        <v>253</v>
      </c>
      <c r="F34" s="114">
        <v>260</v>
      </c>
      <c r="G34" s="114">
        <v>232</v>
      </c>
      <c r="H34" s="114">
        <v>174</v>
      </c>
      <c r="I34" s="140">
        <v>266</v>
      </c>
      <c r="J34" s="115">
        <v>-13</v>
      </c>
      <c r="K34" s="116">
        <v>-4.8872180451127818</v>
      </c>
    </row>
    <row r="35" spans="1:11" ht="14.1" customHeight="1" x14ac:dyDescent="0.2">
      <c r="A35" s="306">
        <v>34</v>
      </c>
      <c r="B35" s="307" t="s">
        <v>254</v>
      </c>
      <c r="C35" s="308"/>
      <c r="D35" s="113">
        <v>2.5039640591966172</v>
      </c>
      <c r="E35" s="115">
        <v>379</v>
      </c>
      <c r="F35" s="114">
        <v>262</v>
      </c>
      <c r="G35" s="114">
        <v>278</v>
      </c>
      <c r="H35" s="114">
        <v>243</v>
      </c>
      <c r="I35" s="140">
        <v>473</v>
      </c>
      <c r="J35" s="115">
        <v>-94</v>
      </c>
      <c r="K35" s="116">
        <v>-19.873150105708245</v>
      </c>
    </row>
    <row r="36" spans="1:11" ht="14.1" customHeight="1" x14ac:dyDescent="0.2">
      <c r="A36" s="306">
        <v>41</v>
      </c>
      <c r="B36" s="307" t="s">
        <v>255</v>
      </c>
      <c r="C36" s="308"/>
      <c r="D36" s="113">
        <v>0.55496828752642702</v>
      </c>
      <c r="E36" s="115">
        <v>84</v>
      </c>
      <c r="F36" s="114">
        <v>59</v>
      </c>
      <c r="G36" s="114">
        <v>99</v>
      </c>
      <c r="H36" s="114">
        <v>69</v>
      </c>
      <c r="I36" s="140">
        <v>104</v>
      </c>
      <c r="J36" s="115">
        <v>-20</v>
      </c>
      <c r="K36" s="116">
        <v>-19.23076923076923</v>
      </c>
    </row>
    <row r="37" spans="1:11" ht="14.1" customHeight="1" x14ac:dyDescent="0.2">
      <c r="A37" s="306">
        <v>42</v>
      </c>
      <c r="B37" s="307" t="s">
        <v>256</v>
      </c>
      <c r="C37" s="308"/>
      <c r="D37" s="113">
        <v>0.10570824524312897</v>
      </c>
      <c r="E37" s="115">
        <v>16</v>
      </c>
      <c r="F37" s="114">
        <v>9</v>
      </c>
      <c r="G37" s="114">
        <v>9</v>
      </c>
      <c r="H37" s="114">
        <v>6</v>
      </c>
      <c r="I37" s="140">
        <v>13</v>
      </c>
      <c r="J37" s="115">
        <v>3</v>
      </c>
      <c r="K37" s="116">
        <v>23.076923076923077</v>
      </c>
    </row>
    <row r="38" spans="1:11" ht="14.1" customHeight="1" x14ac:dyDescent="0.2">
      <c r="A38" s="306">
        <v>43</v>
      </c>
      <c r="B38" s="307" t="s">
        <v>257</v>
      </c>
      <c r="C38" s="308"/>
      <c r="D38" s="113">
        <v>0.53514799154334036</v>
      </c>
      <c r="E38" s="115">
        <v>81</v>
      </c>
      <c r="F38" s="114">
        <v>73</v>
      </c>
      <c r="G38" s="114">
        <v>87</v>
      </c>
      <c r="H38" s="114">
        <v>61</v>
      </c>
      <c r="I38" s="140">
        <v>91</v>
      </c>
      <c r="J38" s="115">
        <v>-10</v>
      </c>
      <c r="K38" s="116">
        <v>-10.989010989010989</v>
      </c>
    </row>
    <row r="39" spans="1:11" ht="14.1" customHeight="1" x14ac:dyDescent="0.2">
      <c r="A39" s="306">
        <v>51</v>
      </c>
      <c r="B39" s="307" t="s">
        <v>258</v>
      </c>
      <c r="C39" s="308"/>
      <c r="D39" s="113">
        <v>7.9875792811839323</v>
      </c>
      <c r="E39" s="115">
        <v>1209</v>
      </c>
      <c r="F39" s="114">
        <v>1036</v>
      </c>
      <c r="G39" s="114">
        <v>1089</v>
      </c>
      <c r="H39" s="114">
        <v>881</v>
      </c>
      <c r="I39" s="140">
        <v>985</v>
      </c>
      <c r="J39" s="115">
        <v>224</v>
      </c>
      <c r="K39" s="116">
        <v>22.741116751269036</v>
      </c>
    </row>
    <row r="40" spans="1:11" ht="14.1" customHeight="1" x14ac:dyDescent="0.2">
      <c r="A40" s="306" t="s">
        <v>259</v>
      </c>
      <c r="B40" s="307" t="s">
        <v>260</v>
      </c>
      <c r="C40" s="308"/>
      <c r="D40" s="113">
        <v>7.3070824524312901</v>
      </c>
      <c r="E40" s="115">
        <v>1106</v>
      </c>
      <c r="F40" s="114">
        <v>943</v>
      </c>
      <c r="G40" s="114">
        <v>1022</v>
      </c>
      <c r="H40" s="114">
        <v>802</v>
      </c>
      <c r="I40" s="140">
        <v>869</v>
      </c>
      <c r="J40" s="115">
        <v>237</v>
      </c>
      <c r="K40" s="116">
        <v>27.272727272727273</v>
      </c>
    </row>
    <row r="41" spans="1:11" ht="14.1" customHeight="1" x14ac:dyDescent="0.2">
      <c r="A41" s="306"/>
      <c r="B41" s="307" t="s">
        <v>261</v>
      </c>
      <c r="C41" s="308"/>
      <c r="D41" s="113">
        <v>5.9593023255813957</v>
      </c>
      <c r="E41" s="115">
        <v>902</v>
      </c>
      <c r="F41" s="114">
        <v>695</v>
      </c>
      <c r="G41" s="114">
        <v>821</v>
      </c>
      <c r="H41" s="114">
        <v>626</v>
      </c>
      <c r="I41" s="140">
        <v>643</v>
      </c>
      <c r="J41" s="115">
        <v>259</v>
      </c>
      <c r="K41" s="116">
        <v>40.279937791601867</v>
      </c>
    </row>
    <row r="42" spans="1:11" ht="14.1" customHeight="1" x14ac:dyDescent="0.2">
      <c r="A42" s="306">
        <v>52</v>
      </c>
      <c r="B42" s="307" t="s">
        <v>262</v>
      </c>
      <c r="C42" s="308"/>
      <c r="D42" s="113">
        <v>5.463794926004228</v>
      </c>
      <c r="E42" s="115">
        <v>827</v>
      </c>
      <c r="F42" s="114">
        <v>581</v>
      </c>
      <c r="G42" s="114">
        <v>592</v>
      </c>
      <c r="H42" s="114">
        <v>555</v>
      </c>
      <c r="I42" s="140">
        <v>746</v>
      </c>
      <c r="J42" s="115">
        <v>81</v>
      </c>
      <c r="K42" s="116">
        <v>10.857908847184987</v>
      </c>
    </row>
    <row r="43" spans="1:11" ht="14.1" customHeight="1" x14ac:dyDescent="0.2">
      <c r="A43" s="306" t="s">
        <v>263</v>
      </c>
      <c r="B43" s="307" t="s">
        <v>264</v>
      </c>
      <c r="C43" s="308"/>
      <c r="D43" s="113">
        <v>4.7700845665961946</v>
      </c>
      <c r="E43" s="115">
        <v>722</v>
      </c>
      <c r="F43" s="114">
        <v>497</v>
      </c>
      <c r="G43" s="114">
        <v>516</v>
      </c>
      <c r="H43" s="114">
        <v>482</v>
      </c>
      <c r="I43" s="140">
        <v>642</v>
      </c>
      <c r="J43" s="115">
        <v>80</v>
      </c>
      <c r="K43" s="116">
        <v>12.461059190031152</v>
      </c>
    </row>
    <row r="44" spans="1:11" ht="14.1" customHeight="1" x14ac:dyDescent="0.2">
      <c r="A44" s="306">
        <v>53</v>
      </c>
      <c r="B44" s="307" t="s">
        <v>265</v>
      </c>
      <c r="C44" s="308"/>
      <c r="D44" s="113">
        <v>0.77959830866807611</v>
      </c>
      <c r="E44" s="115">
        <v>118</v>
      </c>
      <c r="F44" s="114">
        <v>96</v>
      </c>
      <c r="G44" s="114">
        <v>92</v>
      </c>
      <c r="H44" s="114">
        <v>76</v>
      </c>
      <c r="I44" s="140">
        <v>117</v>
      </c>
      <c r="J44" s="115">
        <v>1</v>
      </c>
      <c r="K44" s="116">
        <v>0.85470085470085466</v>
      </c>
    </row>
    <row r="45" spans="1:11" ht="14.1" customHeight="1" x14ac:dyDescent="0.2">
      <c r="A45" s="306" t="s">
        <v>266</v>
      </c>
      <c r="B45" s="307" t="s">
        <v>267</v>
      </c>
      <c r="C45" s="308"/>
      <c r="D45" s="113">
        <v>0.65406976744186052</v>
      </c>
      <c r="E45" s="115">
        <v>99</v>
      </c>
      <c r="F45" s="114">
        <v>77</v>
      </c>
      <c r="G45" s="114">
        <v>82</v>
      </c>
      <c r="H45" s="114">
        <v>70</v>
      </c>
      <c r="I45" s="140">
        <v>107</v>
      </c>
      <c r="J45" s="115">
        <v>-8</v>
      </c>
      <c r="K45" s="116">
        <v>-7.4766355140186915</v>
      </c>
    </row>
    <row r="46" spans="1:11" ht="14.1" customHeight="1" x14ac:dyDescent="0.2">
      <c r="A46" s="306">
        <v>54</v>
      </c>
      <c r="B46" s="307" t="s">
        <v>268</v>
      </c>
      <c r="C46" s="308"/>
      <c r="D46" s="113">
        <v>2.6427061310782243</v>
      </c>
      <c r="E46" s="115">
        <v>400</v>
      </c>
      <c r="F46" s="114">
        <v>266</v>
      </c>
      <c r="G46" s="114">
        <v>350</v>
      </c>
      <c r="H46" s="114">
        <v>205</v>
      </c>
      <c r="I46" s="140">
        <v>320</v>
      </c>
      <c r="J46" s="115">
        <v>80</v>
      </c>
      <c r="K46" s="116">
        <v>25</v>
      </c>
    </row>
    <row r="47" spans="1:11" ht="14.1" customHeight="1" x14ac:dyDescent="0.2">
      <c r="A47" s="306">
        <v>61</v>
      </c>
      <c r="B47" s="307" t="s">
        <v>269</v>
      </c>
      <c r="C47" s="308"/>
      <c r="D47" s="113">
        <v>1.7375792811839323</v>
      </c>
      <c r="E47" s="115">
        <v>263</v>
      </c>
      <c r="F47" s="114">
        <v>156</v>
      </c>
      <c r="G47" s="114">
        <v>210</v>
      </c>
      <c r="H47" s="114">
        <v>182</v>
      </c>
      <c r="I47" s="140">
        <v>199</v>
      </c>
      <c r="J47" s="115">
        <v>64</v>
      </c>
      <c r="K47" s="116">
        <v>32.1608040201005</v>
      </c>
    </row>
    <row r="48" spans="1:11" ht="14.1" customHeight="1" x14ac:dyDescent="0.2">
      <c r="A48" s="306">
        <v>62</v>
      </c>
      <c r="B48" s="307" t="s">
        <v>270</v>
      </c>
      <c r="C48" s="308"/>
      <c r="D48" s="113">
        <v>5.8337737843551798</v>
      </c>
      <c r="E48" s="115">
        <v>883</v>
      </c>
      <c r="F48" s="114">
        <v>784</v>
      </c>
      <c r="G48" s="114">
        <v>907</v>
      </c>
      <c r="H48" s="114">
        <v>987</v>
      </c>
      <c r="I48" s="140">
        <v>962</v>
      </c>
      <c r="J48" s="115">
        <v>-79</v>
      </c>
      <c r="K48" s="116">
        <v>-8.2120582120582117</v>
      </c>
    </row>
    <row r="49" spans="1:11" ht="14.1" customHeight="1" x14ac:dyDescent="0.2">
      <c r="A49" s="306">
        <v>63</v>
      </c>
      <c r="B49" s="307" t="s">
        <v>271</v>
      </c>
      <c r="C49" s="308"/>
      <c r="D49" s="113">
        <v>4.0895877378435515</v>
      </c>
      <c r="E49" s="115">
        <v>619</v>
      </c>
      <c r="F49" s="114">
        <v>546</v>
      </c>
      <c r="G49" s="114">
        <v>648</v>
      </c>
      <c r="H49" s="114">
        <v>421</v>
      </c>
      <c r="I49" s="140">
        <v>556</v>
      </c>
      <c r="J49" s="115">
        <v>63</v>
      </c>
      <c r="K49" s="116">
        <v>11.330935251798561</v>
      </c>
    </row>
    <row r="50" spans="1:11" ht="14.1" customHeight="1" x14ac:dyDescent="0.2">
      <c r="A50" s="306" t="s">
        <v>272</v>
      </c>
      <c r="B50" s="307" t="s">
        <v>273</v>
      </c>
      <c r="C50" s="308"/>
      <c r="D50" s="113">
        <v>0.58139534883720934</v>
      </c>
      <c r="E50" s="115">
        <v>88</v>
      </c>
      <c r="F50" s="114">
        <v>70</v>
      </c>
      <c r="G50" s="114">
        <v>90</v>
      </c>
      <c r="H50" s="114">
        <v>62</v>
      </c>
      <c r="I50" s="140">
        <v>74</v>
      </c>
      <c r="J50" s="115">
        <v>14</v>
      </c>
      <c r="K50" s="116">
        <v>18.918918918918919</v>
      </c>
    </row>
    <row r="51" spans="1:11" ht="14.1" customHeight="1" x14ac:dyDescent="0.2">
      <c r="A51" s="306" t="s">
        <v>274</v>
      </c>
      <c r="B51" s="307" t="s">
        <v>275</v>
      </c>
      <c r="C51" s="308"/>
      <c r="D51" s="113">
        <v>3.1183932346723044</v>
      </c>
      <c r="E51" s="115">
        <v>472</v>
      </c>
      <c r="F51" s="114">
        <v>432</v>
      </c>
      <c r="G51" s="114">
        <v>525</v>
      </c>
      <c r="H51" s="114">
        <v>334</v>
      </c>
      <c r="I51" s="140">
        <v>409</v>
      </c>
      <c r="J51" s="115">
        <v>63</v>
      </c>
      <c r="K51" s="116">
        <v>15.403422982885086</v>
      </c>
    </row>
    <row r="52" spans="1:11" ht="14.1" customHeight="1" x14ac:dyDescent="0.2">
      <c r="A52" s="306">
        <v>71</v>
      </c>
      <c r="B52" s="307" t="s">
        <v>276</v>
      </c>
      <c r="C52" s="308"/>
      <c r="D52" s="113">
        <v>8.9191331923890065</v>
      </c>
      <c r="E52" s="115">
        <v>1350</v>
      </c>
      <c r="F52" s="114">
        <v>708</v>
      </c>
      <c r="G52" s="114">
        <v>831</v>
      </c>
      <c r="H52" s="114">
        <v>865</v>
      </c>
      <c r="I52" s="140">
        <v>1156</v>
      </c>
      <c r="J52" s="115">
        <v>194</v>
      </c>
      <c r="K52" s="116">
        <v>16.782006920415224</v>
      </c>
    </row>
    <row r="53" spans="1:11" ht="14.1" customHeight="1" x14ac:dyDescent="0.2">
      <c r="A53" s="306" t="s">
        <v>277</v>
      </c>
      <c r="B53" s="307" t="s">
        <v>278</v>
      </c>
      <c r="C53" s="308"/>
      <c r="D53" s="113">
        <v>3.4883720930232558</v>
      </c>
      <c r="E53" s="115">
        <v>528</v>
      </c>
      <c r="F53" s="114">
        <v>218</v>
      </c>
      <c r="G53" s="114">
        <v>270</v>
      </c>
      <c r="H53" s="114">
        <v>286</v>
      </c>
      <c r="I53" s="140">
        <v>348</v>
      </c>
      <c r="J53" s="115">
        <v>180</v>
      </c>
      <c r="K53" s="116">
        <v>51.724137931034484</v>
      </c>
    </row>
    <row r="54" spans="1:11" ht="14.1" customHeight="1" x14ac:dyDescent="0.2">
      <c r="A54" s="306" t="s">
        <v>279</v>
      </c>
      <c r="B54" s="307" t="s">
        <v>280</v>
      </c>
      <c r="C54" s="308"/>
      <c r="D54" s="113">
        <v>4.6181289640591965</v>
      </c>
      <c r="E54" s="115">
        <v>699</v>
      </c>
      <c r="F54" s="114">
        <v>409</v>
      </c>
      <c r="G54" s="114">
        <v>482</v>
      </c>
      <c r="H54" s="114">
        <v>484</v>
      </c>
      <c r="I54" s="140">
        <v>688</v>
      </c>
      <c r="J54" s="115">
        <v>11</v>
      </c>
      <c r="K54" s="116">
        <v>1.5988372093023255</v>
      </c>
    </row>
    <row r="55" spans="1:11" ht="14.1" customHeight="1" x14ac:dyDescent="0.2">
      <c r="A55" s="306">
        <v>72</v>
      </c>
      <c r="B55" s="307" t="s">
        <v>281</v>
      </c>
      <c r="C55" s="308"/>
      <c r="D55" s="113">
        <v>1.5724101479915433</v>
      </c>
      <c r="E55" s="115">
        <v>238</v>
      </c>
      <c r="F55" s="114">
        <v>174</v>
      </c>
      <c r="G55" s="114">
        <v>206</v>
      </c>
      <c r="H55" s="114">
        <v>204</v>
      </c>
      <c r="I55" s="140">
        <v>227</v>
      </c>
      <c r="J55" s="115">
        <v>11</v>
      </c>
      <c r="K55" s="116">
        <v>4.8458149779735686</v>
      </c>
    </row>
    <row r="56" spans="1:11" ht="14.1" customHeight="1" x14ac:dyDescent="0.2">
      <c r="A56" s="306" t="s">
        <v>282</v>
      </c>
      <c r="B56" s="307" t="s">
        <v>283</v>
      </c>
      <c r="C56" s="308"/>
      <c r="D56" s="113">
        <v>0.33033826638477803</v>
      </c>
      <c r="E56" s="115">
        <v>50</v>
      </c>
      <c r="F56" s="114">
        <v>56</v>
      </c>
      <c r="G56" s="114">
        <v>58</v>
      </c>
      <c r="H56" s="114">
        <v>59</v>
      </c>
      <c r="I56" s="140">
        <v>66</v>
      </c>
      <c r="J56" s="115">
        <v>-16</v>
      </c>
      <c r="K56" s="116">
        <v>-24.242424242424242</v>
      </c>
    </row>
    <row r="57" spans="1:11" ht="14.1" customHeight="1" x14ac:dyDescent="0.2">
      <c r="A57" s="306" t="s">
        <v>284</v>
      </c>
      <c r="B57" s="307" t="s">
        <v>285</v>
      </c>
      <c r="C57" s="308"/>
      <c r="D57" s="113">
        <v>1.0240486257928119</v>
      </c>
      <c r="E57" s="115">
        <v>155</v>
      </c>
      <c r="F57" s="114">
        <v>87</v>
      </c>
      <c r="G57" s="114">
        <v>99</v>
      </c>
      <c r="H57" s="114">
        <v>108</v>
      </c>
      <c r="I57" s="140">
        <v>122</v>
      </c>
      <c r="J57" s="115">
        <v>33</v>
      </c>
      <c r="K57" s="116">
        <v>27.049180327868854</v>
      </c>
    </row>
    <row r="58" spans="1:11" ht="14.1" customHeight="1" x14ac:dyDescent="0.2">
      <c r="A58" s="306">
        <v>73</v>
      </c>
      <c r="B58" s="307" t="s">
        <v>286</v>
      </c>
      <c r="C58" s="308"/>
      <c r="D58" s="113">
        <v>1.4072410147991543</v>
      </c>
      <c r="E58" s="115">
        <v>213</v>
      </c>
      <c r="F58" s="114">
        <v>122</v>
      </c>
      <c r="G58" s="114">
        <v>212</v>
      </c>
      <c r="H58" s="114">
        <v>123</v>
      </c>
      <c r="I58" s="140">
        <v>173</v>
      </c>
      <c r="J58" s="115">
        <v>40</v>
      </c>
      <c r="K58" s="116">
        <v>23.121387283236995</v>
      </c>
    </row>
    <row r="59" spans="1:11" ht="14.1" customHeight="1" x14ac:dyDescent="0.2">
      <c r="A59" s="306" t="s">
        <v>287</v>
      </c>
      <c r="B59" s="307" t="s">
        <v>288</v>
      </c>
      <c r="C59" s="308"/>
      <c r="D59" s="113">
        <v>1.0636892177589852</v>
      </c>
      <c r="E59" s="115">
        <v>161</v>
      </c>
      <c r="F59" s="114">
        <v>96</v>
      </c>
      <c r="G59" s="114">
        <v>159</v>
      </c>
      <c r="H59" s="114">
        <v>93</v>
      </c>
      <c r="I59" s="140">
        <v>143</v>
      </c>
      <c r="J59" s="115">
        <v>18</v>
      </c>
      <c r="K59" s="116">
        <v>12.587412587412587</v>
      </c>
    </row>
    <row r="60" spans="1:11" ht="14.1" customHeight="1" x14ac:dyDescent="0.2">
      <c r="A60" s="306">
        <v>81</v>
      </c>
      <c r="B60" s="307" t="s">
        <v>289</v>
      </c>
      <c r="C60" s="308"/>
      <c r="D60" s="113">
        <v>6.4746300211416488</v>
      </c>
      <c r="E60" s="115">
        <v>980</v>
      </c>
      <c r="F60" s="114">
        <v>673</v>
      </c>
      <c r="G60" s="114">
        <v>1014</v>
      </c>
      <c r="H60" s="114">
        <v>701</v>
      </c>
      <c r="I60" s="140">
        <v>900</v>
      </c>
      <c r="J60" s="115">
        <v>80</v>
      </c>
      <c r="K60" s="116">
        <v>8.8888888888888893</v>
      </c>
    </row>
    <row r="61" spans="1:11" ht="14.1" customHeight="1" x14ac:dyDescent="0.2">
      <c r="A61" s="306" t="s">
        <v>290</v>
      </c>
      <c r="B61" s="307" t="s">
        <v>291</v>
      </c>
      <c r="C61" s="308"/>
      <c r="D61" s="113">
        <v>1.3742071881606766</v>
      </c>
      <c r="E61" s="115">
        <v>208</v>
      </c>
      <c r="F61" s="114">
        <v>129</v>
      </c>
      <c r="G61" s="114">
        <v>167</v>
      </c>
      <c r="H61" s="114">
        <v>172</v>
      </c>
      <c r="I61" s="140">
        <v>204</v>
      </c>
      <c r="J61" s="115">
        <v>4</v>
      </c>
      <c r="K61" s="116">
        <v>1.9607843137254901</v>
      </c>
    </row>
    <row r="62" spans="1:11" ht="14.1" customHeight="1" x14ac:dyDescent="0.2">
      <c r="A62" s="306" t="s">
        <v>292</v>
      </c>
      <c r="B62" s="307" t="s">
        <v>293</v>
      </c>
      <c r="C62" s="308"/>
      <c r="D62" s="113">
        <v>2.8210887949260042</v>
      </c>
      <c r="E62" s="115">
        <v>427</v>
      </c>
      <c r="F62" s="114">
        <v>329</v>
      </c>
      <c r="G62" s="114">
        <v>573</v>
      </c>
      <c r="H62" s="114">
        <v>320</v>
      </c>
      <c r="I62" s="140">
        <v>392</v>
      </c>
      <c r="J62" s="115">
        <v>35</v>
      </c>
      <c r="K62" s="116">
        <v>8.9285714285714288</v>
      </c>
    </row>
    <row r="63" spans="1:11" ht="14.1" customHeight="1" x14ac:dyDescent="0.2">
      <c r="A63" s="306"/>
      <c r="B63" s="307" t="s">
        <v>294</v>
      </c>
      <c r="C63" s="308"/>
      <c r="D63" s="113">
        <v>2.4577167019027484</v>
      </c>
      <c r="E63" s="115">
        <v>372</v>
      </c>
      <c r="F63" s="114">
        <v>284</v>
      </c>
      <c r="G63" s="114">
        <v>526</v>
      </c>
      <c r="H63" s="114">
        <v>278</v>
      </c>
      <c r="I63" s="140">
        <v>346</v>
      </c>
      <c r="J63" s="115">
        <v>26</v>
      </c>
      <c r="K63" s="116">
        <v>7.5144508670520231</v>
      </c>
    </row>
    <row r="64" spans="1:11" ht="14.1" customHeight="1" x14ac:dyDescent="0.2">
      <c r="A64" s="306" t="s">
        <v>295</v>
      </c>
      <c r="B64" s="307" t="s">
        <v>296</v>
      </c>
      <c r="C64" s="308"/>
      <c r="D64" s="113">
        <v>0.74656448202959835</v>
      </c>
      <c r="E64" s="115">
        <v>113</v>
      </c>
      <c r="F64" s="114">
        <v>71</v>
      </c>
      <c r="G64" s="114">
        <v>81</v>
      </c>
      <c r="H64" s="114">
        <v>69</v>
      </c>
      <c r="I64" s="140">
        <v>90</v>
      </c>
      <c r="J64" s="115">
        <v>23</v>
      </c>
      <c r="K64" s="116">
        <v>25.555555555555557</v>
      </c>
    </row>
    <row r="65" spans="1:11" ht="14.1" customHeight="1" x14ac:dyDescent="0.2">
      <c r="A65" s="306" t="s">
        <v>297</v>
      </c>
      <c r="B65" s="307" t="s">
        <v>298</v>
      </c>
      <c r="C65" s="308"/>
      <c r="D65" s="113">
        <v>0.97119450317124734</v>
      </c>
      <c r="E65" s="115">
        <v>147</v>
      </c>
      <c r="F65" s="114">
        <v>83</v>
      </c>
      <c r="G65" s="114">
        <v>111</v>
      </c>
      <c r="H65" s="114">
        <v>80</v>
      </c>
      <c r="I65" s="140">
        <v>132</v>
      </c>
      <c r="J65" s="115">
        <v>15</v>
      </c>
      <c r="K65" s="116">
        <v>11.363636363636363</v>
      </c>
    </row>
    <row r="66" spans="1:11" ht="14.1" customHeight="1" x14ac:dyDescent="0.2">
      <c r="A66" s="306">
        <v>82</v>
      </c>
      <c r="B66" s="307" t="s">
        <v>299</v>
      </c>
      <c r="C66" s="308"/>
      <c r="D66" s="113">
        <v>3.9376321353065538</v>
      </c>
      <c r="E66" s="115">
        <v>596</v>
      </c>
      <c r="F66" s="114">
        <v>417</v>
      </c>
      <c r="G66" s="114">
        <v>701</v>
      </c>
      <c r="H66" s="114">
        <v>425</v>
      </c>
      <c r="I66" s="140">
        <v>535</v>
      </c>
      <c r="J66" s="115">
        <v>61</v>
      </c>
      <c r="K66" s="116">
        <v>11.401869158878505</v>
      </c>
    </row>
    <row r="67" spans="1:11" ht="14.1" customHeight="1" x14ac:dyDescent="0.2">
      <c r="A67" s="306" t="s">
        <v>300</v>
      </c>
      <c r="B67" s="307" t="s">
        <v>301</v>
      </c>
      <c r="C67" s="308"/>
      <c r="D67" s="113">
        <v>3.0787526427061311</v>
      </c>
      <c r="E67" s="115">
        <v>466</v>
      </c>
      <c r="F67" s="114">
        <v>323</v>
      </c>
      <c r="G67" s="114">
        <v>562</v>
      </c>
      <c r="H67" s="114">
        <v>293</v>
      </c>
      <c r="I67" s="140">
        <v>386</v>
      </c>
      <c r="J67" s="115">
        <v>80</v>
      </c>
      <c r="K67" s="116">
        <v>20.725388601036268</v>
      </c>
    </row>
    <row r="68" spans="1:11" ht="14.1" customHeight="1" x14ac:dyDescent="0.2">
      <c r="A68" s="306" t="s">
        <v>302</v>
      </c>
      <c r="B68" s="307" t="s">
        <v>303</v>
      </c>
      <c r="C68" s="308"/>
      <c r="D68" s="113">
        <v>0.55496828752642702</v>
      </c>
      <c r="E68" s="115">
        <v>84</v>
      </c>
      <c r="F68" s="114">
        <v>62</v>
      </c>
      <c r="G68" s="114">
        <v>84</v>
      </c>
      <c r="H68" s="114">
        <v>68</v>
      </c>
      <c r="I68" s="140">
        <v>102</v>
      </c>
      <c r="J68" s="115">
        <v>-18</v>
      </c>
      <c r="K68" s="116">
        <v>-17.647058823529413</v>
      </c>
    </row>
    <row r="69" spans="1:11" ht="14.1" customHeight="1" x14ac:dyDescent="0.2">
      <c r="A69" s="306">
        <v>83</v>
      </c>
      <c r="B69" s="307" t="s">
        <v>304</v>
      </c>
      <c r="C69" s="308"/>
      <c r="D69" s="113">
        <v>4.9550739957716701</v>
      </c>
      <c r="E69" s="115">
        <v>750</v>
      </c>
      <c r="F69" s="114">
        <v>445</v>
      </c>
      <c r="G69" s="114">
        <v>796</v>
      </c>
      <c r="H69" s="114">
        <v>416</v>
      </c>
      <c r="I69" s="140">
        <v>820</v>
      </c>
      <c r="J69" s="115">
        <v>-70</v>
      </c>
      <c r="K69" s="116">
        <v>-8.536585365853659</v>
      </c>
    </row>
    <row r="70" spans="1:11" ht="14.1" customHeight="1" x14ac:dyDescent="0.2">
      <c r="A70" s="306" t="s">
        <v>305</v>
      </c>
      <c r="B70" s="307" t="s">
        <v>306</v>
      </c>
      <c r="C70" s="308"/>
      <c r="D70" s="113">
        <v>4.1820824524312901</v>
      </c>
      <c r="E70" s="115">
        <v>633</v>
      </c>
      <c r="F70" s="114">
        <v>350</v>
      </c>
      <c r="G70" s="114">
        <v>696</v>
      </c>
      <c r="H70" s="114">
        <v>352</v>
      </c>
      <c r="I70" s="140">
        <v>692</v>
      </c>
      <c r="J70" s="115">
        <v>-59</v>
      </c>
      <c r="K70" s="116">
        <v>-8.5260115606936413</v>
      </c>
    </row>
    <row r="71" spans="1:11" ht="14.1" customHeight="1" x14ac:dyDescent="0.2">
      <c r="A71" s="306"/>
      <c r="B71" s="307" t="s">
        <v>307</v>
      </c>
      <c r="C71" s="308"/>
      <c r="D71" s="113">
        <v>2.015063424947146</v>
      </c>
      <c r="E71" s="115">
        <v>305</v>
      </c>
      <c r="F71" s="114">
        <v>158</v>
      </c>
      <c r="G71" s="114">
        <v>420</v>
      </c>
      <c r="H71" s="114">
        <v>185</v>
      </c>
      <c r="I71" s="140">
        <v>381</v>
      </c>
      <c r="J71" s="115">
        <v>-76</v>
      </c>
      <c r="K71" s="116">
        <v>-19.947506561679791</v>
      </c>
    </row>
    <row r="72" spans="1:11" ht="14.1" customHeight="1" x14ac:dyDescent="0.2">
      <c r="A72" s="306">
        <v>84</v>
      </c>
      <c r="B72" s="307" t="s">
        <v>308</v>
      </c>
      <c r="C72" s="308"/>
      <c r="D72" s="113">
        <v>2.0811310782241015</v>
      </c>
      <c r="E72" s="115">
        <v>315</v>
      </c>
      <c r="F72" s="114">
        <v>175</v>
      </c>
      <c r="G72" s="114">
        <v>376</v>
      </c>
      <c r="H72" s="114">
        <v>275</v>
      </c>
      <c r="I72" s="140">
        <v>554</v>
      </c>
      <c r="J72" s="115">
        <v>-239</v>
      </c>
      <c r="K72" s="116">
        <v>-43.140794223826717</v>
      </c>
    </row>
    <row r="73" spans="1:11" ht="14.1" customHeight="1" x14ac:dyDescent="0.2">
      <c r="A73" s="306" t="s">
        <v>309</v>
      </c>
      <c r="B73" s="307" t="s">
        <v>310</v>
      </c>
      <c r="C73" s="308"/>
      <c r="D73" s="113">
        <v>0.85227272727272729</v>
      </c>
      <c r="E73" s="115">
        <v>129</v>
      </c>
      <c r="F73" s="114">
        <v>75</v>
      </c>
      <c r="G73" s="114">
        <v>234</v>
      </c>
      <c r="H73" s="114">
        <v>182</v>
      </c>
      <c r="I73" s="140">
        <v>358</v>
      </c>
      <c r="J73" s="115">
        <v>-229</v>
      </c>
      <c r="K73" s="116">
        <v>-63.966480446927378</v>
      </c>
    </row>
    <row r="74" spans="1:11" ht="14.1" customHeight="1" x14ac:dyDescent="0.2">
      <c r="A74" s="306" t="s">
        <v>311</v>
      </c>
      <c r="B74" s="307" t="s">
        <v>312</v>
      </c>
      <c r="C74" s="308"/>
      <c r="D74" s="113">
        <v>0.27748414376321351</v>
      </c>
      <c r="E74" s="115">
        <v>42</v>
      </c>
      <c r="F74" s="114">
        <v>45</v>
      </c>
      <c r="G74" s="114">
        <v>58</v>
      </c>
      <c r="H74" s="114">
        <v>35</v>
      </c>
      <c r="I74" s="140">
        <v>90</v>
      </c>
      <c r="J74" s="115">
        <v>-48</v>
      </c>
      <c r="K74" s="116">
        <v>-53.333333333333336</v>
      </c>
    </row>
    <row r="75" spans="1:11" ht="14.1" customHeight="1" x14ac:dyDescent="0.2">
      <c r="A75" s="306" t="s">
        <v>313</v>
      </c>
      <c r="B75" s="307" t="s">
        <v>314</v>
      </c>
      <c r="C75" s="308"/>
      <c r="D75" s="113">
        <v>0.26427061310782241</v>
      </c>
      <c r="E75" s="115">
        <v>40</v>
      </c>
      <c r="F75" s="114">
        <v>22</v>
      </c>
      <c r="G75" s="114">
        <v>24</v>
      </c>
      <c r="H75" s="114">
        <v>16</v>
      </c>
      <c r="I75" s="140">
        <v>46</v>
      </c>
      <c r="J75" s="115">
        <v>-6</v>
      </c>
      <c r="K75" s="116">
        <v>-13.043478260869565</v>
      </c>
    </row>
    <row r="76" spans="1:11" ht="14.1" customHeight="1" x14ac:dyDescent="0.2">
      <c r="A76" s="306">
        <v>91</v>
      </c>
      <c r="B76" s="307" t="s">
        <v>315</v>
      </c>
      <c r="C76" s="308"/>
      <c r="D76" s="113">
        <v>0.11892177589852009</v>
      </c>
      <c r="E76" s="115">
        <v>18</v>
      </c>
      <c r="F76" s="114">
        <v>17</v>
      </c>
      <c r="G76" s="114">
        <v>10</v>
      </c>
      <c r="H76" s="114">
        <v>11</v>
      </c>
      <c r="I76" s="140">
        <v>16</v>
      </c>
      <c r="J76" s="115">
        <v>2</v>
      </c>
      <c r="K76" s="116">
        <v>12.5</v>
      </c>
    </row>
    <row r="77" spans="1:11" ht="14.1" customHeight="1" x14ac:dyDescent="0.2">
      <c r="A77" s="306">
        <v>92</v>
      </c>
      <c r="B77" s="307" t="s">
        <v>316</v>
      </c>
      <c r="C77" s="308"/>
      <c r="D77" s="113">
        <v>0.70031712473572938</v>
      </c>
      <c r="E77" s="115">
        <v>106</v>
      </c>
      <c r="F77" s="114">
        <v>92</v>
      </c>
      <c r="G77" s="114">
        <v>111</v>
      </c>
      <c r="H77" s="114">
        <v>166</v>
      </c>
      <c r="I77" s="140">
        <v>123</v>
      </c>
      <c r="J77" s="115">
        <v>-17</v>
      </c>
      <c r="K77" s="116">
        <v>-13.821138211382113</v>
      </c>
    </row>
    <row r="78" spans="1:11" ht="14.1" customHeight="1" x14ac:dyDescent="0.2">
      <c r="A78" s="306">
        <v>93</v>
      </c>
      <c r="B78" s="307" t="s">
        <v>317</v>
      </c>
      <c r="C78" s="308"/>
      <c r="D78" s="113">
        <v>0.13874207188160675</v>
      </c>
      <c r="E78" s="115">
        <v>21</v>
      </c>
      <c r="F78" s="114">
        <v>9</v>
      </c>
      <c r="G78" s="114">
        <v>20</v>
      </c>
      <c r="H78" s="114">
        <v>18</v>
      </c>
      <c r="I78" s="140">
        <v>152</v>
      </c>
      <c r="J78" s="115">
        <v>-131</v>
      </c>
      <c r="K78" s="116">
        <v>-86.184210526315795</v>
      </c>
    </row>
    <row r="79" spans="1:11" ht="14.1" customHeight="1" x14ac:dyDescent="0.2">
      <c r="A79" s="306">
        <v>94</v>
      </c>
      <c r="B79" s="307" t="s">
        <v>318</v>
      </c>
      <c r="C79" s="308"/>
      <c r="D79" s="113">
        <v>0.60782241014799154</v>
      </c>
      <c r="E79" s="115">
        <v>92</v>
      </c>
      <c r="F79" s="114">
        <v>69</v>
      </c>
      <c r="G79" s="114">
        <v>110</v>
      </c>
      <c r="H79" s="114">
        <v>91</v>
      </c>
      <c r="I79" s="140">
        <v>61</v>
      </c>
      <c r="J79" s="115">
        <v>31</v>
      </c>
      <c r="K79" s="116">
        <v>50.819672131147541</v>
      </c>
    </row>
    <row r="80" spans="1:11" ht="14.1" customHeight="1" x14ac:dyDescent="0.2">
      <c r="A80" s="306" t="s">
        <v>319</v>
      </c>
      <c r="B80" s="307" t="s">
        <v>320</v>
      </c>
      <c r="C80" s="308"/>
      <c r="D80" s="113">
        <v>5.9460887949260043E-2</v>
      </c>
      <c r="E80" s="115">
        <v>9</v>
      </c>
      <c r="F80" s="114">
        <v>5</v>
      </c>
      <c r="G80" s="114">
        <v>15</v>
      </c>
      <c r="H80" s="114">
        <v>16</v>
      </c>
      <c r="I80" s="140">
        <v>41</v>
      </c>
      <c r="J80" s="115">
        <v>-32</v>
      </c>
      <c r="K80" s="116">
        <v>-78.048780487804876</v>
      </c>
    </row>
    <row r="81" spans="1:11" ht="14.1" customHeight="1" x14ac:dyDescent="0.2">
      <c r="A81" s="310" t="s">
        <v>321</v>
      </c>
      <c r="B81" s="311" t="s">
        <v>334</v>
      </c>
      <c r="C81" s="312"/>
      <c r="D81" s="125">
        <v>0.37658562367864695</v>
      </c>
      <c r="E81" s="143">
        <v>57</v>
      </c>
      <c r="F81" s="144">
        <v>39</v>
      </c>
      <c r="G81" s="144">
        <v>151</v>
      </c>
      <c r="H81" s="144">
        <v>37</v>
      </c>
      <c r="I81" s="145">
        <v>61</v>
      </c>
      <c r="J81" s="143">
        <v>-4</v>
      </c>
      <c r="K81" s="146">
        <v>-6.557377049180328</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176325</v>
      </c>
      <c r="C10" s="114">
        <v>87846</v>
      </c>
      <c r="D10" s="114">
        <v>88479</v>
      </c>
      <c r="E10" s="114">
        <v>130677</v>
      </c>
      <c r="F10" s="114">
        <v>41925</v>
      </c>
      <c r="G10" s="114">
        <v>19215</v>
      </c>
      <c r="H10" s="114">
        <v>53633</v>
      </c>
      <c r="I10" s="115">
        <v>28138</v>
      </c>
      <c r="J10" s="114">
        <v>23258</v>
      </c>
      <c r="K10" s="114">
        <v>4880</v>
      </c>
      <c r="L10" s="423">
        <v>11923</v>
      </c>
      <c r="M10" s="424">
        <v>13584</v>
      </c>
    </row>
    <row r="11" spans="1:13" ht="11.1" customHeight="1" x14ac:dyDescent="0.2">
      <c r="A11" s="422" t="s">
        <v>388</v>
      </c>
      <c r="B11" s="115">
        <v>180925</v>
      </c>
      <c r="C11" s="114">
        <v>91655</v>
      </c>
      <c r="D11" s="114">
        <v>89270</v>
      </c>
      <c r="E11" s="114">
        <v>134557</v>
      </c>
      <c r="F11" s="114">
        <v>42624</v>
      </c>
      <c r="G11" s="114">
        <v>19055</v>
      </c>
      <c r="H11" s="114">
        <v>55767</v>
      </c>
      <c r="I11" s="115">
        <v>28571</v>
      </c>
      <c r="J11" s="114">
        <v>23356</v>
      </c>
      <c r="K11" s="114">
        <v>5215</v>
      </c>
      <c r="L11" s="423">
        <v>13367</v>
      </c>
      <c r="M11" s="424">
        <v>8726</v>
      </c>
    </row>
    <row r="12" spans="1:13" ht="11.1" customHeight="1" x14ac:dyDescent="0.2">
      <c r="A12" s="422" t="s">
        <v>389</v>
      </c>
      <c r="B12" s="115">
        <v>184661</v>
      </c>
      <c r="C12" s="114">
        <v>93763</v>
      </c>
      <c r="D12" s="114">
        <v>90898</v>
      </c>
      <c r="E12" s="114">
        <v>137389</v>
      </c>
      <c r="F12" s="114">
        <v>43442</v>
      </c>
      <c r="G12" s="114">
        <v>19956</v>
      </c>
      <c r="H12" s="114">
        <v>57223</v>
      </c>
      <c r="I12" s="115">
        <v>29867</v>
      </c>
      <c r="J12" s="114">
        <v>24330</v>
      </c>
      <c r="K12" s="114">
        <v>5537</v>
      </c>
      <c r="L12" s="423">
        <v>15481</v>
      </c>
      <c r="M12" s="424">
        <v>12627</v>
      </c>
    </row>
    <row r="13" spans="1:13" s="110" customFormat="1" ht="11.1" customHeight="1" x14ac:dyDescent="0.2">
      <c r="A13" s="422" t="s">
        <v>390</v>
      </c>
      <c r="B13" s="115">
        <v>181465</v>
      </c>
      <c r="C13" s="114">
        <v>90874</v>
      </c>
      <c r="D13" s="114">
        <v>90591</v>
      </c>
      <c r="E13" s="114">
        <v>134416</v>
      </c>
      <c r="F13" s="114">
        <v>43222</v>
      </c>
      <c r="G13" s="114">
        <v>18783</v>
      </c>
      <c r="H13" s="114">
        <v>57125</v>
      </c>
      <c r="I13" s="115">
        <v>30294</v>
      </c>
      <c r="J13" s="114">
        <v>24776</v>
      </c>
      <c r="K13" s="114">
        <v>5518</v>
      </c>
      <c r="L13" s="423">
        <v>9008</v>
      </c>
      <c r="M13" s="424">
        <v>12257</v>
      </c>
    </row>
    <row r="14" spans="1:13" ht="15" customHeight="1" x14ac:dyDescent="0.2">
      <c r="A14" s="422" t="s">
        <v>391</v>
      </c>
      <c r="B14" s="115">
        <v>181161</v>
      </c>
      <c r="C14" s="114">
        <v>90901</v>
      </c>
      <c r="D14" s="114">
        <v>90260</v>
      </c>
      <c r="E14" s="114">
        <v>130915</v>
      </c>
      <c r="F14" s="114">
        <v>46765</v>
      </c>
      <c r="G14" s="114">
        <v>18019</v>
      </c>
      <c r="H14" s="114">
        <v>57786</v>
      </c>
      <c r="I14" s="115">
        <v>30063</v>
      </c>
      <c r="J14" s="114">
        <v>24748</v>
      </c>
      <c r="K14" s="114">
        <v>5315</v>
      </c>
      <c r="L14" s="423">
        <v>14318</v>
      </c>
      <c r="M14" s="424">
        <v>14893</v>
      </c>
    </row>
    <row r="15" spans="1:13" ht="11.1" customHeight="1" x14ac:dyDescent="0.2">
      <c r="A15" s="422" t="s">
        <v>388</v>
      </c>
      <c r="B15" s="115">
        <v>185389</v>
      </c>
      <c r="C15" s="114">
        <v>94196</v>
      </c>
      <c r="D15" s="114">
        <v>91193</v>
      </c>
      <c r="E15" s="114">
        <v>133541</v>
      </c>
      <c r="F15" s="114">
        <v>48469</v>
      </c>
      <c r="G15" s="114">
        <v>17820</v>
      </c>
      <c r="H15" s="114">
        <v>59943</v>
      </c>
      <c r="I15" s="115">
        <v>29887</v>
      </c>
      <c r="J15" s="114">
        <v>24243</v>
      </c>
      <c r="K15" s="114">
        <v>5644</v>
      </c>
      <c r="L15" s="423">
        <v>13753</v>
      </c>
      <c r="M15" s="424">
        <v>9808</v>
      </c>
    </row>
    <row r="16" spans="1:13" ht="11.1" customHeight="1" x14ac:dyDescent="0.2">
      <c r="A16" s="422" t="s">
        <v>389</v>
      </c>
      <c r="B16" s="115">
        <v>188266</v>
      </c>
      <c r="C16" s="114">
        <v>96023</v>
      </c>
      <c r="D16" s="114">
        <v>92243</v>
      </c>
      <c r="E16" s="114">
        <v>137235</v>
      </c>
      <c r="F16" s="114">
        <v>49763</v>
      </c>
      <c r="G16" s="114">
        <v>19021</v>
      </c>
      <c r="H16" s="114">
        <v>60926</v>
      </c>
      <c r="I16" s="115">
        <v>29945</v>
      </c>
      <c r="J16" s="114">
        <v>24009</v>
      </c>
      <c r="K16" s="114">
        <v>5936</v>
      </c>
      <c r="L16" s="423">
        <v>16082</v>
      </c>
      <c r="M16" s="424">
        <v>13556</v>
      </c>
    </row>
    <row r="17" spans="1:13" s="110" customFormat="1" ht="11.1" customHeight="1" x14ac:dyDescent="0.2">
      <c r="A17" s="422" t="s">
        <v>390</v>
      </c>
      <c r="B17" s="115">
        <v>185483</v>
      </c>
      <c r="C17" s="114">
        <v>93528</v>
      </c>
      <c r="D17" s="114">
        <v>91955</v>
      </c>
      <c r="E17" s="114">
        <v>135674</v>
      </c>
      <c r="F17" s="114">
        <v>49617</v>
      </c>
      <c r="G17" s="114">
        <v>18063</v>
      </c>
      <c r="H17" s="114">
        <v>60860</v>
      </c>
      <c r="I17" s="115">
        <v>29770</v>
      </c>
      <c r="J17" s="114">
        <v>23954</v>
      </c>
      <c r="K17" s="114">
        <v>5816</v>
      </c>
      <c r="L17" s="423">
        <v>9269</v>
      </c>
      <c r="M17" s="424">
        <v>12281</v>
      </c>
    </row>
    <row r="18" spans="1:13" ht="15" customHeight="1" x14ac:dyDescent="0.2">
      <c r="A18" s="422" t="s">
        <v>392</v>
      </c>
      <c r="B18" s="115">
        <v>184570</v>
      </c>
      <c r="C18" s="114">
        <v>92849</v>
      </c>
      <c r="D18" s="114">
        <v>91721</v>
      </c>
      <c r="E18" s="114">
        <v>133537</v>
      </c>
      <c r="F18" s="114">
        <v>50726</v>
      </c>
      <c r="G18" s="114">
        <v>17356</v>
      </c>
      <c r="H18" s="114">
        <v>61090</v>
      </c>
      <c r="I18" s="115">
        <v>29081</v>
      </c>
      <c r="J18" s="114">
        <v>23546</v>
      </c>
      <c r="K18" s="114">
        <v>5535</v>
      </c>
      <c r="L18" s="423">
        <v>14420</v>
      </c>
      <c r="M18" s="424">
        <v>15393</v>
      </c>
    </row>
    <row r="19" spans="1:13" ht="11.1" customHeight="1" x14ac:dyDescent="0.2">
      <c r="A19" s="422" t="s">
        <v>388</v>
      </c>
      <c r="B19" s="115">
        <v>187368</v>
      </c>
      <c r="C19" s="114">
        <v>95296</v>
      </c>
      <c r="D19" s="114">
        <v>92072</v>
      </c>
      <c r="E19" s="114">
        <v>135634</v>
      </c>
      <c r="F19" s="114">
        <v>51403</v>
      </c>
      <c r="G19" s="114">
        <v>16823</v>
      </c>
      <c r="H19" s="114">
        <v>62867</v>
      </c>
      <c r="I19" s="115">
        <v>29372</v>
      </c>
      <c r="J19" s="114">
        <v>23624</v>
      </c>
      <c r="K19" s="114">
        <v>5748</v>
      </c>
      <c r="L19" s="423">
        <v>11946</v>
      </c>
      <c r="M19" s="424">
        <v>9192</v>
      </c>
    </row>
    <row r="20" spans="1:13" ht="11.1" customHeight="1" x14ac:dyDescent="0.2">
      <c r="A20" s="422" t="s">
        <v>389</v>
      </c>
      <c r="B20" s="115">
        <v>189560</v>
      </c>
      <c r="C20" s="114">
        <v>96504</v>
      </c>
      <c r="D20" s="114">
        <v>93056</v>
      </c>
      <c r="E20" s="114">
        <v>137086</v>
      </c>
      <c r="F20" s="114">
        <v>52249</v>
      </c>
      <c r="G20" s="114">
        <v>17669</v>
      </c>
      <c r="H20" s="114">
        <v>63973</v>
      </c>
      <c r="I20" s="115">
        <v>29453</v>
      </c>
      <c r="J20" s="114">
        <v>23387</v>
      </c>
      <c r="K20" s="114">
        <v>6066</v>
      </c>
      <c r="L20" s="423">
        <v>14453</v>
      </c>
      <c r="M20" s="424">
        <v>12611</v>
      </c>
    </row>
    <row r="21" spans="1:13" s="110" customFormat="1" ht="11.1" customHeight="1" x14ac:dyDescent="0.2">
      <c r="A21" s="422" t="s">
        <v>390</v>
      </c>
      <c r="B21" s="115">
        <v>186400</v>
      </c>
      <c r="C21" s="114">
        <v>93726</v>
      </c>
      <c r="D21" s="114">
        <v>92674</v>
      </c>
      <c r="E21" s="114">
        <v>134553</v>
      </c>
      <c r="F21" s="114">
        <v>51788</v>
      </c>
      <c r="G21" s="114">
        <v>16689</v>
      </c>
      <c r="H21" s="114">
        <v>63645</v>
      </c>
      <c r="I21" s="115">
        <v>29939</v>
      </c>
      <c r="J21" s="114">
        <v>23802</v>
      </c>
      <c r="K21" s="114">
        <v>6137</v>
      </c>
      <c r="L21" s="423">
        <v>8189</v>
      </c>
      <c r="M21" s="424">
        <v>11771</v>
      </c>
    </row>
    <row r="22" spans="1:13" ht="15" customHeight="1" x14ac:dyDescent="0.2">
      <c r="A22" s="422" t="s">
        <v>393</v>
      </c>
      <c r="B22" s="115">
        <v>184161</v>
      </c>
      <c r="C22" s="114">
        <v>92107</v>
      </c>
      <c r="D22" s="114">
        <v>92054</v>
      </c>
      <c r="E22" s="114">
        <v>130631</v>
      </c>
      <c r="F22" s="114">
        <v>51254</v>
      </c>
      <c r="G22" s="114">
        <v>15598</v>
      </c>
      <c r="H22" s="114">
        <v>63841</v>
      </c>
      <c r="I22" s="115">
        <v>29488</v>
      </c>
      <c r="J22" s="114">
        <v>23528</v>
      </c>
      <c r="K22" s="114">
        <v>5960</v>
      </c>
      <c r="L22" s="423">
        <v>11242</v>
      </c>
      <c r="M22" s="424">
        <v>13345</v>
      </c>
    </row>
    <row r="23" spans="1:13" ht="11.1" customHeight="1" x14ac:dyDescent="0.2">
      <c r="A23" s="422" t="s">
        <v>388</v>
      </c>
      <c r="B23" s="115">
        <v>187676</v>
      </c>
      <c r="C23" s="114">
        <v>95154</v>
      </c>
      <c r="D23" s="114">
        <v>92522</v>
      </c>
      <c r="E23" s="114">
        <v>133372</v>
      </c>
      <c r="F23" s="114">
        <v>51956</v>
      </c>
      <c r="G23" s="114">
        <v>15057</v>
      </c>
      <c r="H23" s="114">
        <v>66142</v>
      </c>
      <c r="I23" s="115">
        <v>29402</v>
      </c>
      <c r="J23" s="114">
        <v>23249</v>
      </c>
      <c r="K23" s="114">
        <v>6153</v>
      </c>
      <c r="L23" s="423">
        <v>12932</v>
      </c>
      <c r="M23" s="424">
        <v>9415</v>
      </c>
    </row>
    <row r="24" spans="1:13" ht="11.1" customHeight="1" x14ac:dyDescent="0.2">
      <c r="A24" s="422" t="s">
        <v>389</v>
      </c>
      <c r="B24" s="115">
        <v>191037</v>
      </c>
      <c r="C24" s="114">
        <v>97118</v>
      </c>
      <c r="D24" s="114">
        <v>93919</v>
      </c>
      <c r="E24" s="114">
        <v>133778</v>
      </c>
      <c r="F24" s="114">
        <v>53462</v>
      </c>
      <c r="G24" s="114">
        <v>16144</v>
      </c>
      <c r="H24" s="114">
        <v>67481</v>
      </c>
      <c r="I24" s="115">
        <v>29619</v>
      </c>
      <c r="J24" s="114">
        <v>23211</v>
      </c>
      <c r="K24" s="114">
        <v>6408</v>
      </c>
      <c r="L24" s="423">
        <v>15338</v>
      </c>
      <c r="M24" s="424">
        <v>12539</v>
      </c>
    </row>
    <row r="25" spans="1:13" s="110" customFormat="1" ht="11.1" customHeight="1" x14ac:dyDescent="0.2">
      <c r="A25" s="422" t="s">
        <v>390</v>
      </c>
      <c r="B25" s="115">
        <v>188108</v>
      </c>
      <c r="C25" s="114">
        <v>94631</v>
      </c>
      <c r="D25" s="114">
        <v>93477</v>
      </c>
      <c r="E25" s="114">
        <v>130963</v>
      </c>
      <c r="F25" s="114">
        <v>53345</v>
      </c>
      <c r="G25" s="114">
        <v>15180</v>
      </c>
      <c r="H25" s="114">
        <v>67294</v>
      </c>
      <c r="I25" s="115">
        <v>29734</v>
      </c>
      <c r="J25" s="114">
        <v>23413</v>
      </c>
      <c r="K25" s="114">
        <v>6321</v>
      </c>
      <c r="L25" s="423">
        <v>8523</v>
      </c>
      <c r="M25" s="424">
        <v>11643</v>
      </c>
    </row>
    <row r="26" spans="1:13" ht="15" customHeight="1" x14ac:dyDescent="0.2">
      <c r="A26" s="422" t="s">
        <v>394</v>
      </c>
      <c r="B26" s="115">
        <v>187898</v>
      </c>
      <c r="C26" s="114">
        <v>94720</v>
      </c>
      <c r="D26" s="114">
        <v>93178</v>
      </c>
      <c r="E26" s="114">
        <v>130616</v>
      </c>
      <c r="F26" s="114">
        <v>53482</v>
      </c>
      <c r="G26" s="114">
        <v>14406</v>
      </c>
      <c r="H26" s="114">
        <v>67963</v>
      </c>
      <c r="I26" s="115">
        <v>29279</v>
      </c>
      <c r="J26" s="114">
        <v>23104</v>
      </c>
      <c r="K26" s="114">
        <v>6175</v>
      </c>
      <c r="L26" s="423">
        <v>12469</v>
      </c>
      <c r="M26" s="424">
        <v>12819</v>
      </c>
    </row>
    <row r="27" spans="1:13" ht="11.1" customHeight="1" x14ac:dyDescent="0.2">
      <c r="A27" s="422" t="s">
        <v>388</v>
      </c>
      <c r="B27" s="115">
        <v>190780</v>
      </c>
      <c r="C27" s="114">
        <v>96763</v>
      </c>
      <c r="D27" s="114">
        <v>94017</v>
      </c>
      <c r="E27" s="114">
        <v>132605</v>
      </c>
      <c r="F27" s="114">
        <v>54386</v>
      </c>
      <c r="G27" s="114">
        <v>13727</v>
      </c>
      <c r="H27" s="114">
        <v>69983</v>
      </c>
      <c r="I27" s="115">
        <v>29333</v>
      </c>
      <c r="J27" s="114">
        <v>22927</v>
      </c>
      <c r="K27" s="114">
        <v>6406</v>
      </c>
      <c r="L27" s="423">
        <v>12096</v>
      </c>
      <c r="M27" s="424">
        <v>9437</v>
      </c>
    </row>
    <row r="28" spans="1:13" ht="11.1" customHeight="1" x14ac:dyDescent="0.2">
      <c r="A28" s="422" t="s">
        <v>389</v>
      </c>
      <c r="B28" s="115">
        <v>193197</v>
      </c>
      <c r="C28" s="114">
        <v>98179</v>
      </c>
      <c r="D28" s="114">
        <v>95018</v>
      </c>
      <c r="E28" s="114">
        <v>137229</v>
      </c>
      <c r="F28" s="114">
        <v>55337</v>
      </c>
      <c r="G28" s="114">
        <v>14959</v>
      </c>
      <c r="H28" s="114">
        <v>70275</v>
      </c>
      <c r="I28" s="115">
        <v>29440</v>
      </c>
      <c r="J28" s="114">
        <v>22885</v>
      </c>
      <c r="K28" s="114">
        <v>6555</v>
      </c>
      <c r="L28" s="423">
        <v>16754</v>
      </c>
      <c r="M28" s="424">
        <v>14737</v>
      </c>
    </row>
    <row r="29" spans="1:13" s="110" customFormat="1" ht="11.1" customHeight="1" x14ac:dyDescent="0.2">
      <c r="A29" s="422" t="s">
        <v>390</v>
      </c>
      <c r="B29" s="115">
        <v>189535</v>
      </c>
      <c r="C29" s="114">
        <v>95321</v>
      </c>
      <c r="D29" s="114">
        <v>94214</v>
      </c>
      <c r="E29" s="114">
        <v>134188</v>
      </c>
      <c r="F29" s="114">
        <v>55055</v>
      </c>
      <c r="G29" s="114">
        <v>14147</v>
      </c>
      <c r="H29" s="114">
        <v>69454</v>
      </c>
      <c r="I29" s="115">
        <v>29427</v>
      </c>
      <c r="J29" s="114">
        <v>23011</v>
      </c>
      <c r="K29" s="114">
        <v>6416</v>
      </c>
      <c r="L29" s="423">
        <v>8456</v>
      </c>
      <c r="M29" s="424">
        <v>12179</v>
      </c>
    </row>
    <row r="30" spans="1:13" ht="15" customHeight="1" x14ac:dyDescent="0.2">
      <c r="A30" s="422" t="s">
        <v>395</v>
      </c>
      <c r="B30" s="115">
        <v>189225</v>
      </c>
      <c r="C30" s="114">
        <v>94761</v>
      </c>
      <c r="D30" s="114">
        <v>94464</v>
      </c>
      <c r="E30" s="114">
        <v>132891</v>
      </c>
      <c r="F30" s="114">
        <v>56098</v>
      </c>
      <c r="G30" s="114">
        <v>13275</v>
      </c>
      <c r="H30" s="114">
        <v>69702</v>
      </c>
      <c r="I30" s="115">
        <v>28641</v>
      </c>
      <c r="J30" s="114">
        <v>22312</v>
      </c>
      <c r="K30" s="114">
        <v>6329</v>
      </c>
      <c r="L30" s="423">
        <v>14614</v>
      </c>
      <c r="M30" s="424">
        <v>14880</v>
      </c>
    </row>
    <row r="31" spans="1:13" ht="11.1" customHeight="1" x14ac:dyDescent="0.2">
      <c r="A31" s="422" t="s">
        <v>388</v>
      </c>
      <c r="B31" s="115">
        <v>191586</v>
      </c>
      <c r="C31" s="114">
        <v>96616</v>
      </c>
      <c r="D31" s="114">
        <v>94970</v>
      </c>
      <c r="E31" s="114">
        <v>134363</v>
      </c>
      <c r="F31" s="114">
        <v>57019</v>
      </c>
      <c r="G31" s="114">
        <v>12623</v>
      </c>
      <c r="H31" s="114">
        <v>71181</v>
      </c>
      <c r="I31" s="115">
        <v>28913</v>
      </c>
      <c r="J31" s="114">
        <v>22226</v>
      </c>
      <c r="K31" s="114">
        <v>6687</v>
      </c>
      <c r="L31" s="423">
        <v>12109</v>
      </c>
      <c r="M31" s="424">
        <v>9637</v>
      </c>
    </row>
    <row r="32" spans="1:13" ht="11.1" customHeight="1" x14ac:dyDescent="0.2">
      <c r="A32" s="422" t="s">
        <v>389</v>
      </c>
      <c r="B32" s="115">
        <v>194371</v>
      </c>
      <c r="C32" s="114">
        <v>98481</v>
      </c>
      <c r="D32" s="114">
        <v>95890</v>
      </c>
      <c r="E32" s="114">
        <v>136190</v>
      </c>
      <c r="F32" s="114">
        <v>58142</v>
      </c>
      <c r="G32" s="114">
        <v>13832</v>
      </c>
      <c r="H32" s="114">
        <v>71870</v>
      </c>
      <c r="I32" s="115">
        <v>28504</v>
      </c>
      <c r="J32" s="114">
        <v>21660</v>
      </c>
      <c r="K32" s="114">
        <v>6844</v>
      </c>
      <c r="L32" s="423">
        <v>14748</v>
      </c>
      <c r="M32" s="424">
        <v>12504</v>
      </c>
    </row>
    <row r="33" spans="1:13" s="110" customFormat="1" ht="11.1" customHeight="1" x14ac:dyDescent="0.2">
      <c r="A33" s="422" t="s">
        <v>390</v>
      </c>
      <c r="B33" s="115">
        <v>192146</v>
      </c>
      <c r="C33" s="114">
        <v>96621</v>
      </c>
      <c r="D33" s="114">
        <v>95525</v>
      </c>
      <c r="E33" s="114">
        <v>133757</v>
      </c>
      <c r="F33" s="114">
        <v>58361</v>
      </c>
      <c r="G33" s="114">
        <v>13173</v>
      </c>
      <c r="H33" s="114">
        <v>71357</v>
      </c>
      <c r="I33" s="115">
        <v>28290</v>
      </c>
      <c r="J33" s="114">
        <v>21538</v>
      </c>
      <c r="K33" s="114">
        <v>6752</v>
      </c>
      <c r="L33" s="423">
        <v>9239</v>
      </c>
      <c r="M33" s="424">
        <v>11555</v>
      </c>
    </row>
    <row r="34" spans="1:13" ht="15" customHeight="1" x14ac:dyDescent="0.2">
      <c r="A34" s="422" t="s">
        <v>396</v>
      </c>
      <c r="B34" s="115">
        <v>191828</v>
      </c>
      <c r="C34" s="114">
        <v>96420</v>
      </c>
      <c r="D34" s="114">
        <v>95408</v>
      </c>
      <c r="E34" s="114">
        <v>133065</v>
      </c>
      <c r="F34" s="114">
        <v>58749</v>
      </c>
      <c r="G34" s="114">
        <v>12600</v>
      </c>
      <c r="H34" s="114">
        <v>71807</v>
      </c>
      <c r="I34" s="115">
        <v>28065</v>
      </c>
      <c r="J34" s="114">
        <v>21418</v>
      </c>
      <c r="K34" s="114">
        <v>6647</v>
      </c>
      <c r="L34" s="423">
        <v>12309</v>
      </c>
      <c r="M34" s="424">
        <v>12453</v>
      </c>
    </row>
    <row r="35" spans="1:13" ht="11.1" customHeight="1" x14ac:dyDescent="0.2">
      <c r="A35" s="422" t="s">
        <v>388</v>
      </c>
      <c r="B35" s="115">
        <v>194576</v>
      </c>
      <c r="C35" s="114">
        <v>98610</v>
      </c>
      <c r="D35" s="114">
        <v>95966</v>
      </c>
      <c r="E35" s="114">
        <v>134871</v>
      </c>
      <c r="F35" s="114">
        <v>59700</v>
      </c>
      <c r="G35" s="114">
        <v>12283</v>
      </c>
      <c r="H35" s="114">
        <v>73386</v>
      </c>
      <c r="I35" s="115">
        <v>27573</v>
      </c>
      <c r="J35" s="114">
        <v>20823</v>
      </c>
      <c r="K35" s="114">
        <v>6750</v>
      </c>
      <c r="L35" s="423">
        <v>12147</v>
      </c>
      <c r="M35" s="424">
        <v>9613</v>
      </c>
    </row>
    <row r="36" spans="1:13" ht="11.1" customHeight="1" x14ac:dyDescent="0.2">
      <c r="A36" s="422" t="s">
        <v>389</v>
      </c>
      <c r="B36" s="115">
        <v>197421</v>
      </c>
      <c r="C36" s="114">
        <v>100054</v>
      </c>
      <c r="D36" s="114">
        <v>97367</v>
      </c>
      <c r="E36" s="114">
        <v>136469</v>
      </c>
      <c r="F36" s="114">
        <v>60950</v>
      </c>
      <c r="G36" s="114">
        <v>13918</v>
      </c>
      <c r="H36" s="114">
        <v>73916</v>
      </c>
      <c r="I36" s="115">
        <v>27644</v>
      </c>
      <c r="J36" s="114">
        <v>20630</v>
      </c>
      <c r="K36" s="114">
        <v>7014</v>
      </c>
      <c r="L36" s="423">
        <v>14975</v>
      </c>
      <c r="M36" s="424">
        <v>12087</v>
      </c>
    </row>
    <row r="37" spans="1:13" s="110" customFormat="1" ht="11.1" customHeight="1" x14ac:dyDescent="0.2">
      <c r="A37" s="422" t="s">
        <v>390</v>
      </c>
      <c r="B37" s="115">
        <v>194866</v>
      </c>
      <c r="C37" s="114">
        <v>98110</v>
      </c>
      <c r="D37" s="114">
        <v>96756</v>
      </c>
      <c r="E37" s="114">
        <v>134092</v>
      </c>
      <c r="F37" s="114">
        <v>60773</v>
      </c>
      <c r="G37" s="114">
        <v>13463</v>
      </c>
      <c r="H37" s="114">
        <v>73314</v>
      </c>
      <c r="I37" s="115">
        <v>27589</v>
      </c>
      <c r="J37" s="114">
        <v>20727</v>
      </c>
      <c r="K37" s="114">
        <v>6862</v>
      </c>
      <c r="L37" s="423">
        <v>8599</v>
      </c>
      <c r="M37" s="424">
        <v>11318</v>
      </c>
    </row>
    <row r="38" spans="1:13" ht="15" customHeight="1" x14ac:dyDescent="0.2">
      <c r="A38" s="425" t="s">
        <v>397</v>
      </c>
      <c r="B38" s="115">
        <v>194981</v>
      </c>
      <c r="C38" s="114">
        <v>98334</v>
      </c>
      <c r="D38" s="114">
        <v>96647</v>
      </c>
      <c r="E38" s="114">
        <v>133758</v>
      </c>
      <c r="F38" s="114">
        <v>61223</v>
      </c>
      <c r="G38" s="114">
        <v>13106</v>
      </c>
      <c r="H38" s="114">
        <v>73607</v>
      </c>
      <c r="I38" s="115">
        <v>27127</v>
      </c>
      <c r="J38" s="114">
        <v>20380</v>
      </c>
      <c r="K38" s="114">
        <v>6747</v>
      </c>
      <c r="L38" s="423">
        <v>14030</v>
      </c>
      <c r="M38" s="424">
        <v>14028</v>
      </c>
    </row>
    <row r="39" spans="1:13" ht="11.1" customHeight="1" x14ac:dyDescent="0.2">
      <c r="A39" s="422" t="s">
        <v>388</v>
      </c>
      <c r="B39" s="115">
        <v>196410</v>
      </c>
      <c r="C39" s="114">
        <v>99846</v>
      </c>
      <c r="D39" s="114">
        <v>96564</v>
      </c>
      <c r="E39" s="114">
        <v>133978</v>
      </c>
      <c r="F39" s="114">
        <v>62432</v>
      </c>
      <c r="G39" s="114">
        <v>12820</v>
      </c>
      <c r="H39" s="114">
        <v>74906</v>
      </c>
      <c r="I39" s="115">
        <v>27247</v>
      </c>
      <c r="J39" s="114">
        <v>20150</v>
      </c>
      <c r="K39" s="114">
        <v>7097</v>
      </c>
      <c r="L39" s="423">
        <v>11904</v>
      </c>
      <c r="M39" s="424">
        <v>10426</v>
      </c>
    </row>
    <row r="40" spans="1:13" ht="11.1" customHeight="1" x14ac:dyDescent="0.2">
      <c r="A40" s="425" t="s">
        <v>389</v>
      </c>
      <c r="B40" s="115">
        <v>200850</v>
      </c>
      <c r="C40" s="114">
        <v>102287</v>
      </c>
      <c r="D40" s="114">
        <v>98563</v>
      </c>
      <c r="E40" s="114">
        <v>137324</v>
      </c>
      <c r="F40" s="114">
        <v>63526</v>
      </c>
      <c r="G40" s="114">
        <v>14678</v>
      </c>
      <c r="H40" s="114">
        <v>75793</v>
      </c>
      <c r="I40" s="115">
        <v>27238</v>
      </c>
      <c r="J40" s="114">
        <v>19955</v>
      </c>
      <c r="K40" s="114">
        <v>7283</v>
      </c>
      <c r="L40" s="423">
        <v>16554</v>
      </c>
      <c r="M40" s="424">
        <v>13290</v>
      </c>
    </row>
    <row r="41" spans="1:13" s="110" customFormat="1" ht="11.1" customHeight="1" x14ac:dyDescent="0.2">
      <c r="A41" s="422" t="s">
        <v>390</v>
      </c>
      <c r="B41" s="115">
        <v>199354</v>
      </c>
      <c r="C41" s="114">
        <v>100983</v>
      </c>
      <c r="D41" s="114">
        <v>98371</v>
      </c>
      <c r="E41" s="114">
        <v>135668</v>
      </c>
      <c r="F41" s="114">
        <v>63686</v>
      </c>
      <c r="G41" s="114">
        <v>14394</v>
      </c>
      <c r="H41" s="114">
        <v>75632</v>
      </c>
      <c r="I41" s="115">
        <v>27372</v>
      </c>
      <c r="J41" s="114">
        <v>20143</v>
      </c>
      <c r="K41" s="114">
        <v>7229</v>
      </c>
      <c r="L41" s="423">
        <v>9647</v>
      </c>
      <c r="M41" s="424">
        <v>11506</v>
      </c>
    </row>
    <row r="42" spans="1:13" ht="15" customHeight="1" x14ac:dyDescent="0.2">
      <c r="A42" s="422" t="s">
        <v>398</v>
      </c>
      <c r="B42" s="115">
        <v>198100</v>
      </c>
      <c r="C42" s="114">
        <v>100293</v>
      </c>
      <c r="D42" s="114">
        <v>97807</v>
      </c>
      <c r="E42" s="114">
        <v>134495</v>
      </c>
      <c r="F42" s="114">
        <v>63605</v>
      </c>
      <c r="G42" s="114">
        <v>13888</v>
      </c>
      <c r="H42" s="114">
        <v>75440</v>
      </c>
      <c r="I42" s="115">
        <v>27117</v>
      </c>
      <c r="J42" s="114">
        <v>20005</v>
      </c>
      <c r="K42" s="114">
        <v>7112</v>
      </c>
      <c r="L42" s="423">
        <v>14197</v>
      </c>
      <c r="M42" s="424">
        <v>15437</v>
      </c>
    </row>
    <row r="43" spans="1:13" ht="11.1" customHeight="1" x14ac:dyDescent="0.2">
      <c r="A43" s="422" t="s">
        <v>388</v>
      </c>
      <c r="B43" s="115">
        <v>199963</v>
      </c>
      <c r="C43" s="114">
        <v>101890</v>
      </c>
      <c r="D43" s="114">
        <v>98073</v>
      </c>
      <c r="E43" s="114">
        <v>135574</v>
      </c>
      <c r="F43" s="114">
        <v>64389</v>
      </c>
      <c r="G43" s="114">
        <v>13697</v>
      </c>
      <c r="H43" s="114">
        <v>76708</v>
      </c>
      <c r="I43" s="115">
        <v>27402</v>
      </c>
      <c r="J43" s="114">
        <v>20013</v>
      </c>
      <c r="K43" s="114">
        <v>7389</v>
      </c>
      <c r="L43" s="423">
        <v>13460</v>
      </c>
      <c r="M43" s="424">
        <v>11939</v>
      </c>
    </row>
    <row r="44" spans="1:13" ht="11.1" customHeight="1" x14ac:dyDescent="0.2">
      <c r="A44" s="422" t="s">
        <v>389</v>
      </c>
      <c r="B44" s="115">
        <v>202529</v>
      </c>
      <c r="C44" s="114">
        <v>103360</v>
      </c>
      <c r="D44" s="114">
        <v>99169</v>
      </c>
      <c r="E44" s="114">
        <v>136940</v>
      </c>
      <c r="F44" s="114">
        <v>65589</v>
      </c>
      <c r="G44" s="114">
        <v>15516</v>
      </c>
      <c r="H44" s="114">
        <v>76876</v>
      </c>
      <c r="I44" s="115">
        <v>27429</v>
      </c>
      <c r="J44" s="114">
        <v>19809</v>
      </c>
      <c r="K44" s="114">
        <v>7620</v>
      </c>
      <c r="L44" s="423">
        <v>16229</v>
      </c>
      <c r="M44" s="424">
        <v>14363</v>
      </c>
    </row>
    <row r="45" spans="1:13" s="110" customFormat="1" ht="11.1" customHeight="1" x14ac:dyDescent="0.2">
      <c r="A45" s="422" t="s">
        <v>390</v>
      </c>
      <c r="B45" s="115">
        <v>201216</v>
      </c>
      <c r="C45" s="114">
        <v>102227</v>
      </c>
      <c r="D45" s="114">
        <v>98989</v>
      </c>
      <c r="E45" s="114">
        <v>135700</v>
      </c>
      <c r="F45" s="114">
        <v>65516</v>
      </c>
      <c r="G45" s="114">
        <v>15200</v>
      </c>
      <c r="H45" s="114">
        <v>76624</v>
      </c>
      <c r="I45" s="115">
        <v>27308</v>
      </c>
      <c r="J45" s="114">
        <v>19705</v>
      </c>
      <c r="K45" s="114">
        <v>7603</v>
      </c>
      <c r="L45" s="423">
        <v>9946</v>
      </c>
      <c r="M45" s="424">
        <v>11764</v>
      </c>
    </row>
    <row r="46" spans="1:13" ht="15" customHeight="1" x14ac:dyDescent="0.2">
      <c r="A46" s="422" t="s">
        <v>399</v>
      </c>
      <c r="B46" s="115">
        <v>199543</v>
      </c>
      <c r="C46" s="114">
        <v>101425</v>
      </c>
      <c r="D46" s="114">
        <v>98118</v>
      </c>
      <c r="E46" s="114">
        <v>134396</v>
      </c>
      <c r="F46" s="114">
        <v>65147</v>
      </c>
      <c r="G46" s="114">
        <v>14739</v>
      </c>
      <c r="H46" s="114">
        <v>76324</v>
      </c>
      <c r="I46" s="115">
        <v>26829</v>
      </c>
      <c r="J46" s="114">
        <v>19369</v>
      </c>
      <c r="K46" s="114">
        <v>7460</v>
      </c>
      <c r="L46" s="423">
        <v>13317</v>
      </c>
      <c r="M46" s="424">
        <v>15069</v>
      </c>
    </row>
    <row r="47" spans="1:13" ht="11.1" customHeight="1" x14ac:dyDescent="0.2">
      <c r="A47" s="422" t="s">
        <v>388</v>
      </c>
      <c r="B47" s="115">
        <v>200649</v>
      </c>
      <c r="C47" s="114">
        <v>102342</v>
      </c>
      <c r="D47" s="114">
        <v>98307</v>
      </c>
      <c r="E47" s="114">
        <v>134623</v>
      </c>
      <c r="F47" s="114">
        <v>66026</v>
      </c>
      <c r="G47" s="114">
        <v>14487</v>
      </c>
      <c r="H47" s="114">
        <v>77367</v>
      </c>
      <c r="I47" s="115">
        <v>27206</v>
      </c>
      <c r="J47" s="114">
        <v>19488</v>
      </c>
      <c r="K47" s="114">
        <v>7718</v>
      </c>
      <c r="L47" s="423">
        <v>12640</v>
      </c>
      <c r="M47" s="424">
        <v>11511</v>
      </c>
    </row>
    <row r="48" spans="1:13" ht="11.1" customHeight="1" x14ac:dyDescent="0.2">
      <c r="A48" s="422" t="s">
        <v>389</v>
      </c>
      <c r="B48" s="115">
        <v>203983</v>
      </c>
      <c r="C48" s="114">
        <v>104148</v>
      </c>
      <c r="D48" s="114">
        <v>99835</v>
      </c>
      <c r="E48" s="114">
        <v>136450</v>
      </c>
      <c r="F48" s="114">
        <v>67533</v>
      </c>
      <c r="G48" s="114">
        <v>16463</v>
      </c>
      <c r="H48" s="114">
        <v>77969</v>
      </c>
      <c r="I48" s="115">
        <v>26945</v>
      </c>
      <c r="J48" s="114">
        <v>19075</v>
      </c>
      <c r="K48" s="114">
        <v>7870</v>
      </c>
      <c r="L48" s="423">
        <v>16257</v>
      </c>
      <c r="M48" s="424">
        <v>13391</v>
      </c>
    </row>
    <row r="49" spans="1:17" s="110" customFormat="1" ht="11.1" customHeight="1" x14ac:dyDescent="0.2">
      <c r="A49" s="422" t="s">
        <v>390</v>
      </c>
      <c r="B49" s="115">
        <v>202181</v>
      </c>
      <c r="C49" s="114">
        <v>102838</v>
      </c>
      <c r="D49" s="114">
        <v>99343</v>
      </c>
      <c r="E49" s="114">
        <v>134718</v>
      </c>
      <c r="F49" s="114">
        <v>67463</v>
      </c>
      <c r="G49" s="114">
        <v>16113</v>
      </c>
      <c r="H49" s="114">
        <v>77540</v>
      </c>
      <c r="I49" s="115">
        <v>26859</v>
      </c>
      <c r="J49" s="114">
        <v>18971</v>
      </c>
      <c r="K49" s="114">
        <v>7888</v>
      </c>
      <c r="L49" s="423">
        <v>9238</v>
      </c>
      <c r="M49" s="424">
        <v>11134</v>
      </c>
    </row>
    <row r="50" spans="1:17" ht="15" customHeight="1" x14ac:dyDescent="0.2">
      <c r="A50" s="422" t="s">
        <v>400</v>
      </c>
      <c r="B50" s="143">
        <v>201033</v>
      </c>
      <c r="C50" s="144">
        <v>102298</v>
      </c>
      <c r="D50" s="144">
        <v>98735</v>
      </c>
      <c r="E50" s="144">
        <v>133393</v>
      </c>
      <c r="F50" s="144">
        <v>67640</v>
      </c>
      <c r="G50" s="144">
        <v>15648</v>
      </c>
      <c r="H50" s="144">
        <v>77243</v>
      </c>
      <c r="I50" s="143">
        <v>25872</v>
      </c>
      <c r="J50" s="144">
        <v>18332</v>
      </c>
      <c r="K50" s="144">
        <v>7540</v>
      </c>
      <c r="L50" s="426">
        <v>13971</v>
      </c>
      <c r="M50" s="427">
        <v>15136</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0.74670622372120299</v>
      </c>
      <c r="C6" s="480">
        <f>'Tabelle 3.3'!J11</f>
        <v>-3.5670356703567037</v>
      </c>
      <c r="D6" s="481">
        <f t="shared" ref="D6:E9" si="0">IF(OR(AND(B6&gt;=-50,B6&lt;=50),ISNUMBER(B6)=FALSE),B6,"")</f>
        <v>0.74670622372120299</v>
      </c>
      <c r="E6" s="481">
        <f t="shared" si="0"/>
        <v>-3.5670356703567037</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0.53902318103720548</v>
      </c>
      <c r="C7" s="480">
        <f>'Tabelle 3.1'!J23</f>
        <v>-3.5996476124832824</v>
      </c>
      <c r="D7" s="481">
        <f t="shared" si="0"/>
        <v>0.53902318103720548</v>
      </c>
      <c r="E7" s="481">
        <f>IF(OR(AND(C7&gt;=-50,C7&lt;=50),ISNUMBER(C7)=FALSE),C7,"")</f>
        <v>-3.5996476124832824</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0.74670622372120299</v>
      </c>
      <c r="C14" s="480">
        <f>'Tabelle 3.3'!J11</f>
        <v>-3.5670356703567037</v>
      </c>
      <c r="D14" s="481">
        <f>IF(OR(AND(B14&gt;=-50,B14&lt;=50),ISNUMBER(B14)=FALSE),B14,"")</f>
        <v>0.74670622372120299</v>
      </c>
      <c r="E14" s="481">
        <f>IF(OR(AND(C14&gt;=-50,C14&lt;=50),ISNUMBER(C14)=FALSE),C14,"")</f>
        <v>-3.5670356703567037</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-2.087912087912088</v>
      </c>
      <c r="C15" s="480">
        <f>'Tabelle 3.3'!J12</f>
        <v>-0.67796610169491522</v>
      </c>
      <c r="D15" s="481">
        <f t="shared" ref="D15:E45" si="3">IF(OR(AND(B15&gt;=-50,B15&lt;=50),ISNUMBER(B15)=FALSE),B15,"")</f>
        <v>-2.087912087912088</v>
      </c>
      <c r="E15" s="481">
        <f t="shared" si="3"/>
        <v>-0.67796610169491522</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20.336093521675597</v>
      </c>
      <c r="C16" s="480">
        <f>'Tabelle 3.3'!J13</f>
        <v>-10</v>
      </c>
      <c r="D16" s="481">
        <f t="shared" si="3"/>
        <v>20.336093521675597</v>
      </c>
      <c r="E16" s="481">
        <f t="shared" si="3"/>
        <v>-10</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-1.9389688394404805</v>
      </c>
      <c r="C17" s="480">
        <f>'Tabelle 3.3'!J14</f>
        <v>-5.260888313928417</v>
      </c>
      <c r="D17" s="481">
        <f t="shared" si="3"/>
        <v>-1.9389688394404805</v>
      </c>
      <c r="E17" s="481">
        <f t="shared" si="3"/>
        <v>-5.260888313928417</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0.62045357295678216</v>
      </c>
      <c r="C18" s="480">
        <f>'Tabelle 3.3'!J15</f>
        <v>-4.0966386554621845</v>
      </c>
      <c r="D18" s="481">
        <f t="shared" si="3"/>
        <v>0.62045357295678216</v>
      </c>
      <c r="E18" s="481">
        <f t="shared" si="3"/>
        <v>-4.0966386554621845</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-3.8794084186575652</v>
      </c>
      <c r="C19" s="480">
        <f>'Tabelle 3.3'!J16</f>
        <v>-8.3657587548638137</v>
      </c>
      <c r="D19" s="481">
        <f t="shared" si="3"/>
        <v>-3.8794084186575652</v>
      </c>
      <c r="E19" s="481">
        <f t="shared" si="3"/>
        <v>-8.3657587548638137</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-0.28193450444589024</v>
      </c>
      <c r="C20" s="480">
        <f>'Tabelle 3.3'!J17</f>
        <v>0.88495575221238942</v>
      </c>
      <c r="D20" s="481">
        <f t="shared" si="3"/>
        <v>-0.28193450444589024</v>
      </c>
      <c r="E20" s="481">
        <f t="shared" si="3"/>
        <v>0.88495575221238942</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0.21034641425096956</v>
      </c>
      <c r="C21" s="480">
        <f>'Tabelle 3.3'!J18</f>
        <v>-0.62893081761006286</v>
      </c>
      <c r="D21" s="481">
        <f t="shared" si="3"/>
        <v>0.21034641425096956</v>
      </c>
      <c r="E21" s="481">
        <f t="shared" si="3"/>
        <v>-0.62893081761006286</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0.16670228681342167</v>
      </c>
      <c r="C22" s="480">
        <f>'Tabelle 3.3'!J19</f>
        <v>-1.375</v>
      </c>
      <c r="D22" s="481">
        <f t="shared" si="3"/>
        <v>0.16670228681342167</v>
      </c>
      <c r="E22" s="481">
        <f t="shared" si="3"/>
        <v>-1.375</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1.3058711115829706</v>
      </c>
      <c r="C23" s="480">
        <f>'Tabelle 3.3'!J20</f>
        <v>-3.3217993079584773</v>
      </c>
      <c r="D23" s="481">
        <f t="shared" si="3"/>
        <v>1.3058711115829706</v>
      </c>
      <c r="E23" s="481">
        <f t="shared" si="3"/>
        <v>-3.3217993079584773</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2.8096864327848494</v>
      </c>
      <c r="C24" s="480">
        <f>'Tabelle 3.3'!J21</f>
        <v>-10.231023102310232</v>
      </c>
      <c r="D24" s="481">
        <f t="shared" si="3"/>
        <v>2.8096864327848494</v>
      </c>
      <c r="E24" s="481">
        <f t="shared" si="3"/>
        <v>-10.231023102310232</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1.9587628865979381</v>
      </c>
      <c r="C25" s="480">
        <f>'Tabelle 3.3'!J22</f>
        <v>6.5162907268170427</v>
      </c>
      <c r="D25" s="481">
        <f t="shared" si="3"/>
        <v>1.9587628865979381</v>
      </c>
      <c r="E25" s="481">
        <f t="shared" si="3"/>
        <v>6.5162907268170427</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-3.0190431955411055</v>
      </c>
      <c r="C26" s="480">
        <f>'Tabelle 3.3'!J23</f>
        <v>5.2173913043478262</v>
      </c>
      <c r="D26" s="481">
        <f t="shared" si="3"/>
        <v>-3.0190431955411055</v>
      </c>
      <c r="E26" s="481">
        <f t="shared" si="3"/>
        <v>5.2173913043478262</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2.3948220064724919</v>
      </c>
      <c r="C27" s="480">
        <f>'Tabelle 3.3'!J24</f>
        <v>-1.2375059495478344</v>
      </c>
      <c r="D27" s="481">
        <f t="shared" si="3"/>
        <v>2.3948220064724919</v>
      </c>
      <c r="E27" s="481">
        <f t="shared" si="3"/>
        <v>-1.2375059495478344</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0.83747338537970195</v>
      </c>
      <c r="C28" s="480">
        <f>'Tabelle 3.3'!J25</f>
        <v>-8.8511399195350915</v>
      </c>
      <c r="D28" s="481">
        <f t="shared" si="3"/>
        <v>0.83747338537970195</v>
      </c>
      <c r="E28" s="481">
        <f t="shared" si="3"/>
        <v>-8.8511399195350915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0.94961240310077522</v>
      </c>
      <c r="C29" s="480">
        <f>'Tabelle 3.3'!J26</f>
        <v>78.260869565217391</v>
      </c>
      <c r="D29" s="481">
        <f t="shared" si="3"/>
        <v>0.94961240310077522</v>
      </c>
      <c r="E29" s="481" t="str">
        <f t="shared" si="3"/>
        <v/>
      </c>
      <c r="F29" s="476" t="str">
        <f t="shared" si="4"/>
        <v/>
      </c>
      <c r="G29" s="476" t="str">
        <f t="shared" si="4"/>
        <v>&gt; 50</v>
      </c>
      <c r="H29" s="482" t="str">
        <f t="shared" si="5"/>
        <v/>
      </c>
      <c r="I29" s="482">
        <f t="shared" si="5"/>
        <v>-0.75</v>
      </c>
      <c r="J29" s="476" t="e">
        <f t="shared" si="6"/>
        <v>#N/A</v>
      </c>
      <c r="K29" s="476" t="e">
        <f t="shared" si="7"/>
        <v>#N/A</v>
      </c>
      <c r="L29" s="476">
        <f t="shared" si="8"/>
        <v>160</v>
      </c>
      <c r="M29" s="476">
        <f t="shared" si="9"/>
        <v>45</v>
      </c>
      <c r="N29" s="476">
        <v>160</v>
      </c>
    </row>
    <row r="30" spans="1:14" s="475" customFormat="1" ht="15" customHeight="1" x14ac:dyDescent="0.2">
      <c r="A30" s="475">
        <v>17</v>
      </c>
      <c r="B30" s="479">
        <f>'Tabelle 2.3'!J27</f>
        <v>3.745187259362968</v>
      </c>
      <c r="C30" s="480">
        <f>'Tabelle 3.3'!J27</f>
        <v>-1.0526315789473684</v>
      </c>
      <c r="D30" s="481">
        <f t="shared" si="3"/>
        <v>3.745187259362968</v>
      </c>
      <c r="E30" s="481">
        <f t="shared" si="3"/>
        <v>-1.0526315789473684</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-1.8608153167688501</v>
      </c>
      <c r="C31" s="480">
        <f>'Tabelle 3.3'!J28</f>
        <v>0.75</v>
      </c>
      <c r="D31" s="481">
        <f t="shared" si="3"/>
        <v>-1.8608153167688501</v>
      </c>
      <c r="E31" s="481">
        <f t="shared" si="3"/>
        <v>0.75</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1.6748366013071896</v>
      </c>
      <c r="C32" s="480">
        <f>'Tabelle 3.3'!J29</f>
        <v>-2.7118644067796609</v>
      </c>
      <c r="D32" s="481">
        <f t="shared" si="3"/>
        <v>1.6748366013071896</v>
      </c>
      <c r="E32" s="481">
        <f t="shared" si="3"/>
        <v>-2.7118644067796609</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2.3797058683546712</v>
      </c>
      <c r="C33" s="480">
        <f>'Tabelle 3.3'!J30</f>
        <v>2.2462562396006653</v>
      </c>
      <c r="D33" s="481">
        <f t="shared" si="3"/>
        <v>2.3797058683546712</v>
      </c>
      <c r="E33" s="481">
        <f t="shared" si="3"/>
        <v>2.2462562396006653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0.70180266960231186</v>
      </c>
      <c r="C34" s="480">
        <f>'Tabelle 3.3'!J31</f>
        <v>-4.7822706065318821</v>
      </c>
      <c r="D34" s="481">
        <f t="shared" si="3"/>
        <v>0.70180266960231186</v>
      </c>
      <c r="E34" s="481">
        <f t="shared" si="3"/>
        <v>-4.7822706065318821</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-2.087912087912088</v>
      </c>
      <c r="C37" s="480">
        <f>'Tabelle 3.3'!J34</f>
        <v>-0.67796610169491522</v>
      </c>
      <c r="D37" s="481">
        <f t="shared" si="3"/>
        <v>-2.087912087912088</v>
      </c>
      <c r="E37" s="481">
        <f t="shared" si="3"/>
        <v>-0.67796610169491522</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-0.13781497976295823</v>
      </c>
      <c r="C38" s="480">
        <f>'Tabelle 3.3'!J35</f>
        <v>-3.5697510568341944</v>
      </c>
      <c r="D38" s="481">
        <f t="shared" si="3"/>
        <v>-0.13781497976295823</v>
      </c>
      <c r="E38" s="481">
        <f t="shared" si="3"/>
        <v>-3.5697510568341944</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1.308183035362684</v>
      </c>
      <c r="C39" s="480">
        <f>'Tabelle 3.3'!J36</f>
        <v>-3.6440562303807833</v>
      </c>
      <c r="D39" s="481">
        <f t="shared" si="3"/>
        <v>1.308183035362684</v>
      </c>
      <c r="E39" s="481">
        <f t="shared" si="3"/>
        <v>-3.6440562303807833</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1.308183035362684</v>
      </c>
      <c r="C45" s="480">
        <f>'Tabelle 3.3'!J36</f>
        <v>-3.6440562303807833</v>
      </c>
      <c r="D45" s="481">
        <f t="shared" si="3"/>
        <v>1.308183035362684</v>
      </c>
      <c r="E45" s="481">
        <f t="shared" si="3"/>
        <v>-3.6440562303807833</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187898</v>
      </c>
      <c r="C51" s="487">
        <v>23104</v>
      </c>
      <c r="D51" s="487">
        <v>6175</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190780</v>
      </c>
      <c r="C52" s="487">
        <v>22927</v>
      </c>
      <c r="D52" s="487">
        <v>6406</v>
      </c>
      <c r="E52" s="488">
        <f t="shared" ref="E52:G70" si="11">IF($A$51=37802,IF(COUNTBLANK(B$51:B$70)&gt;0,#N/A,B52/B$51*100),IF(COUNTBLANK(B$51:B$75)&gt;0,#N/A,B52/B$51*100))</f>
        <v>101.53381089740179</v>
      </c>
      <c r="F52" s="488">
        <f t="shared" si="11"/>
        <v>99.23389889196676</v>
      </c>
      <c r="G52" s="488">
        <f t="shared" si="11"/>
        <v>103.74089068825911</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193197</v>
      </c>
      <c r="C53" s="487">
        <v>22885</v>
      </c>
      <c r="D53" s="487">
        <v>6555</v>
      </c>
      <c r="E53" s="488">
        <f t="shared" si="11"/>
        <v>102.82014710108676</v>
      </c>
      <c r="F53" s="488">
        <f t="shared" si="11"/>
        <v>99.052112188365655</v>
      </c>
      <c r="G53" s="488">
        <f t="shared" si="11"/>
        <v>106.15384615384616</v>
      </c>
      <c r="H53" s="489">
        <f>IF(ISERROR(L53)=TRUE,IF(MONTH(A53)=MONTH(MAX(A$51:A$75)),A53,""),"")</f>
        <v>41883</v>
      </c>
      <c r="I53" s="488">
        <f t="shared" si="12"/>
        <v>102.82014710108676</v>
      </c>
      <c r="J53" s="488">
        <f t="shared" si="10"/>
        <v>99.052112188365655</v>
      </c>
      <c r="K53" s="488">
        <f t="shared" si="10"/>
        <v>106.15384615384616</v>
      </c>
      <c r="L53" s="488" t="e">
        <f t="shared" si="13"/>
        <v>#N/A</v>
      </c>
    </row>
    <row r="54" spans="1:14" ht="15" customHeight="1" x14ac:dyDescent="0.2">
      <c r="A54" s="490" t="s">
        <v>463</v>
      </c>
      <c r="B54" s="487">
        <v>189535</v>
      </c>
      <c r="C54" s="487">
        <v>23011</v>
      </c>
      <c r="D54" s="487">
        <v>6416</v>
      </c>
      <c r="E54" s="488">
        <f t="shared" si="11"/>
        <v>100.87121736261162</v>
      </c>
      <c r="F54" s="488">
        <f t="shared" si="11"/>
        <v>99.59747229916897</v>
      </c>
      <c r="G54" s="488">
        <f t="shared" si="11"/>
        <v>103.90283400809717</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189225</v>
      </c>
      <c r="C55" s="487">
        <v>22312</v>
      </c>
      <c r="D55" s="487">
        <v>6329</v>
      </c>
      <c r="E55" s="488">
        <f t="shared" si="11"/>
        <v>100.7062342334671</v>
      </c>
      <c r="F55" s="488">
        <f t="shared" si="11"/>
        <v>96.572022160664815</v>
      </c>
      <c r="G55" s="488">
        <f t="shared" si="11"/>
        <v>102.49392712550606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191586</v>
      </c>
      <c r="C56" s="487">
        <v>22226</v>
      </c>
      <c r="D56" s="487">
        <v>6687</v>
      </c>
      <c r="E56" s="488">
        <f t="shared" si="11"/>
        <v>101.96276703317757</v>
      </c>
      <c r="F56" s="488">
        <f t="shared" si="11"/>
        <v>96.19979224376732</v>
      </c>
      <c r="G56" s="488">
        <f t="shared" si="11"/>
        <v>108.2914979757085</v>
      </c>
      <c r="H56" s="489" t="str">
        <f t="shared" si="14"/>
        <v/>
      </c>
      <c r="I56" s="488" t="str">
        <f t="shared" si="12"/>
        <v/>
      </c>
      <c r="J56" s="488" t="str">
        <f t="shared" si="10"/>
        <v/>
      </c>
      <c r="K56" s="488" t="str">
        <f t="shared" si="10"/>
        <v/>
      </c>
      <c r="L56" s="488" t="e">
        <f t="shared" si="13"/>
        <v>#N/A</v>
      </c>
    </row>
    <row r="57" spans="1:14" ht="15" customHeight="1" x14ac:dyDescent="0.2">
      <c r="A57" s="490">
        <v>42248</v>
      </c>
      <c r="B57" s="487">
        <v>194371</v>
      </c>
      <c r="C57" s="487">
        <v>21660</v>
      </c>
      <c r="D57" s="487">
        <v>6844</v>
      </c>
      <c r="E57" s="488">
        <f t="shared" si="11"/>
        <v>103.44495417726638</v>
      </c>
      <c r="F57" s="488">
        <f t="shared" si="11"/>
        <v>93.75</v>
      </c>
      <c r="G57" s="488">
        <f t="shared" si="11"/>
        <v>110.83400809716599</v>
      </c>
      <c r="H57" s="489">
        <f t="shared" si="14"/>
        <v>42248</v>
      </c>
      <c r="I57" s="488">
        <f t="shared" si="12"/>
        <v>103.44495417726638</v>
      </c>
      <c r="J57" s="488">
        <f t="shared" si="10"/>
        <v>93.75</v>
      </c>
      <c r="K57" s="488">
        <f t="shared" si="10"/>
        <v>110.83400809716599</v>
      </c>
      <c r="L57" s="488" t="e">
        <f t="shared" si="13"/>
        <v>#N/A</v>
      </c>
    </row>
    <row r="58" spans="1:14" ht="15" customHeight="1" x14ac:dyDescent="0.2">
      <c r="A58" s="490" t="s">
        <v>466</v>
      </c>
      <c r="B58" s="487">
        <v>192146</v>
      </c>
      <c r="C58" s="487">
        <v>21538</v>
      </c>
      <c r="D58" s="487">
        <v>6752</v>
      </c>
      <c r="E58" s="488">
        <f t="shared" si="11"/>
        <v>102.26080107292255</v>
      </c>
      <c r="F58" s="488">
        <f t="shared" si="11"/>
        <v>93.221952908587255</v>
      </c>
      <c r="G58" s="488">
        <f t="shared" si="11"/>
        <v>109.34412955465586</v>
      </c>
      <c r="H58" s="489" t="str">
        <f t="shared" si="14"/>
        <v/>
      </c>
      <c r="I58" s="488" t="str">
        <f t="shared" si="12"/>
        <v/>
      </c>
      <c r="J58" s="488" t="str">
        <f t="shared" si="10"/>
        <v/>
      </c>
      <c r="K58" s="488" t="str">
        <f t="shared" si="10"/>
        <v/>
      </c>
      <c r="L58" s="488" t="e">
        <f t="shared" si="13"/>
        <v>#N/A</v>
      </c>
    </row>
    <row r="59" spans="1:14" ht="15" customHeight="1" x14ac:dyDescent="0.2">
      <c r="A59" s="490" t="s">
        <v>467</v>
      </c>
      <c r="B59" s="487">
        <v>191828</v>
      </c>
      <c r="C59" s="487">
        <v>21418</v>
      </c>
      <c r="D59" s="487">
        <v>6647</v>
      </c>
      <c r="E59" s="488">
        <f t="shared" si="11"/>
        <v>102.0915603146388</v>
      </c>
      <c r="F59" s="488">
        <f t="shared" si="11"/>
        <v>92.70256232686981</v>
      </c>
      <c r="G59" s="488">
        <f t="shared" si="11"/>
        <v>107.64372469635629</v>
      </c>
      <c r="H59" s="489" t="str">
        <f t="shared" si="14"/>
        <v/>
      </c>
      <c r="I59" s="488" t="str">
        <f t="shared" si="12"/>
        <v/>
      </c>
      <c r="J59" s="488" t="str">
        <f t="shared" si="10"/>
        <v/>
      </c>
      <c r="K59" s="488" t="str">
        <f t="shared" si="10"/>
        <v/>
      </c>
      <c r="L59" s="488" t="e">
        <f t="shared" si="13"/>
        <v>#N/A</v>
      </c>
    </row>
    <row r="60" spans="1:14" ht="15" customHeight="1" x14ac:dyDescent="0.2">
      <c r="A60" s="490" t="s">
        <v>468</v>
      </c>
      <c r="B60" s="487">
        <v>194576</v>
      </c>
      <c r="C60" s="487">
        <v>20823</v>
      </c>
      <c r="D60" s="487">
        <v>6750</v>
      </c>
      <c r="E60" s="488">
        <f t="shared" si="11"/>
        <v>103.55405592395874</v>
      </c>
      <c r="F60" s="488">
        <f t="shared" si="11"/>
        <v>90.127250692520775</v>
      </c>
      <c r="G60" s="488">
        <f t="shared" si="11"/>
        <v>109.31174089068827</v>
      </c>
      <c r="H60" s="489" t="str">
        <f t="shared" si="14"/>
        <v/>
      </c>
      <c r="I60" s="488" t="str">
        <f t="shared" si="12"/>
        <v/>
      </c>
      <c r="J60" s="488" t="str">
        <f t="shared" si="10"/>
        <v/>
      </c>
      <c r="K60" s="488" t="str">
        <f t="shared" si="10"/>
        <v/>
      </c>
      <c r="L60" s="488" t="e">
        <f t="shared" si="13"/>
        <v>#N/A</v>
      </c>
    </row>
    <row r="61" spans="1:14" ht="15" customHeight="1" x14ac:dyDescent="0.2">
      <c r="A61" s="490">
        <v>42614</v>
      </c>
      <c r="B61" s="487">
        <v>197421</v>
      </c>
      <c r="C61" s="487">
        <v>20630</v>
      </c>
      <c r="D61" s="487">
        <v>7014</v>
      </c>
      <c r="E61" s="488">
        <f t="shared" si="11"/>
        <v>105.06817528659167</v>
      </c>
      <c r="F61" s="488">
        <f t="shared" si="11"/>
        <v>89.29189750692521</v>
      </c>
      <c r="G61" s="488">
        <f t="shared" si="11"/>
        <v>113.58704453441295</v>
      </c>
      <c r="H61" s="489">
        <f t="shared" si="14"/>
        <v>42614</v>
      </c>
      <c r="I61" s="488">
        <f t="shared" si="12"/>
        <v>105.06817528659167</v>
      </c>
      <c r="J61" s="488">
        <f t="shared" si="10"/>
        <v>89.29189750692521</v>
      </c>
      <c r="K61" s="488">
        <f t="shared" si="10"/>
        <v>113.58704453441295</v>
      </c>
      <c r="L61" s="488" t="e">
        <f t="shared" si="13"/>
        <v>#N/A</v>
      </c>
    </row>
    <row r="62" spans="1:14" ht="15" customHeight="1" x14ac:dyDescent="0.2">
      <c r="A62" s="490" t="s">
        <v>469</v>
      </c>
      <c r="B62" s="487">
        <v>194866</v>
      </c>
      <c r="C62" s="487">
        <v>20727</v>
      </c>
      <c r="D62" s="487">
        <v>6862</v>
      </c>
      <c r="E62" s="488">
        <f t="shared" si="11"/>
        <v>103.70839498025524</v>
      </c>
      <c r="F62" s="488">
        <f t="shared" si="11"/>
        <v>89.71173822714681</v>
      </c>
      <c r="G62" s="488">
        <f t="shared" si="11"/>
        <v>111.1255060728745</v>
      </c>
      <c r="H62" s="489" t="str">
        <f t="shared" si="14"/>
        <v/>
      </c>
      <c r="I62" s="488" t="str">
        <f t="shared" si="12"/>
        <v/>
      </c>
      <c r="J62" s="488" t="str">
        <f t="shared" si="10"/>
        <v/>
      </c>
      <c r="K62" s="488" t="str">
        <f t="shared" si="10"/>
        <v/>
      </c>
      <c r="L62" s="488" t="e">
        <f t="shared" si="13"/>
        <v>#N/A</v>
      </c>
    </row>
    <row r="63" spans="1:14" ht="15" customHeight="1" x14ac:dyDescent="0.2">
      <c r="A63" s="490" t="s">
        <v>470</v>
      </c>
      <c r="B63" s="487">
        <v>194981</v>
      </c>
      <c r="C63" s="487">
        <v>20380</v>
      </c>
      <c r="D63" s="487">
        <v>6747</v>
      </c>
      <c r="E63" s="488">
        <f t="shared" si="11"/>
        <v>103.76959839913144</v>
      </c>
      <c r="F63" s="488">
        <f t="shared" si="11"/>
        <v>88.20983379501385</v>
      </c>
      <c r="G63" s="488">
        <f t="shared" si="11"/>
        <v>109.26315789473684</v>
      </c>
      <c r="H63" s="489" t="str">
        <f t="shared" si="14"/>
        <v/>
      </c>
      <c r="I63" s="488" t="str">
        <f t="shared" si="12"/>
        <v/>
      </c>
      <c r="J63" s="488" t="str">
        <f t="shared" si="10"/>
        <v/>
      </c>
      <c r="K63" s="488" t="str">
        <f t="shared" si="10"/>
        <v/>
      </c>
      <c r="L63" s="488" t="e">
        <f t="shared" si="13"/>
        <v>#N/A</v>
      </c>
    </row>
    <row r="64" spans="1:14" ht="15" customHeight="1" x14ac:dyDescent="0.2">
      <c r="A64" s="490" t="s">
        <v>471</v>
      </c>
      <c r="B64" s="487">
        <v>196410</v>
      </c>
      <c r="C64" s="487">
        <v>20150</v>
      </c>
      <c r="D64" s="487">
        <v>7097</v>
      </c>
      <c r="E64" s="488">
        <f t="shared" si="11"/>
        <v>104.53011740412353</v>
      </c>
      <c r="F64" s="488">
        <f t="shared" si="11"/>
        <v>87.2143351800554</v>
      </c>
      <c r="G64" s="488">
        <f t="shared" si="11"/>
        <v>114.93117408906883</v>
      </c>
      <c r="H64" s="489" t="str">
        <f t="shared" si="14"/>
        <v/>
      </c>
      <c r="I64" s="488" t="str">
        <f t="shared" si="12"/>
        <v/>
      </c>
      <c r="J64" s="488" t="str">
        <f t="shared" si="10"/>
        <v/>
      </c>
      <c r="K64" s="488" t="str">
        <f t="shared" si="10"/>
        <v/>
      </c>
      <c r="L64" s="488" t="e">
        <f t="shared" si="13"/>
        <v>#N/A</v>
      </c>
    </row>
    <row r="65" spans="1:12" ht="15" customHeight="1" x14ac:dyDescent="0.2">
      <c r="A65" s="490">
        <v>42979</v>
      </c>
      <c r="B65" s="487">
        <v>200850</v>
      </c>
      <c r="C65" s="487">
        <v>19955</v>
      </c>
      <c r="D65" s="487">
        <v>7283</v>
      </c>
      <c r="E65" s="488">
        <f t="shared" si="11"/>
        <v>106.89310157638718</v>
      </c>
      <c r="F65" s="488">
        <f t="shared" si="11"/>
        <v>86.37032548476455</v>
      </c>
      <c r="G65" s="488">
        <f t="shared" si="11"/>
        <v>117.94331983805668</v>
      </c>
      <c r="H65" s="489">
        <f t="shared" si="14"/>
        <v>42979</v>
      </c>
      <c r="I65" s="488">
        <f t="shared" si="12"/>
        <v>106.89310157638718</v>
      </c>
      <c r="J65" s="488">
        <f t="shared" si="10"/>
        <v>86.37032548476455</v>
      </c>
      <c r="K65" s="488">
        <f t="shared" si="10"/>
        <v>117.94331983805668</v>
      </c>
      <c r="L65" s="488" t="e">
        <f t="shared" si="13"/>
        <v>#N/A</v>
      </c>
    </row>
    <row r="66" spans="1:12" ht="15" customHeight="1" x14ac:dyDescent="0.2">
      <c r="A66" s="490" t="s">
        <v>472</v>
      </c>
      <c r="B66" s="487">
        <v>199354</v>
      </c>
      <c r="C66" s="487">
        <v>20143</v>
      </c>
      <c r="D66" s="487">
        <v>7229</v>
      </c>
      <c r="E66" s="488">
        <f t="shared" si="11"/>
        <v>106.09692492735421</v>
      </c>
      <c r="F66" s="488">
        <f t="shared" si="11"/>
        <v>87.18403739612188</v>
      </c>
      <c r="G66" s="488">
        <f t="shared" si="11"/>
        <v>117.06882591093117</v>
      </c>
      <c r="H66" s="489" t="str">
        <f t="shared" si="14"/>
        <v/>
      </c>
      <c r="I66" s="488" t="str">
        <f t="shared" si="12"/>
        <v/>
      </c>
      <c r="J66" s="488" t="str">
        <f t="shared" si="10"/>
        <v/>
      </c>
      <c r="K66" s="488" t="str">
        <f t="shared" si="10"/>
        <v/>
      </c>
      <c r="L66" s="488" t="e">
        <f t="shared" si="13"/>
        <v>#N/A</v>
      </c>
    </row>
    <row r="67" spans="1:12" ht="15" customHeight="1" x14ac:dyDescent="0.2">
      <c r="A67" s="490" t="s">
        <v>473</v>
      </c>
      <c r="B67" s="487">
        <v>198100</v>
      </c>
      <c r="C67" s="487">
        <v>20005</v>
      </c>
      <c r="D67" s="487">
        <v>7112</v>
      </c>
      <c r="E67" s="488">
        <f t="shared" si="11"/>
        <v>105.42954155978244</v>
      </c>
      <c r="F67" s="488">
        <f t="shared" si="11"/>
        <v>86.58673822714681</v>
      </c>
      <c r="G67" s="488">
        <f t="shared" si="11"/>
        <v>115.17408906882591</v>
      </c>
      <c r="H67" s="489" t="str">
        <f t="shared" si="14"/>
        <v/>
      </c>
      <c r="I67" s="488" t="str">
        <f t="shared" si="12"/>
        <v/>
      </c>
      <c r="J67" s="488" t="str">
        <f t="shared" si="12"/>
        <v/>
      </c>
      <c r="K67" s="488" t="str">
        <f t="shared" si="12"/>
        <v/>
      </c>
      <c r="L67" s="488" t="e">
        <f t="shared" si="13"/>
        <v>#N/A</v>
      </c>
    </row>
    <row r="68" spans="1:12" ht="15" customHeight="1" x14ac:dyDescent="0.2">
      <c r="A68" s="490" t="s">
        <v>474</v>
      </c>
      <c r="B68" s="487">
        <v>199963</v>
      </c>
      <c r="C68" s="487">
        <v>20013</v>
      </c>
      <c r="D68" s="487">
        <v>7389</v>
      </c>
      <c r="E68" s="488">
        <f t="shared" si="11"/>
        <v>106.42103694557686</v>
      </c>
      <c r="F68" s="488">
        <f t="shared" si="11"/>
        <v>86.62136426592798</v>
      </c>
      <c r="G68" s="488">
        <f t="shared" si="11"/>
        <v>119.65991902834008</v>
      </c>
      <c r="H68" s="489" t="str">
        <f t="shared" si="14"/>
        <v/>
      </c>
      <c r="I68" s="488" t="str">
        <f t="shared" si="12"/>
        <v/>
      </c>
      <c r="J68" s="488" t="str">
        <f t="shared" si="12"/>
        <v/>
      </c>
      <c r="K68" s="488" t="str">
        <f t="shared" si="12"/>
        <v/>
      </c>
      <c r="L68" s="488" t="e">
        <f t="shared" si="13"/>
        <v>#N/A</v>
      </c>
    </row>
    <row r="69" spans="1:12" ht="15" customHeight="1" x14ac:dyDescent="0.2">
      <c r="A69" s="490">
        <v>43344</v>
      </c>
      <c r="B69" s="487">
        <v>202529</v>
      </c>
      <c r="C69" s="487">
        <v>19809</v>
      </c>
      <c r="D69" s="487">
        <v>7620</v>
      </c>
      <c r="E69" s="488">
        <f t="shared" si="11"/>
        <v>107.78667149197969</v>
      </c>
      <c r="F69" s="488">
        <f t="shared" si="11"/>
        <v>85.73840027700831</v>
      </c>
      <c r="G69" s="488">
        <f t="shared" si="11"/>
        <v>123.40080971659918</v>
      </c>
      <c r="H69" s="489">
        <f t="shared" si="14"/>
        <v>43344</v>
      </c>
      <c r="I69" s="488">
        <f t="shared" si="12"/>
        <v>107.78667149197969</v>
      </c>
      <c r="J69" s="488">
        <f t="shared" si="12"/>
        <v>85.73840027700831</v>
      </c>
      <c r="K69" s="488">
        <f t="shared" si="12"/>
        <v>123.40080971659918</v>
      </c>
      <c r="L69" s="488" t="e">
        <f t="shared" si="13"/>
        <v>#N/A</v>
      </c>
    </row>
    <row r="70" spans="1:12" ht="15" customHeight="1" x14ac:dyDescent="0.2">
      <c r="A70" s="490" t="s">
        <v>475</v>
      </c>
      <c r="B70" s="487">
        <v>201216</v>
      </c>
      <c r="C70" s="487">
        <v>19705</v>
      </c>
      <c r="D70" s="487">
        <v>7603</v>
      </c>
      <c r="E70" s="488">
        <f t="shared" si="11"/>
        <v>107.08788810950622</v>
      </c>
      <c r="F70" s="488">
        <f t="shared" si="11"/>
        <v>85.28826177285319</v>
      </c>
      <c r="G70" s="488">
        <f t="shared" si="11"/>
        <v>123.12550607287449</v>
      </c>
      <c r="H70" s="489" t="str">
        <f t="shared" si="14"/>
        <v/>
      </c>
      <c r="I70" s="488" t="str">
        <f t="shared" si="12"/>
        <v/>
      </c>
      <c r="J70" s="488" t="str">
        <f t="shared" si="12"/>
        <v/>
      </c>
      <c r="K70" s="488" t="str">
        <f t="shared" si="12"/>
        <v/>
      </c>
      <c r="L70" s="488" t="e">
        <f t="shared" si="13"/>
        <v>#N/A</v>
      </c>
    </row>
    <row r="71" spans="1:12" ht="15" customHeight="1" x14ac:dyDescent="0.2">
      <c r="A71" s="490" t="s">
        <v>476</v>
      </c>
      <c r="B71" s="487">
        <v>199543</v>
      </c>
      <c r="C71" s="487">
        <v>19369</v>
      </c>
      <c r="D71" s="487">
        <v>7460</v>
      </c>
      <c r="E71" s="491">
        <f t="shared" ref="E71:G75" si="15">IF($A$51=37802,IF(COUNTBLANK(B$51:B$70)&gt;0,#N/A,IF(ISBLANK(B71)=FALSE,B71/B$51*100,#N/A)),IF(COUNTBLANK(B$51:B$75)&gt;0,#N/A,B71/B$51*100))</f>
        <v>106.19751141576812</v>
      </c>
      <c r="F71" s="491">
        <f t="shared" si="15"/>
        <v>83.83396814404432</v>
      </c>
      <c r="G71" s="491">
        <f t="shared" si="15"/>
        <v>120.80971659919028</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200649</v>
      </c>
      <c r="C72" s="487">
        <v>19488</v>
      </c>
      <c r="D72" s="487">
        <v>7718</v>
      </c>
      <c r="E72" s="491">
        <f t="shared" si="15"/>
        <v>106.78612864426444</v>
      </c>
      <c r="F72" s="491">
        <f t="shared" si="15"/>
        <v>84.34903047091413</v>
      </c>
      <c r="G72" s="491">
        <f t="shared" si="15"/>
        <v>124.98785425101215</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203983</v>
      </c>
      <c r="C73" s="487">
        <v>19075</v>
      </c>
      <c r="D73" s="487">
        <v>7870</v>
      </c>
      <c r="E73" s="491">
        <f t="shared" si="15"/>
        <v>108.5604955880318</v>
      </c>
      <c r="F73" s="491">
        <f t="shared" si="15"/>
        <v>82.56146121883657</v>
      </c>
      <c r="G73" s="491">
        <f t="shared" si="15"/>
        <v>127.4493927125506</v>
      </c>
      <c r="H73" s="492">
        <f>IF(A$51=37802,IF(ISERROR(L73)=TRUE,IF(ISBLANK(A73)=FALSE,IF(MONTH(A73)=MONTH(MAX(A$51:A$75)),A73,""),""),""),IF(ISERROR(L73)=TRUE,IF(MONTH(A73)=MONTH(MAX(A$51:A$75)),A73,""),""))</f>
        <v>43709</v>
      </c>
      <c r="I73" s="488">
        <f t="shared" si="12"/>
        <v>108.5604955880318</v>
      </c>
      <c r="J73" s="488">
        <f t="shared" si="12"/>
        <v>82.56146121883657</v>
      </c>
      <c r="K73" s="488">
        <f t="shared" si="12"/>
        <v>127.4493927125506</v>
      </c>
      <c r="L73" s="488" t="e">
        <f t="shared" si="13"/>
        <v>#N/A</v>
      </c>
    </row>
    <row r="74" spans="1:12" ht="15" customHeight="1" x14ac:dyDescent="0.2">
      <c r="A74" s="490" t="s">
        <v>478</v>
      </c>
      <c r="B74" s="487">
        <v>202181</v>
      </c>
      <c r="C74" s="487">
        <v>18971</v>
      </c>
      <c r="D74" s="487">
        <v>7888</v>
      </c>
      <c r="E74" s="491">
        <f t="shared" si="15"/>
        <v>107.60146462442388</v>
      </c>
      <c r="F74" s="491">
        <f t="shared" si="15"/>
        <v>82.111322714681449</v>
      </c>
      <c r="G74" s="491">
        <f t="shared" si="15"/>
        <v>127.74089068825911</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201033</v>
      </c>
      <c r="C75" s="493">
        <v>18332</v>
      </c>
      <c r="D75" s="493">
        <v>7540</v>
      </c>
      <c r="E75" s="491">
        <f t="shared" si="15"/>
        <v>106.99049484294672</v>
      </c>
      <c r="F75" s="491">
        <f t="shared" si="15"/>
        <v>79.34556786703601</v>
      </c>
      <c r="G75" s="491">
        <f t="shared" si="15"/>
        <v>122.10526315789474</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108.5604955880318</v>
      </c>
      <c r="J77" s="488">
        <f>IF(J75&lt;&gt;"",J75,IF(J74&lt;&gt;"",J74,IF(J73&lt;&gt;"",J73,IF(J72&lt;&gt;"",J72,IF(J71&lt;&gt;"",J71,IF(J70&lt;&gt;"",J70,""))))))</f>
        <v>82.56146121883657</v>
      </c>
      <c r="K77" s="488">
        <f>IF(K75&lt;&gt;"",K75,IF(K74&lt;&gt;"",K74,IF(K73&lt;&gt;"",K73,IF(K72&lt;&gt;"",K72,IF(K71&lt;&gt;"",K71,IF(K70&lt;&gt;"",K70,""))))))</f>
        <v>127.4493927125506</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+8,6%</v>
      </c>
      <c r="J79" s="488" t="str">
        <f>"GeB - ausschließlich: "&amp;IF(J77&gt;100,"+","")&amp;TEXT(J77-100,"0,0")&amp;"%"</f>
        <v>GeB - ausschließlich: -17,4%</v>
      </c>
      <c r="K79" s="488" t="str">
        <f>"GeB - im Nebenjob: "&amp;IF(K77&gt;100,"+","")&amp;TEXT(K77-100,"0,0")&amp;"%"</f>
        <v>GeB - im Nebenjob: +27,4%</v>
      </c>
    </row>
    <row r="81" spans="9:9" ht="15" customHeight="1" x14ac:dyDescent="0.2">
      <c r="I81" s="488" t="str">
        <f>IF(ISERROR(HLOOKUP(1,I$78:K$79,2,FALSE)),"",HLOOKUP(1,I$78:K$79,2,FALSE))</f>
        <v>GeB - im Nebenjob: +27,4%</v>
      </c>
    </row>
    <row r="82" spans="9:9" ht="15" customHeight="1" x14ac:dyDescent="0.2">
      <c r="I82" s="488" t="str">
        <f>IF(ISERROR(HLOOKUP(2,I$78:K$79,2,FALSE)),"",HLOOKUP(2,I$78:K$79,2,FALSE))</f>
        <v>SvB: +8,6%</v>
      </c>
    </row>
    <row r="83" spans="9:9" ht="15" customHeight="1" x14ac:dyDescent="0.2">
      <c r="I83" s="488" t="str">
        <f>IF(ISERROR(HLOOKUP(3,I$78:K$79,2,FALSE)),"",HLOOKUP(3,I$78:K$79,2,FALSE))</f>
        <v>GeB - ausschließlich: -17,4%</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201033</v>
      </c>
      <c r="E12" s="114">
        <v>202181</v>
      </c>
      <c r="F12" s="114">
        <v>203983</v>
      </c>
      <c r="G12" s="114">
        <v>200649</v>
      </c>
      <c r="H12" s="114">
        <v>199543</v>
      </c>
      <c r="I12" s="115">
        <v>1490</v>
      </c>
      <c r="J12" s="116">
        <v>0.74670622372120299</v>
      </c>
      <c r="N12" s="117"/>
    </row>
    <row r="13" spans="1:15" s="110" customFormat="1" ht="13.5" customHeight="1" x14ac:dyDescent="0.2">
      <c r="A13" s="118" t="s">
        <v>105</v>
      </c>
      <c r="B13" s="119" t="s">
        <v>106</v>
      </c>
      <c r="C13" s="113">
        <v>50.886172916884291</v>
      </c>
      <c r="D13" s="114">
        <v>102298</v>
      </c>
      <c r="E13" s="114">
        <v>102838</v>
      </c>
      <c r="F13" s="114">
        <v>104148</v>
      </c>
      <c r="G13" s="114">
        <v>102342</v>
      </c>
      <c r="H13" s="114">
        <v>101425</v>
      </c>
      <c r="I13" s="115">
        <v>873</v>
      </c>
      <c r="J13" s="116">
        <v>0.86073453290608826</v>
      </c>
    </row>
    <row r="14" spans="1:15" s="110" customFormat="1" ht="13.5" customHeight="1" x14ac:dyDescent="0.2">
      <c r="A14" s="120"/>
      <c r="B14" s="119" t="s">
        <v>107</v>
      </c>
      <c r="C14" s="113">
        <v>49.113827083115709</v>
      </c>
      <c r="D14" s="114">
        <v>98735</v>
      </c>
      <c r="E14" s="114">
        <v>99343</v>
      </c>
      <c r="F14" s="114">
        <v>99835</v>
      </c>
      <c r="G14" s="114">
        <v>98307</v>
      </c>
      <c r="H14" s="114">
        <v>98118</v>
      </c>
      <c r="I14" s="115">
        <v>617</v>
      </c>
      <c r="J14" s="116">
        <v>0.62883466846042524</v>
      </c>
    </row>
    <row r="15" spans="1:15" s="110" customFormat="1" ht="13.5" customHeight="1" x14ac:dyDescent="0.2">
      <c r="A15" s="118" t="s">
        <v>105</v>
      </c>
      <c r="B15" s="121" t="s">
        <v>108</v>
      </c>
      <c r="C15" s="113">
        <v>7.7837966900956559</v>
      </c>
      <c r="D15" s="114">
        <v>15648</v>
      </c>
      <c r="E15" s="114">
        <v>16113</v>
      </c>
      <c r="F15" s="114">
        <v>16463</v>
      </c>
      <c r="G15" s="114">
        <v>14487</v>
      </c>
      <c r="H15" s="114">
        <v>14739</v>
      </c>
      <c r="I15" s="115">
        <v>909</v>
      </c>
      <c r="J15" s="116">
        <v>6.1673112151434966</v>
      </c>
    </row>
    <row r="16" spans="1:15" s="110" customFormat="1" ht="13.5" customHeight="1" x14ac:dyDescent="0.2">
      <c r="A16" s="118"/>
      <c r="B16" s="121" t="s">
        <v>109</v>
      </c>
      <c r="C16" s="113">
        <v>66.621897897360128</v>
      </c>
      <c r="D16" s="114">
        <v>133932</v>
      </c>
      <c r="E16" s="114">
        <v>134584</v>
      </c>
      <c r="F16" s="114">
        <v>136172</v>
      </c>
      <c r="G16" s="114">
        <v>135657</v>
      </c>
      <c r="H16" s="114">
        <v>135431</v>
      </c>
      <c r="I16" s="115">
        <v>-1499</v>
      </c>
      <c r="J16" s="116">
        <v>-1.1068366917470889</v>
      </c>
    </row>
    <row r="17" spans="1:10" s="110" customFormat="1" ht="13.5" customHeight="1" x14ac:dyDescent="0.2">
      <c r="A17" s="118"/>
      <c r="B17" s="121" t="s">
        <v>110</v>
      </c>
      <c r="C17" s="113">
        <v>24.768570334223735</v>
      </c>
      <c r="D17" s="114">
        <v>49793</v>
      </c>
      <c r="E17" s="114">
        <v>49831</v>
      </c>
      <c r="F17" s="114">
        <v>49735</v>
      </c>
      <c r="G17" s="114">
        <v>48978</v>
      </c>
      <c r="H17" s="114">
        <v>47924</v>
      </c>
      <c r="I17" s="115">
        <v>1869</v>
      </c>
      <c r="J17" s="116">
        <v>3.8999248810616809</v>
      </c>
    </row>
    <row r="18" spans="1:10" s="110" customFormat="1" ht="13.5" customHeight="1" x14ac:dyDescent="0.2">
      <c r="A18" s="120"/>
      <c r="B18" s="121" t="s">
        <v>111</v>
      </c>
      <c r="C18" s="113">
        <v>0.82573507832047477</v>
      </c>
      <c r="D18" s="114">
        <v>1660</v>
      </c>
      <c r="E18" s="114">
        <v>1653</v>
      </c>
      <c r="F18" s="114">
        <v>1613</v>
      </c>
      <c r="G18" s="114">
        <v>1527</v>
      </c>
      <c r="H18" s="114">
        <v>1449</v>
      </c>
      <c r="I18" s="115">
        <v>211</v>
      </c>
      <c r="J18" s="116">
        <v>14.561766735679779</v>
      </c>
    </row>
    <row r="19" spans="1:10" s="110" customFormat="1" ht="13.5" customHeight="1" x14ac:dyDescent="0.2">
      <c r="A19" s="120"/>
      <c r="B19" s="121" t="s">
        <v>112</v>
      </c>
      <c r="C19" s="113">
        <v>0.28303810817129527</v>
      </c>
      <c r="D19" s="114">
        <v>569</v>
      </c>
      <c r="E19" s="114">
        <v>533</v>
      </c>
      <c r="F19" s="114">
        <v>543</v>
      </c>
      <c r="G19" s="114">
        <v>466</v>
      </c>
      <c r="H19" s="114">
        <v>437</v>
      </c>
      <c r="I19" s="115">
        <v>132</v>
      </c>
      <c r="J19" s="116">
        <v>30.205949656750573</v>
      </c>
    </row>
    <row r="20" spans="1:10" s="110" customFormat="1" ht="13.5" customHeight="1" x14ac:dyDescent="0.2">
      <c r="A20" s="118" t="s">
        <v>113</v>
      </c>
      <c r="B20" s="122" t="s">
        <v>114</v>
      </c>
      <c r="C20" s="113">
        <v>66.353782712291022</v>
      </c>
      <c r="D20" s="114">
        <v>133393</v>
      </c>
      <c r="E20" s="114">
        <v>134718</v>
      </c>
      <c r="F20" s="114">
        <v>136450</v>
      </c>
      <c r="G20" s="114">
        <v>134623</v>
      </c>
      <c r="H20" s="114">
        <v>134396</v>
      </c>
      <c r="I20" s="115">
        <v>-1003</v>
      </c>
      <c r="J20" s="116">
        <v>-0.74630197327301406</v>
      </c>
    </row>
    <row r="21" spans="1:10" s="110" customFormat="1" ht="13.5" customHeight="1" x14ac:dyDescent="0.2">
      <c r="A21" s="120"/>
      <c r="B21" s="122" t="s">
        <v>115</v>
      </c>
      <c r="C21" s="113">
        <v>33.646217287708986</v>
      </c>
      <c r="D21" s="114">
        <v>67640</v>
      </c>
      <c r="E21" s="114">
        <v>67463</v>
      </c>
      <c r="F21" s="114">
        <v>67533</v>
      </c>
      <c r="G21" s="114">
        <v>66026</v>
      </c>
      <c r="H21" s="114">
        <v>65147</v>
      </c>
      <c r="I21" s="115">
        <v>2493</v>
      </c>
      <c r="J21" s="116">
        <v>3.8267303175894516</v>
      </c>
    </row>
    <row r="22" spans="1:10" s="110" customFormat="1" ht="13.5" customHeight="1" x14ac:dyDescent="0.2">
      <c r="A22" s="118" t="s">
        <v>113</v>
      </c>
      <c r="B22" s="122" t="s">
        <v>116</v>
      </c>
      <c r="C22" s="113">
        <v>93.337412265647927</v>
      </c>
      <c r="D22" s="114">
        <v>187639</v>
      </c>
      <c r="E22" s="114">
        <v>189087</v>
      </c>
      <c r="F22" s="114">
        <v>190694</v>
      </c>
      <c r="G22" s="114">
        <v>188088</v>
      </c>
      <c r="H22" s="114">
        <v>187470</v>
      </c>
      <c r="I22" s="115">
        <v>169</v>
      </c>
      <c r="J22" s="116">
        <v>9.0147756974449239E-2</v>
      </c>
    </row>
    <row r="23" spans="1:10" s="110" customFormat="1" ht="13.5" customHeight="1" x14ac:dyDescent="0.2">
      <c r="A23" s="123"/>
      <c r="B23" s="124" t="s">
        <v>117</v>
      </c>
      <c r="C23" s="125">
        <v>6.6596031497316357</v>
      </c>
      <c r="D23" s="114">
        <v>13388</v>
      </c>
      <c r="E23" s="114">
        <v>13088</v>
      </c>
      <c r="F23" s="114">
        <v>13284</v>
      </c>
      <c r="G23" s="114">
        <v>12556</v>
      </c>
      <c r="H23" s="114">
        <v>12069</v>
      </c>
      <c r="I23" s="115">
        <v>1319</v>
      </c>
      <c r="J23" s="116">
        <v>10.928825917640236</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25872</v>
      </c>
      <c r="E26" s="114">
        <v>26859</v>
      </c>
      <c r="F26" s="114">
        <v>26945</v>
      </c>
      <c r="G26" s="114">
        <v>27206</v>
      </c>
      <c r="H26" s="140">
        <v>26829</v>
      </c>
      <c r="I26" s="115">
        <v>-957</v>
      </c>
      <c r="J26" s="116">
        <v>-3.5670356703567037</v>
      </c>
    </row>
    <row r="27" spans="1:10" s="110" customFormat="1" ht="13.5" customHeight="1" x14ac:dyDescent="0.2">
      <c r="A27" s="118" t="s">
        <v>105</v>
      </c>
      <c r="B27" s="119" t="s">
        <v>106</v>
      </c>
      <c r="C27" s="113">
        <v>43.692022263450838</v>
      </c>
      <c r="D27" s="115">
        <v>11304</v>
      </c>
      <c r="E27" s="114">
        <v>11528</v>
      </c>
      <c r="F27" s="114">
        <v>11589</v>
      </c>
      <c r="G27" s="114">
        <v>11646</v>
      </c>
      <c r="H27" s="140">
        <v>11524</v>
      </c>
      <c r="I27" s="115">
        <v>-220</v>
      </c>
      <c r="J27" s="116">
        <v>-1.9090593543908365</v>
      </c>
    </row>
    <row r="28" spans="1:10" s="110" customFormat="1" ht="13.5" customHeight="1" x14ac:dyDescent="0.2">
      <c r="A28" s="120"/>
      <c r="B28" s="119" t="s">
        <v>107</v>
      </c>
      <c r="C28" s="113">
        <v>56.307977736549162</v>
      </c>
      <c r="D28" s="115">
        <v>14568</v>
      </c>
      <c r="E28" s="114">
        <v>15331</v>
      </c>
      <c r="F28" s="114">
        <v>15356</v>
      </c>
      <c r="G28" s="114">
        <v>15560</v>
      </c>
      <c r="H28" s="140">
        <v>15305</v>
      </c>
      <c r="I28" s="115">
        <v>-737</v>
      </c>
      <c r="J28" s="116">
        <v>-4.8154197974518134</v>
      </c>
    </row>
    <row r="29" spans="1:10" s="110" customFormat="1" ht="13.5" customHeight="1" x14ac:dyDescent="0.2">
      <c r="A29" s="118" t="s">
        <v>105</v>
      </c>
      <c r="B29" s="121" t="s">
        <v>108</v>
      </c>
      <c r="C29" s="113">
        <v>10.08426097711812</v>
      </c>
      <c r="D29" s="115">
        <v>2609</v>
      </c>
      <c r="E29" s="114">
        <v>2719</v>
      </c>
      <c r="F29" s="114">
        <v>2687</v>
      </c>
      <c r="G29" s="114">
        <v>2798</v>
      </c>
      <c r="H29" s="140">
        <v>2472</v>
      </c>
      <c r="I29" s="115">
        <v>137</v>
      </c>
      <c r="J29" s="116">
        <v>5.5420711974110031</v>
      </c>
    </row>
    <row r="30" spans="1:10" s="110" customFormat="1" ht="13.5" customHeight="1" x14ac:dyDescent="0.2">
      <c r="A30" s="118"/>
      <c r="B30" s="121" t="s">
        <v>109</v>
      </c>
      <c r="C30" s="113">
        <v>37.890383426097713</v>
      </c>
      <c r="D30" s="115">
        <v>9803</v>
      </c>
      <c r="E30" s="114">
        <v>10232</v>
      </c>
      <c r="F30" s="114">
        <v>10258</v>
      </c>
      <c r="G30" s="114">
        <v>10470</v>
      </c>
      <c r="H30" s="140">
        <v>10590</v>
      </c>
      <c r="I30" s="115">
        <v>-787</v>
      </c>
      <c r="J30" s="116">
        <v>-7.4315391879131258</v>
      </c>
    </row>
    <row r="31" spans="1:10" s="110" customFormat="1" ht="13.5" customHeight="1" x14ac:dyDescent="0.2">
      <c r="A31" s="118"/>
      <c r="B31" s="121" t="s">
        <v>110</v>
      </c>
      <c r="C31" s="113">
        <v>25.239641311069882</v>
      </c>
      <c r="D31" s="115">
        <v>6530</v>
      </c>
      <c r="E31" s="114">
        <v>6699</v>
      </c>
      <c r="F31" s="114">
        <v>6826</v>
      </c>
      <c r="G31" s="114">
        <v>6911</v>
      </c>
      <c r="H31" s="140">
        <v>6977</v>
      </c>
      <c r="I31" s="115">
        <v>-447</v>
      </c>
      <c r="J31" s="116">
        <v>-6.4067650852802061</v>
      </c>
    </row>
    <row r="32" spans="1:10" s="110" customFormat="1" ht="13.5" customHeight="1" x14ac:dyDescent="0.2">
      <c r="A32" s="120"/>
      <c r="B32" s="121" t="s">
        <v>111</v>
      </c>
      <c r="C32" s="113">
        <v>26.785714285714285</v>
      </c>
      <c r="D32" s="115">
        <v>6930</v>
      </c>
      <c r="E32" s="114">
        <v>7209</v>
      </c>
      <c r="F32" s="114">
        <v>7174</v>
      </c>
      <c r="G32" s="114">
        <v>7027</v>
      </c>
      <c r="H32" s="140">
        <v>6790</v>
      </c>
      <c r="I32" s="115">
        <v>140</v>
      </c>
      <c r="J32" s="116">
        <v>2.0618556701030926</v>
      </c>
    </row>
    <row r="33" spans="1:10" s="110" customFormat="1" ht="13.5" customHeight="1" x14ac:dyDescent="0.2">
      <c r="A33" s="120"/>
      <c r="B33" s="121" t="s">
        <v>112</v>
      </c>
      <c r="C33" s="113">
        <v>3.0728200371057515</v>
      </c>
      <c r="D33" s="115">
        <v>795</v>
      </c>
      <c r="E33" s="114">
        <v>873</v>
      </c>
      <c r="F33" s="114">
        <v>913</v>
      </c>
      <c r="G33" s="114">
        <v>805</v>
      </c>
      <c r="H33" s="140">
        <v>770</v>
      </c>
      <c r="I33" s="115">
        <v>25</v>
      </c>
      <c r="J33" s="116">
        <v>3.2467532467532467</v>
      </c>
    </row>
    <row r="34" spans="1:10" s="110" customFormat="1" ht="13.5" customHeight="1" x14ac:dyDescent="0.2">
      <c r="A34" s="118" t="s">
        <v>113</v>
      </c>
      <c r="B34" s="122" t="s">
        <v>116</v>
      </c>
      <c r="C34" s="113">
        <v>95.164656771799628</v>
      </c>
      <c r="D34" s="115">
        <v>24621</v>
      </c>
      <c r="E34" s="114">
        <v>25520</v>
      </c>
      <c r="F34" s="114">
        <v>25577</v>
      </c>
      <c r="G34" s="114">
        <v>25823</v>
      </c>
      <c r="H34" s="140">
        <v>25532</v>
      </c>
      <c r="I34" s="115">
        <v>-911</v>
      </c>
      <c r="J34" s="116">
        <v>-3.5680714397618676</v>
      </c>
    </row>
    <row r="35" spans="1:10" s="110" customFormat="1" ht="13.5" customHeight="1" x14ac:dyDescent="0.2">
      <c r="A35" s="118"/>
      <c r="B35" s="119" t="s">
        <v>117</v>
      </c>
      <c r="C35" s="113">
        <v>4.7464440321583181</v>
      </c>
      <c r="D35" s="115">
        <v>1228</v>
      </c>
      <c r="E35" s="114">
        <v>1317</v>
      </c>
      <c r="F35" s="114">
        <v>1347</v>
      </c>
      <c r="G35" s="114">
        <v>1364</v>
      </c>
      <c r="H35" s="140">
        <v>1276</v>
      </c>
      <c r="I35" s="115">
        <v>-48</v>
      </c>
      <c r="J35" s="116">
        <v>-3.761755485893417</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18332</v>
      </c>
      <c r="E37" s="114">
        <v>18971</v>
      </c>
      <c r="F37" s="114">
        <v>19075</v>
      </c>
      <c r="G37" s="114">
        <v>19488</v>
      </c>
      <c r="H37" s="140">
        <v>19369</v>
      </c>
      <c r="I37" s="115">
        <v>-1037</v>
      </c>
      <c r="J37" s="116">
        <v>-5.3539160514223756</v>
      </c>
    </row>
    <row r="38" spans="1:10" s="110" customFormat="1" ht="13.5" customHeight="1" x14ac:dyDescent="0.2">
      <c r="A38" s="118" t="s">
        <v>105</v>
      </c>
      <c r="B38" s="119" t="s">
        <v>106</v>
      </c>
      <c r="C38" s="113">
        <v>45.717870390573857</v>
      </c>
      <c r="D38" s="115">
        <v>8381</v>
      </c>
      <c r="E38" s="114">
        <v>8518</v>
      </c>
      <c r="F38" s="114">
        <v>8584</v>
      </c>
      <c r="G38" s="114">
        <v>8732</v>
      </c>
      <c r="H38" s="140">
        <v>8706</v>
      </c>
      <c r="I38" s="115">
        <v>-325</v>
      </c>
      <c r="J38" s="116">
        <v>-3.7330576613829543</v>
      </c>
    </row>
    <row r="39" spans="1:10" s="110" customFormat="1" ht="13.5" customHeight="1" x14ac:dyDescent="0.2">
      <c r="A39" s="120"/>
      <c r="B39" s="119" t="s">
        <v>107</v>
      </c>
      <c r="C39" s="113">
        <v>54.282129609426143</v>
      </c>
      <c r="D39" s="115">
        <v>9951</v>
      </c>
      <c r="E39" s="114">
        <v>10453</v>
      </c>
      <c r="F39" s="114">
        <v>10491</v>
      </c>
      <c r="G39" s="114">
        <v>10756</v>
      </c>
      <c r="H39" s="140">
        <v>10663</v>
      </c>
      <c r="I39" s="115">
        <v>-712</v>
      </c>
      <c r="J39" s="116">
        <v>-6.6772953202663414</v>
      </c>
    </row>
    <row r="40" spans="1:10" s="110" customFormat="1" ht="13.5" customHeight="1" x14ac:dyDescent="0.2">
      <c r="A40" s="118" t="s">
        <v>105</v>
      </c>
      <c r="B40" s="121" t="s">
        <v>108</v>
      </c>
      <c r="C40" s="113">
        <v>10.78987562731835</v>
      </c>
      <c r="D40" s="115">
        <v>1978</v>
      </c>
      <c r="E40" s="114">
        <v>2025</v>
      </c>
      <c r="F40" s="114">
        <v>2017</v>
      </c>
      <c r="G40" s="114">
        <v>2198</v>
      </c>
      <c r="H40" s="140">
        <v>1885</v>
      </c>
      <c r="I40" s="115">
        <v>93</v>
      </c>
      <c r="J40" s="116">
        <v>4.9336870026525199</v>
      </c>
    </row>
    <row r="41" spans="1:10" s="110" customFormat="1" ht="13.5" customHeight="1" x14ac:dyDescent="0.2">
      <c r="A41" s="118"/>
      <c r="B41" s="121" t="s">
        <v>109</v>
      </c>
      <c r="C41" s="113">
        <v>25.152738380973162</v>
      </c>
      <c r="D41" s="115">
        <v>4611</v>
      </c>
      <c r="E41" s="114">
        <v>4821</v>
      </c>
      <c r="F41" s="114">
        <v>4839</v>
      </c>
      <c r="G41" s="114">
        <v>5081</v>
      </c>
      <c r="H41" s="140">
        <v>5389</v>
      </c>
      <c r="I41" s="115">
        <v>-778</v>
      </c>
      <c r="J41" s="116">
        <v>-14.436815735758026</v>
      </c>
    </row>
    <row r="42" spans="1:10" s="110" customFormat="1" ht="13.5" customHeight="1" x14ac:dyDescent="0.2">
      <c r="A42" s="118"/>
      <c r="B42" s="121" t="s">
        <v>110</v>
      </c>
      <c r="C42" s="113">
        <v>26.745581496836135</v>
      </c>
      <c r="D42" s="115">
        <v>4903</v>
      </c>
      <c r="E42" s="114">
        <v>5017</v>
      </c>
      <c r="F42" s="114">
        <v>5146</v>
      </c>
      <c r="G42" s="114">
        <v>5278</v>
      </c>
      <c r="H42" s="140">
        <v>5394</v>
      </c>
      <c r="I42" s="115">
        <v>-491</v>
      </c>
      <c r="J42" s="116">
        <v>-9.1027067111605486</v>
      </c>
    </row>
    <row r="43" spans="1:10" s="110" customFormat="1" ht="13.5" customHeight="1" x14ac:dyDescent="0.2">
      <c r="A43" s="120"/>
      <c r="B43" s="121" t="s">
        <v>111</v>
      </c>
      <c r="C43" s="113">
        <v>37.311804494872355</v>
      </c>
      <c r="D43" s="115">
        <v>6840</v>
      </c>
      <c r="E43" s="114">
        <v>7108</v>
      </c>
      <c r="F43" s="114">
        <v>7073</v>
      </c>
      <c r="G43" s="114">
        <v>6931</v>
      </c>
      <c r="H43" s="140">
        <v>6701</v>
      </c>
      <c r="I43" s="115">
        <v>139</v>
      </c>
      <c r="J43" s="116">
        <v>2.0743172660796896</v>
      </c>
    </row>
    <row r="44" spans="1:10" s="110" customFormat="1" ht="13.5" customHeight="1" x14ac:dyDescent="0.2">
      <c r="A44" s="120"/>
      <c r="B44" s="121" t="s">
        <v>112</v>
      </c>
      <c r="C44" s="113">
        <v>4.2221252454723981</v>
      </c>
      <c r="D44" s="115">
        <v>774</v>
      </c>
      <c r="E44" s="114">
        <v>853</v>
      </c>
      <c r="F44" s="114">
        <v>892</v>
      </c>
      <c r="G44" s="114">
        <v>785</v>
      </c>
      <c r="H44" s="140">
        <v>751</v>
      </c>
      <c r="I44" s="115">
        <v>23</v>
      </c>
      <c r="J44" s="116">
        <v>3.062583222370173</v>
      </c>
    </row>
    <row r="45" spans="1:10" s="110" customFormat="1" ht="13.5" customHeight="1" x14ac:dyDescent="0.2">
      <c r="A45" s="118" t="s">
        <v>113</v>
      </c>
      <c r="B45" s="122" t="s">
        <v>116</v>
      </c>
      <c r="C45" s="113">
        <v>94.337770019637787</v>
      </c>
      <c r="D45" s="115">
        <v>17294</v>
      </c>
      <c r="E45" s="114">
        <v>17852</v>
      </c>
      <c r="F45" s="114">
        <v>17929</v>
      </c>
      <c r="G45" s="114">
        <v>18329</v>
      </c>
      <c r="H45" s="140">
        <v>18285</v>
      </c>
      <c r="I45" s="115">
        <v>-991</v>
      </c>
      <c r="J45" s="116">
        <v>-5.4197429587093247</v>
      </c>
    </row>
    <row r="46" spans="1:10" s="110" customFormat="1" ht="13.5" customHeight="1" x14ac:dyDescent="0.2">
      <c r="A46" s="118"/>
      <c r="B46" s="119" t="s">
        <v>117</v>
      </c>
      <c r="C46" s="113">
        <v>5.5367663102771107</v>
      </c>
      <c r="D46" s="115">
        <v>1015</v>
      </c>
      <c r="E46" s="114">
        <v>1097</v>
      </c>
      <c r="F46" s="114">
        <v>1125</v>
      </c>
      <c r="G46" s="114">
        <v>1140</v>
      </c>
      <c r="H46" s="140">
        <v>1063</v>
      </c>
      <c r="I46" s="115">
        <v>-48</v>
      </c>
      <c r="J46" s="116">
        <v>-4.5155221072436502</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7540</v>
      </c>
      <c r="E48" s="114">
        <v>7888</v>
      </c>
      <c r="F48" s="114">
        <v>7870</v>
      </c>
      <c r="G48" s="114">
        <v>7718</v>
      </c>
      <c r="H48" s="140">
        <v>7460</v>
      </c>
      <c r="I48" s="115">
        <v>80</v>
      </c>
      <c r="J48" s="116">
        <v>1.0723860589812333</v>
      </c>
    </row>
    <row r="49" spans="1:12" s="110" customFormat="1" ht="13.5" customHeight="1" x14ac:dyDescent="0.2">
      <c r="A49" s="118" t="s">
        <v>105</v>
      </c>
      <c r="B49" s="119" t="s">
        <v>106</v>
      </c>
      <c r="C49" s="113">
        <v>38.766578249336867</v>
      </c>
      <c r="D49" s="115">
        <v>2923</v>
      </c>
      <c r="E49" s="114">
        <v>3010</v>
      </c>
      <c r="F49" s="114">
        <v>3005</v>
      </c>
      <c r="G49" s="114">
        <v>2914</v>
      </c>
      <c r="H49" s="140">
        <v>2818</v>
      </c>
      <c r="I49" s="115">
        <v>105</v>
      </c>
      <c r="J49" s="116">
        <v>3.7260468417317245</v>
      </c>
    </row>
    <row r="50" spans="1:12" s="110" customFormat="1" ht="13.5" customHeight="1" x14ac:dyDescent="0.2">
      <c r="A50" s="120"/>
      <c r="B50" s="119" t="s">
        <v>107</v>
      </c>
      <c r="C50" s="113">
        <v>61.233421750663133</v>
      </c>
      <c r="D50" s="115">
        <v>4617</v>
      </c>
      <c r="E50" s="114">
        <v>4878</v>
      </c>
      <c r="F50" s="114">
        <v>4865</v>
      </c>
      <c r="G50" s="114">
        <v>4804</v>
      </c>
      <c r="H50" s="140">
        <v>4642</v>
      </c>
      <c r="I50" s="115">
        <v>-25</v>
      </c>
      <c r="J50" s="116">
        <v>-0.53856096510124951</v>
      </c>
    </row>
    <row r="51" spans="1:12" s="110" customFormat="1" ht="13.5" customHeight="1" x14ac:dyDescent="0.2">
      <c r="A51" s="118" t="s">
        <v>105</v>
      </c>
      <c r="B51" s="121" t="s">
        <v>108</v>
      </c>
      <c r="C51" s="113">
        <v>8.3687002652519897</v>
      </c>
      <c r="D51" s="115">
        <v>631</v>
      </c>
      <c r="E51" s="114">
        <v>694</v>
      </c>
      <c r="F51" s="114">
        <v>670</v>
      </c>
      <c r="G51" s="114">
        <v>600</v>
      </c>
      <c r="H51" s="140">
        <v>587</v>
      </c>
      <c r="I51" s="115">
        <v>44</v>
      </c>
      <c r="J51" s="116">
        <v>7.4957410562180575</v>
      </c>
    </row>
    <row r="52" spans="1:12" s="110" customFormat="1" ht="13.5" customHeight="1" x14ac:dyDescent="0.2">
      <c r="A52" s="118"/>
      <c r="B52" s="121" t="s">
        <v>109</v>
      </c>
      <c r="C52" s="113">
        <v>68.859416445623339</v>
      </c>
      <c r="D52" s="115">
        <v>5192</v>
      </c>
      <c r="E52" s="114">
        <v>5411</v>
      </c>
      <c r="F52" s="114">
        <v>5419</v>
      </c>
      <c r="G52" s="114">
        <v>5389</v>
      </c>
      <c r="H52" s="140">
        <v>5201</v>
      </c>
      <c r="I52" s="115">
        <v>-9</v>
      </c>
      <c r="J52" s="116">
        <v>-0.17304364545279755</v>
      </c>
    </row>
    <row r="53" spans="1:12" s="110" customFormat="1" ht="13.5" customHeight="1" x14ac:dyDescent="0.2">
      <c r="A53" s="118"/>
      <c r="B53" s="121" t="s">
        <v>110</v>
      </c>
      <c r="C53" s="113">
        <v>21.578249336870027</v>
      </c>
      <c r="D53" s="115">
        <v>1627</v>
      </c>
      <c r="E53" s="114">
        <v>1682</v>
      </c>
      <c r="F53" s="114">
        <v>1680</v>
      </c>
      <c r="G53" s="114">
        <v>1633</v>
      </c>
      <c r="H53" s="140">
        <v>1583</v>
      </c>
      <c r="I53" s="115">
        <v>44</v>
      </c>
      <c r="J53" s="116">
        <v>2.7795325331648768</v>
      </c>
    </row>
    <row r="54" spans="1:12" s="110" customFormat="1" ht="13.5" customHeight="1" x14ac:dyDescent="0.2">
      <c r="A54" s="120"/>
      <c r="B54" s="121" t="s">
        <v>111</v>
      </c>
      <c r="C54" s="113">
        <v>1.193633952254642</v>
      </c>
      <c r="D54" s="115">
        <v>90</v>
      </c>
      <c r="E54" s="114">
        <v>101</v>
      </c>
      <c r="F54" s="114">
        <v>101</v>
      </c>
      <c r="G54" s="114">
        <v>96</v>
      </c>
      <c r="H54" s="140">
        <v>89</v>
      </c>
      <c r="I54" s="115">
        <v>1</v>
      </c>
      <c r="J54" s="116">
        <v>1.1235955056179776</v>
      </c>
    </row>
    <row r="55" spans="1:12" s="110" customFormat="1" ht="13.5" customHeight="1" x14ac:dyDescent="0.2">
      <c r="A55" s="120"/>
      <c r="B55" s="121" t="s">
        <v>112</v>
      </c>
      <c r="C55" s="113">
        <v>0.27851458885941643</v>
      </c>
      <c r="D55" s="115">
        <v>21</v>
      </c>
      <c r="E55" s="114">
        <v>20</v>
      </c>
      <c r="F55" s="114">
        <v>21</v>
      </c>
      <c r="G55" s="114">
        <v>20</v>
      </c>
      <c r="H55" s="140">
        <v>19</v>
      </c>
      <c r="I55" s="115">
        <v>2</v>
      </c>
      <c r="J55" s="116">
        <v>10.526315789473685</v>
      </c>
    </row>
    <row r="56" spans="1:12" s="110" customFormat="1" ht="13.5" customHeight="1" x14ac:dyDescent="0.2">
      <c r="A56" s="118" t="s">
        <v>113</v>
      </c>
      <c r="B56" s="122" t="s">
        <v>116</v>
      </c>
      <c r="C56" s="113">
        <v>97.175066312997345</v>
      </c>
      <c r="D56" s="115">
        <v>7327</v>
      </c>
      <c r="E56" s="114">
        <v>7668</v>
      </c>
      <c r="F56" s="114">
        <v>7648</v>
      </c>
      <c r="G56" s="114">
        <v>7494</v>
      </c>
      <c r="H56" s="140">
        <v>7247</v>
      </c>
      <c r="I56" s="115">
        <v>80</v>
      </c>
      <c r="J56" s="116">
        <v>1.1039050641644819</v>
      </c>
    </row>
    <row r="57" spans="1:12" s="110" customFormat="1" ht="13.5" customHeight="1" x14ac:dyDescent="0.2">
      <c r="A57" s="142"/>
      <c r="B57" s="124" t="s">
        <v>117</v>
      </c>
      <c r="C57" s="125">
        <v>2.8249336870026527</v>
      </c>
      <c r="D57" s="143">
        <v>213</v>
      </c>
      <c r="E57" s="144">
        <v>220</v>
      </c>
      <c r="F57" s="144">
        <v>222</v>
      </c>
      <c r="G57" s="144">
        <v>224</v>
      </c>
      <c r="H57" s="145">
        <v>213</v>
      </c>
      <c r="I57" s="143">
        <v>0</v>
      </c>
      <c r="J57" s="146">
        <v>0</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201033</v>
      </c>
      <c r="E12" s="236">
        <v>202181</v>
      </c>
      <c r="F12" s="114">
        <v>203983</v>
      </c>
      <c r="G12" s="114">
        <v>200649</v>
      </c>
      <c r="H12" s="140">
        <v>199543</v>
      </c>
      <c r="I12" s="115">
        <v>1490</v>
      </c>
      <c r="J12" s="116">
        <v>0.74670622372120299</v>
      </c>
    </row>
    <row r="13" spans="1:15" s="110" customFormat="1" ht="12" customHeight="1" x14ac:dyDescent="0.2">
      <c r="A13" s="118" t="s">
        <v>105</v>
      </c>
      <c r="B13" s="119" t="s">
        <v>106</v>
      </c>
      <c r="C13" s="113">
        <v>50.886172916884291</v>
      </c>
      <c r="D13" s="115">
        <v>102298</v>
      </c>
      <c r="E13" s="114">
        <v>102838</v>
      </c>
      <c r="F13" s="114">
        <v>104148</v>
      </c>
      <c r="G13" s="114">
        <v>102342</v>
      </c>
      <c r="H13" s="140">
        <v>101425</v>
      </c>
      <c r="I13" s="115">
        <v>873</v>
      </c>
      <c r="J13" s="116">
        <v>0.86073453290608826</v>
      </c>
    </row>
    <row r="14" spans="1:15" s="110" customFormat="1" ht="12" customHeight="1" x14ac:dyDescent="0.2">
      <c r="A14" s="118"/>
      <c r="B14" s="119" t="s">
        <v>107</v>
      </c>
      <c r="C14" s="113">
        <v>49.113827083115709</v>
      </c>
      <c r="D14" s="115">
        <v>98735</v>
      </c>
      <c r="E14" s="114">
        <v>99343</v>
      </c>
      <c r="F14" s="114">
        <v>99835</v>
      </c>
      <c r="G14" s="114">
        <v>98307</v>
      </c>
      <c r="H14" s="140">
        <v>98118</v>
      </c>
      <c r="I14" s="115">
        <v>617</v>
      </c>
      <c r="J14" s="116">
        <v>0.62883466846042524</v>
      </c>
    </row>
    <row r="15" spans="1:15" s="110" customFormat="1" ht="12" customHeight="1" x14ac:dyDescent="0.2">
      <c r="A15" s="118" t="s">
        <v>105</v>
      </c>
      <c r="B15" s="121" t="s">
        <v>108</v>
      </c>
      <c r="C15" s="113">
        <v>7.7837966900956559</v>
      </c>
      <c r="D15" s="115">
        <v>15648</v>
      </c>
      <c r="E15" s="114">
        <v>16113</v>
      </c>
      <c r="F15" s="114">
        <v>16463</v>
      </c>
      <c r="G15" s="114">
        <v>14487</v>
      </c>
      <c r="H15" s="140">
        <v>14739</v>
      </c>
      <c r="I15" s="115">
        <v>909</v>
      </c>
      <c r="J15" s="116">
        <v>6.1673112151434966</v>
      </c>
    </row>
    <row r="16" spans="1:15" s="110" customFormat="1" ht="12" customHeight="1" x14ac:dyDescent="0.2">
      <c r="A16" s="118"/>
      <c r="B16" s="121" t="s">
        <v>109</v>
      </c>
      <c r="C16" s="113">
        <v>66.621897897360128</v>
      </c>
      <c r="D16" s="115">
        <v>133932</v>
      </c>
      <c r="E16" s="114">
        <v>134584</v>
      </c>
      <c r="F16" s="114">
        <v>136172</v>
      </c>
      <c r="G16" s="114">
        <v>135657</v>
      </c>
      <c r="H16" s="140">
        <v>135431</v>
      </c>
      <c r="I16" s="115">
        <v>-1499</v>
      </c>
      <c r="J16" s="116">
        <v>-1.1068366917470889</v>
      </c>
    </row>
    <row r="17" spans="1:10" s="110" customFormat="1" ht="12" customHeight="1" x14ac:dyDescent="0.2">
      <c r="A17" s="118"/>
      <c r="B17" s="121" t="s">
        <v>110</v>
      </c>
      <c r="C17" s="113">
        <v>24.768570334223735</v>
      </c>
      <c r="D17" s="115">
        <v>49793</v>
      </c>
      <c r="E17" s="114">
        <v>49831</v>
      </c>
      <c r="F17" s="114">
        <v>49735</v>
      </c>
      <c r="G17" s="114">
        <v>48978</v>
      </c>
      <c r="H17" s="140">
        <v>47924</v>
      </c>
      <c r="I17" s="115">
        <v>1869</v>
      </c>
      <c r="J17" s="116">
        <v>3.8999248810616809</v>
      </c>
    </row>
    <row r="18" spans="1:10" s="110" customFormat="1" ht="12" customHeight="1" x14ac:dyDescent="0.2">
      <c r="A18" s="120"/>
      <c r="B18" s="121" t="s">
        <v>111</v>
      </c>
      <c r="C18" s="113">
        <v>0.82573507832047477</v>
      </c>
      <c r="D18" s="115">
        <v>1660</v>
      </c>
      <c r="E18" s="114">
        <v>1653</v>
      </c>
      <c r="F18" s="114">
        <v>1613</v>
      </c>
      <c r="G18" s="114">
        <v>1527</v>
      </c>
      <c r="H18" s="140">
        <v>1449</v>
      </c>
      <c r="I18" s="115">
        <v>211</v>
      </c>
      <c r="J18" s="116">
        <v>14.561766735679779</v>
      </c>
    </row>
    <row r="19" spans="1:10" s="110" customFormat="1" ht="12" customHeight="1" x14ac:dyDescent="0.2">
      <c r="A19" s="120"/>
      <c r="B19" s="121" t="s">
        <v>112</v>
      </c>
      <c r="C19" s="113">
        <v>0.28303810817129527</v>
      </c>
      <c r="D19" s="115">
        <v>569</v>
      </c>
      <c r="E19" s="114">
        <v>533</v>
      </c>
      <c r="F19" s="114">
        <v>543</v>
      </c>
      <c r="G19" s="114">
        <v>466</v>
      </c>
      <c r="H19" s="140">
        <v>437</v>
      </c>
      <c r="I19" s="115">
        <v>132</v>
      </c>
      <c r="J19" s="116">
        <v>30.205949656750573</v>
      </c>
    </row>
    <row r="20" spans="1:10" s="110" customFormat="1" ht="12" customHeight="1" x14ac:dyDescent="0.2">
      <c r="A20" s="118" t="s">
        <v>113</v>
      </c>
      <c r="B20" s="119" t="s">
        <v>181</v>
      </c>
      <c r="C20" s="113">
        <v>66.353782712291022</v>
      </c>
      <c r="D20" s="115">
        <v>133393</v>
      </c>
      <c r="E20" s="114">
        <v>134718</v>
      </c>
      <c r="F20" s="114">
        <v>136450</v>
      </c>
      <c r="G20" s="114">
        <v>134623</v>
      </c>
      <c r="H20" s="140">
        <v>134396</v>
      </c>
      <c r="I20" s="115">
        <v>-1003</v>
      </c>
      <c r="J20" s="116">
        <v>-0.74630197327301406</v>
      </c>
    </row>
    <row r="21" spans="1:10" s="110" customFormat="1" ht="12" customHeight="1" x14ac:dyDescent="0.2">
      <c r="A21" s="118"/>
      <c r="B21" s="119" t="s">
        <v>182</v>
      </c>
      <c r="C21" s="113">
        <v>33.646217287708986</v>
      </c>
      <c r="D21" s="115">
        <v>67640</v>
      </c>
      <c r="E21" s="114">
        <v>67463</v>
      </c>
      <c r="F21" s="114">
        <v>67533</v>
      </c>
      <c r="G21" s="114">
        <v>66026</v>
      </c>
      <c r="H21" s="140">
        <v>65147</v>
      </c>
      <c r="I21" s="115">
        <v>2493</v>
      </c>
      <c r="J21" s="116">
        <v>3.8267303175894516</v>
      </c>
    </row>
    <row r="22" spans="1:10" s="110" customFormat="1" ht="12" customHeight="1" x14ac:dyDescent="0.2">
      <c r="A22" s="118" t="s">
        <v>113</v>
      </c>
      <c r="B22" s="119" t="s">
        <v>116</v>
      </c>
      <c r="C22" s="113">
        <v>93.337412265647927</v>
      </c>
      <c r="D22" s="115">
        <v>187639</v>
      </c>
      <c r="E22" s="114">
        <v>189087</v>
      </c>
      <c r="F22" s="114">
        <v>190694</v>
      </c>
      <c r="G22" s="114">
        <v>188088</v>
      </c>
      <c r="H22" s="140">
        <v>187470</v>
      </c>
      <c r="I22" s="115">
        <v>169</v>
      </c>
      <c r="J22" s="116">
        <v>9.0147756974449239E-2</v>
      </c>
    </row>
    <row r="23" spans="1:10" s="110" customFormat="1" ht="12" customHeight="1" x14ac:dyDescent="0.2">
      <c r="A23" s="118"/>
      <c r="B23" s="119" t="s">
        <v>117</v>
      </c>
      <c r="C23" s="113">
        <v>6.6596031497316357</v>
      </c>
      <c r="D23" s="115">
        <v>13388</v>
      </c>
      <c r="E23" s="114">
        <v>13088</v>
      </c>
      <c r="F23" s="114">
        <v>13284</v>
      </c>
      <c r="G23" s="114">
        <v>12556</v>
      </c>
      <c r="H23" s="140">
        <v>12069</v>
      </c>
      <c r="I23" s="115">
        <v>1319</v>
      </c>
      <c r="J23" s="116">
        <v>10.928825917640236</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1620306</v>
      </c>
      <c r="E25" s="236">
        <v>1629804</v>
      </c>
      <c r="F25" s="236">
        <v>1639872</v>
      </c>
      <c r="G25" s="236">
        <v>1617162</v>
      </c>
      <c r="H25" s="241">
        <v>1611619</v>
      </c>
      <c r="I25" s="235">
        <v>8687</v>
      </c>
      <c r="J25" s="116">
        <v>0.53902318103720548</v>
      </c>
    </row>
    <row r="26" spans="1:10" s="110" customFormat="1" ht="12" customHeight="1" x14ac:dyDescent="0.2">
      <c r="A26" s="118" t="s">
        <v>105</v>
      </c>
      <c r="B26" s="119" t="s">
        <v>106</v>
      </c>
      <c r="C26" s="113">
        <v>51.571616719311045</v>
      </c>
      <c r="D26" s="115">
        <v>835618</v>
      </c>
      <c r="E26" s="114">
        <v>839643</v>
      </c>
      <c r="F26" s="114">
        <v>847225</v>
      </c>
      <c r="G26" s="114">
        <v>834636</v>
      </c>
      <c r="H26" s="140">
        <v>828999</v>
      </c>
      <c r="I26" s="115">
        <v>6619</v>
      </c>
      <c r="J26" s="116">
        <v>0.7984328087247391</v>
      </c>
    </row>
    <row r="27" spans="1:10" s="110" customFormat="1" ht="12" customHeight="1" x14ac:dyDescent="0.2">
      <c r="A27" s="118"/>
      <c r="B27" s="119" t="s">
        <v>107</v>
      </c>
      <c r="C27" s="113">
        <v>48.428383280688955</v>
      </c>
      <c r="D27" s="115">
        <v>784688</v>
      </c>
      <c r="E27" s="114">
        <v>790161</v>
      </c>
      <c r="F27" s="114">
        <v>792647</v>
      </c>
      <c r="G27" s="114">
        <v>782526</v>
      </c>
      <c r="H27" s="140">
        <v>782620</v>
      </c>
      <c r="I27" s="115">
        <v>2068</v>
      </c>
      <c r="J27" s="116">
        <v>0.26424062763537859</v>
      </c>
    </row>
    <row r="28" spans="1:10" s="110" customFormat="1" ht="12" customHeight="1" x14ac:dyDescent="0.2">
      <c r="A28" s="118" t="s">
        <v>105</v>
      </c>
      <c r="B28" s="121" t="s">
        <v>108</v>
      </c>
      <c r="C28" s="113">
        <v>8.154200502867976</v>
      </c>
      <c r="D28" s="115">
        <v>132123</v>
      </c>
      <c r="E28" s="114">
        <v>135925</v>
      </c>
      <c r="F28" s="114">
        <v>138141</v>
      </c>
      <c r="G28" s="114">
        <v>122607</v>
      </c>
      <c r="H28" s="140">
        <v>124655</v>
      </c>
      <c r="I28" s="115">
        <v>7468</v>
      </c>
      <c r="J28" s="116">
        <v>5.9909349805463075</v>
      </c>
    </row>
    <row r="29" spans="1:10" s="110" customFormat="1" ht="12" customHeight="1" x14ac:dyDescent="0.2">
      <c r="A29" s="118"/>
      <c r="B29" s="121" t="s">
        <v>109</v>
      </c>
      <c r="C29" s="113">
        <v>68.615496085307342</v>
      </c>
      <c r="D29" s="115">
        <v>1111781</v>
      </c>
      <c r="E29" s="114">
        <v>1117612</v>
      </c>
      <c r="F29" s="114">
        <v>1126503</v>
      </c>
      <c r="G29" s="114">
        <v>1124825</v>
      </c>
      <c r="H29" s="140">
        <v>1124016</v>
      </c>
      <c r="I29" s="115">
        <v>-12235</v>
      </c>
      <c r="J29" s="116">
        <v>-1.0885076369019657</v>
      </c>
    </row>
    <row r="30" spans="1:10" s="110" customFormat="1" ht="12" customHeight="1" x14ac:dyDescent="0.2">
      <c r="A30" s="118"/>
      <c r="B30" s="121" t="s">
        <v>110</v>
      </c>
      <c r="C30" s="113">
        <v>22.309983422884319</v>
      </c>
      <c r="D30" s="115">
        <v>361490</v>
      </c>
      <c r="E30" s="114">
        <v>360974</v>
      </c>
      <c r="F30" s="114">
        <v>360281</v>
      </c>
      <c r="G30" s="114">
        <v>355399</v>
      </c>
      <c r="H30" s="140">
        <v>349349</v>
      </c>
      <c r="I30" s="115">
        <v>12141</v>
      </c>
      <c r="J30" s="116">
        <v>3.4753212403642202</v>
      </c>
    </row>
    <row r="31" spans="1:10" s="110" customFormat="1" ht="12" customHeight="1" x14ac:dyDescent="0.2">
      <c r="A31" s="120"/>
      <c r="B31" s="121" t="s">
        <v>111</v>
      </c>
      <c r="C31" s="113">
        <v>0.9203199889403606</v>
      </c>
      <c r="D31" s="115">
        <v>14912</v>
      </c>
      <c r="E31" s="114">
        <v>15293</v>
      </c>
      <c r="F31" s="114">
        <v>14947</v>
      </c>
      <c r="G31" s="114">
        <v>14331</v>
      </c>
      <c r="H31" s="140">
        <v>13599</v>
      </c>
      <c r="I31" s="115">
        <v>1313</v>
      </c>
      <c r="J31" s="116">
        <v>9.6551217001250098</v>
      </c>
    </row>
    <row r="32" spans="1:10" s="110" customFormat="1" ht="12" customHeight="1" x14ac:dyDescent="0.2">
      <c r="A32" s="120"/>
      <c r="B32" s="121" t="s">
        <v>112</v>
      </c>
      <c r="C32" s="113">
        <v>0.28611879484492436</v>
      </c>
      <c r="D32" s="115">
        <v>4636</v>
      </c>
      <c r="E32" s="114">
        <v>4636</v>
      </c>
      <c r="F32" s="114">
        <v>4671</v>
      </c>
      <c r="G32" s="114">
        <v>3993</v>
      </c>
      <c r="H32" s="140">
        <v>3794</v>
      </c>
      <c r="I32" s="115">
        <v>842</v>
      </c>
      <c r="J32" s="116">
        <v>22.192936215076436</v>
      </c>
    </row>
    <row r="33" spans="1:10" s="110" customFormat="1" ht="12" customHeight="1" x14ac:dyDescent="0.2">
      <c r="A33" s="118" t="s">
        <v>113</v>
      </c>
      <c r="B33" s="119" t="s">
        <v>181</v>
      </c>
      <c r="C33" s="113">
        <v>68.387391023670844</v>
      </c>
      <c r="D33" s="115">
        <v>1108085</v>
      </c>
      <c r="E33" s="114">
        <v>1117208</v>
      </c>
      <c r="F33" s="114">
        <v>1128824</v>
      </c>
      <c r="G33" s="114">
        <v>1115256</v>
      </c>
      <c r="H33" s="140">
        <v>1116037</v>
      </c>
      <c r="I33" s="115">
        <v>-7952</v>
      </c>
      <c r="J33" s="116">
        <v>-0.71252117985335617</v>
      </c>
    </row>
    <row r="34" spans="1:10" s="110" customFormat="1" ht="12" customHeight="1" x14ac:dyDescent="0.2">
      <c r="A34" s="118"/>
      <c r="B34" s="119" t="s">
        <v>182</v>
      </c>
      <c r="C34" s="113">
        <v>31.612608976329163</v>
      </c>
      <c r="D34" s="115">
        <v>512221</v>
      </c>
      <c r="E34" s="114">
        <v>512596</v>
      </c>
      <c r="F34" s="114">
        <v>511048</v>
      </c>
      <c r="G34" s="114">
        <v>501906</v>
      </c>
      <c r="H34" s="140">
        <v>495582</v>
      </c>
      <c r="I34" s="115">
        <v>16639</v>
      </c>
      <c r="J34" s="116">
        <v>3.3574665746536394</v>
      </c>
    </row>
    <row r="35" spans="1:10" s="110" customFormat="1" ht="12" customHeight="1" x14ac:dyDescent="0.2">
      <c r="A35" s="118" t="s">
        <v>113</v>
      </c>
      <c r="B35" s="119" t="s">
        <v>116</v>
      </c>
      <c r="C35" s="113">
        <v>94.456664358460685</v>
      </c>
      <c r="D35" s="115">
        <v>1530487</v>
      </c>
      <c r="E35" s="114">
        <v>1540840</v>
      </c>
      <c r="F35" s="114">
        <v>1550775</v>
      </c>
      <c r="G35" s="114">
        <v>1532244</v>
      </c>
      <c r="H35" s="140">
        <v>1530382</v>
      </c>
      <c r="I35" s="115">
        <v>105</v>
      </c>
      <c r="J35" s="116">
        <v>6.8610320821860162E-3</v>
      </c>
    </row>
    <row r="36" spans="1:10" s="110" customFormat="1" ht="12" customHeight="1" x14ac:dyDescent="0.2">
      <c r="A36" s="118"/>
      <c r="B36" s="119" t="s">
        <v>117</v>
      </c>
      <c r="C36" s="113">
        <v>5.5238331525032924</v>
      </c>
      <c r="D36" s="115">
        <v>89503</v>
      </c>
      <c r="E36" s="114">
        <v>88669</v>
      </c>
      <c r="F36" s="114">
        <v>88801</v>
      </c>
      <c r="G36" s="114">
        <v>84611</v>
      </c>
      <c r="H36" s="140">
        <v>80931</v>
      </c>
      <c r="I36" s="115">
        <v>8572</v>
      </c>
      <c r="J36" s="116">
        <v>10.591738641558859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212633</v>
      </c>
      <c r="E64" s="236">
        <v>214056</v>
      </c>
      <c r="F64" s="236">
        <v>215852</v>
      </c>
      <c r="G64" s="236">
        <v>212680</v>
      </c>
      <c r="H64" s="140">
        <v>211876</v>
      </c>
      <c r="I64" s="115">
        <v>757</v>
      </c>
      <c r="J64" s="116">
        <v>0.35728444939492909</v>
      </c>
    </row>
    <row r="65" spans="1:12" s="110" customFormat="1" ht="12" customHeight="1" x14ac:dyDescent="0.2">
      <c r="A65" s="118" t="s">
        <v>105</v>
      </c>
      <c r="B65" s="119" t="s">
        <v>106</v>
      </c>
      <c r="C65" s="113">
        <v>51.723391947628073</v>
      </c>
      <c r="D65" s="235">
        <v>109981</v>
      </c>
      <c r="E65" s="236">
        <v>110568</v>
      </c>
      <c r="F65" s="236">
        <v>111872</v>
      </c>
      <c r="G65" s="236">
        <v>110106</v>
      </c>
      <c r="H65" s="140">
        <v>109374</v>
      </c>
      <c r="I65" s="115">
        <v>607</v>
      </c>
      <c r="J65" s="116">
        <v>0.55497650264230991</v>
      </c>
    </row>
    <row r="66" spans="1:12" s="110" customFormat="1" ht="12" customHeight="1" x14ac:dyDescent="0.2">
      <c r="A66" s="118"/>
      <c r="B66" s="119" t="s">
        <v>107</v>
      </c>
      <c r="C66" s="113">
        <v>48.276608052371927</v>
      </c>
      <c r="D66" s="235">
        <v>102652</v>
      </c>
      <c r="E66" s="236">
        <v>103488</v>
      </c>
      <c r="F66" s="236">
        <v>103980</v>
      </c>
      <c r="G66" s="236">
        <v>102574</v>
      </c>
      <c r="H66" s="140">
        <v>102502</v>
      </c>
      <c r="I66" s="115">
        <v>150</v>
      </c>
      <c r="J66" s="116">
        <v>0.14633860802716045</v>
      </c>
    </row>
    <row r="67" spans="1:12" s="110" customFormat="1" ht="12" customHeight="1" x14ac:dyDescent="0.2">
      <c r="A67" s="118" t="s">
        <v>105</v>
      </c>
      <c r="B67" s="121" t="s">
        <v>108</v>
      </c>
      <c r="C67" s="113">
        <v>7.6601468257514123</v>
      </c>
      <c r="D67" s="235">
        <v>16288</v>
      </c>
      <c r="E67" s="236">
        <v>16813</v>
      </c>
      <c r="F67" s="236">
        <v>17200</v>
      </c>
      <c r="G67" s="236">
        <v>15064</v>
      </c>
      <c r="H67" s="140">
        <v>15455</v>
      </c>
      <c r="I67" s="115">
        <v>833</v>
      </c>
      <c r="J67" s="116">
        <v>5.3898414752507282</v>
      </c>
    </row>
    <row r="68" spans="1:12" s="110" customFormat="1" ht="12" customHeight="1" x14ac:dyDescent="0.2">
      <c r="A68" s="118"/>
      <c r="B68" s="121" t="s">
        <v>109</v>
      </c>
      <c r="C68" s="113">
        <v>65.218475025043148</v>
      </c>
      <c r="D68" s="235">
        <v>138676</v>
      </c>
      <c r="E68" s="236">
        <v>139497</v>
      </c>
      <c r="F68" s="236">
        <v>141037</v>
      </c>
      <c r="G68" s="236">
        <v>140895</v>
      </c>
      <c r="H68" s="140">
        <v>140870</v>
      </c>
      <c r="I68" s="115">
        <v>-2194</v>
      </c>
      <c r="J68" s="116">
        <v>-1.5574643288137999</v>
      </c>
    </row>
    <row r="69" spans="1:12" s="110" customFormat="1" ht="12" customHeight="1" x14ac:dyDescent="0.2">
      <c r="A69" s="118"/>
      <c r="B69" s="121" t="s">
        <v>110</v>
      </c>
      <c r="C69" s="113">
        <v>26.276730328782456</v>
      </c>
      <c r="D69" s="235">
        <v>55873</v>
      </c>
      <c r="E69" s="236">
        <v>55934</v>
      </c>
      <c r="F69" s="236">
        <v>55872</v>
      </c>
      <c r="G69" s="236">
        <v>55065</v>
      </c>
      <c r="H69" s="140">
        <v>53972</v>
      </c>
      <c r="I69" s="115">
        <v>1901</v>
      </c>
      <c r="J69" s="116">
        <v>3.5221966945823762</v>
      </c>
    </row>
    <row r="70" spans="1:12" s="110" customFormat="1" ht="12" customHeight="1" x14ac:dyDescent="0.2">
      <c r="A70" s="120"/>
      <c r="B70" s="121" t="s">
        <v>111</v>
      </c>
      <c r="C70" s="113">
        <v>0.84464782042298236</v>
      </c>
      <c r="D70" s="235">
        <v>1796</v>
      </c>
      <c r="E70" s="236">
        <v>1812</v>
      </c>
      <c r="F70" s="236">
        <v>1743</v>
      </c>
      <c r="G70" s="236">
        <v>1656</v>
      </c>
      <c r="H70" s="140">
        <v>1579</v>
      </c>
      <c r="I70" s="115">
        <v>217</v>
      </c>
      <c r="J70" s="116">
        <v>13.742875237492084</v>
      </c>
    </row>
    <row r="71" spans="1:12" s="110" customFormat="1" ht="12" customHeight="1" x14ac:dyDescent="0.2">
      <c r="A71" s="120"/>
      <c r="B71" s="121" t="s">
        <v>112</v>
      </c>
      <c r="C71" s="113">
        <v>0.30004749968255162</v>
      </c>
      <c r="D71" s="235">
        <v>638</v>
      </c>
      <c r="E71" s="236">
        <v>600</v>
      </c>
      <c r="F71" s="236">
        <v>597</v>
      </c>
      <c r="G71" s="236">
        <v>508</v>
      </c>
      <c r="H71" s="140">
        <v>476</v>
      </c>
      <c r="I71" s="115">
        <v>162</v>
      </c>
      <c r="J71" s="116">
        <v>34.033613445378151</v>
      </c>
    </row>
    <row r="72" spans="1:12" s="110" customFormat="1" ht="12" customHeight="1" x14ac:dyDescent="0.2">
      <c r="A72" s="118" t="s">
        <v>113</v>
      </c>
      <c r="B72" s="119" t="s">
        <v>181</v>
      </c>
      <c r="C72" s="113">
        <v>67.425564235090505</v>
      </c>
      <c r="D72" s="235">
        <v>143369</v>
      </c>
      <c r="E72" s="236">
        <v>144818</v>
      </c>
      <c r="F72" s="236">
        <v>146545</v>
      </c>
      <c r="G72" s="236">
        <v>144932</v>
      </c>
      <c r="H72" s="140">
        <v>145040</v>
      </c>
      <c r="I72" s="115">
        <v>-1671</v>
      </c>
      <c r="J72" s="116">
        <v>-1.1520959735245448</v>
      </c>
    </row>
    <row r="73" spans="1:12" s="110" customFormat="1" ht="12" customHeight="1" x14ac:dyDescent="0.2">
      <c r="A73" s="118"/>
      <c r="B73" s="119" t="s">
        <v>182</v>
      </c>
      <c r="C73" s="113">
        <v>32.574435764909495</v>
      </c>
      <c r="D73" s="115">
        <v>69264</v>
      </c>
      <c r="E73" s="114">
        <v>69238</v>
      </c>
      <c r="F73" s="114">
        <v>69307</v>
      </c>
      <c r="G73" s="114">
        <v>67748</v>
      </c>
      <c r="H73" s="140">
        <v>66836</v>
      </c>
      <c r="I73" s="115">
        <v>2428</v>
      </c>
      <c r="J73" s="116">
        <v>3.6327727571967205</v>
      </c>
    </row>
    <row r="74" spans="1:12" s="110" customFormat="1" ht="12" customHeight="1" x14ac:dyDescent="0.2">
      <c r="A74" s="118" t="s">
        <v>113</v>
      </c>
      <c r="B74" s="119" t="s">
        <v>116</v>
      </c>
      <c r="C74" s="113">
        <v>97.086529372204694</v>
      </c>
      <c r="D74" s="115">
        <v>206438</v>
      </c>
      <c r="E74" s="114">
        <v>208140</v>
      </c>
      <c r="F74" s="114">
        <v>210037</v>
      </c>
      <c r="G74" s="114">
        <v>207217</v>
      </c>
      <c r="H74" s="140">
        <v>206595</v>
      </c>
      <c r="I74" s="115">
        <v>-157</v>
      </c>
      <c r="J74" s="116">
        <v>-7.5994094726397052E-2</v>
      </c>
    </row>
    <row r="75" spans="1:12" s="110" customFormat="1" ht="12" customHeight="1" x14ac:dyDescent="0.2">
      <c r="A75" s="142"/>
      <c r="B75" s="124" t="s">
        <v>117</v>
      </c>
      <c r="C75" s="125">
        <v>2.9082973950421618</v>
      </c>
      <c r="D75" s="143">
        <v>6184</v>
      </c>
      <c r="E75" s="144">
        <v>5908</v>
      </c>
      <c r="F75" s="144">
        <v>5806</v>
      </c>
      <c r="G75" s="144">
        <v>5455</v>
      </c>
      <c r="H75" s="145">
        <v>5273</v>
      </c>
      <c r="I75" s="143">
        <v>911</v>
      </c>
      <c r="J75" s="146">
        <v>17.2766925848663</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201033</v>
      </c>
      <c r="G11" s="114">
        <v>202181</v>
      </c>
      <c r="H11" s="114">
        <v>203983</v>
      </c>
      <c r="I11" s="114">
        <v>200649</v>
      </c>
      <c r="J11" s="140">
        <v>199543</v>
      </c>
      <c r="K11" s="114">
        <v>1490</v>
      </c>
      <c r="L11" s="116">
        <v>0.74670622372120299</v>
      </c>
    </row>
    <row r="12" spans="1:17" s="110" customFormat="1" ht="24.95" customHeight="1" x14ac:dyDescent="0.2">
      <c r="A12" s="604" t="s">
        <v>185</v>
      </c>
      <c r="B12" s="605"/>
      <c r="C12" s="605"/>
      <c r="D12" s="606"/>
      <c r="E12" s="113">
        <v>50.886172916884291</v>
      </c>
      <c r="F12" s="115">
        <v>102298</v>
      </c>
      <c r="G12" s="114">
        <v>102838</v>
      </c>
      <c r="H12" s="114">
        <v>104148</v>
      </c>
      <c r="I12" s="114">
        <v>102342</v>
      </c>
      <c r="J12" s="140">
        <v>101425</v>
      </c>
      <c r="K12" s="114">
        <v>873</v>
      </c>
      <c r="L12" s="116">
        <v>0.86073453290608826</v>
      </c>
    </row>
    <row r="13" spans="1:17" s="110" customFormat="1" ht="15" customHeight="1" x14ac:dyDescent="0.2">
      <c r="A13" s="120"/>
      <c r="B13" s="612" t="s">
        <v>107</v>
      </c>
      <c r="C13" s="612"/>
      <c r="E13" s="113">
        <v>49.113827083115709</v>
      </c>
      <c r="F13" s="115">
        <v>98735</v>
      </c>
      <c r="G13" s="114">
        <v>99343</v>
      </c>
      <c r="H13" s="114">
        <v>99835</v>
      </c>
      <c r="I13" s="114">
        <v>98307</v>
      </c>
      <c r="J13" s="140">
        <v>98118</v>
      </c>
      <c r="K13" s="114">
        <v>617</v>
      </c>
      <c r="L13" s="116">
        <v>0.62883466846042524</v>
      </c>
    </row>
    <row r="14" spans="1:17" s="110" customFormat="1" ht="24.95" customHeight="1" x14ac:dyDescent="0.2">
      <c r="A14" s="604" t="s">
        <v>186</v>
      </c>
      <c r="B14" s="605"/>
      <c r="C14" s="605"/>
      <c r="D14" s="606"/>
      <c r="E14" s="113">
        <v>7.7837966900956559</v>
      </c>
      <c r="F14" s="115">
        <v>15648</v>
      </c>
      <c r="G14" s="114">
        <v>16113</v>
      </c>
      <c r="H14" s="114">
        <v>16463</v>
      </c>
      <c r="I14" s="114">
        <v>14487</v>
      </c>
      <c r="J14" s="140">
        <v>14739</v>
      </c>
      <c r="K14" s="114">
        <v>909</v>
      </c>
      <c r="L14" s="116">
        <v>6.1673112151434966</v>
      </c>
    </row>
    <row r="15" spans="1:17" s="110" customFormat="1" ht="15" customHeight="1" x14ac:dyDescent="0.2">
      <c r="A15" s="120"/>
      <c r="B15" s="119"/>
      <c r="C15" s="258" t="s">
        <v>106</v>
      </c>
      <c r="E15" s="113">
        <v>60.346370143149286</v>
      </c>
      <c r="F15" s="115">
        <v>9443</v>
      </c>
      <c r="G15" s="114">
        <v>9732</v>
      </c>
      <c r="H15" s="114">
        <v>10000</v>
      </c>
      <c r="I15" s="114">
        <v>8821</v>
      </c>
      <c r="J15" s="140">
        <v>8937</v>
      </c>
      <c r="K15" s="114">
        <v>506</v>
      </c>
      <c r="L15" s="116">
        <v>5.6618552086830034</v>
      </c>
    </row>
    <row r="16" spans="1:17" s="110" customFormat="1" ht="15" customHeight="1" x14ac:dyDescent="0.2">
      <c r="A16" s="120"/>
      <c r="B16" s="119"/>
      <c r="C16" s="258" t="s">
        <v>107</v>
      </c>
      <c r="E16" s="113">
        <v>39.653629856850714</v>
      </c>
      <c r="F16" s="115">
        <v>6205</v>
      </c>
      <c r="G16" s="114">
        <v>6381</v>
      </c>
      <c r="H16" s="114">
        <v>6463</v>
      </c>
      <c r="I16" s="114">
        <v>5666</v>
      </c>
      <c r="J16" s="140">
        <v>5802</v>
      </c>
      <c r="K16" s="114">
        <v>403</v>
      </c>
      <c r="L16" s="116">
        <v>6.9458807307824886</v>
      </c>
    </row>
    <row r="17" spans="1:12" s="110" customFormat="1" ht="15" customHeight="1" x14ac:dyDescent="0.2">
      <c r="A17" s="120"/>
      <c r="B17" s="121" t="s">
        <v>109</v>
      </c>
      <c r="C17" s="258"/>
      <c r="E17" s="113">
        <v>66.621897897360128</v>
      </c>
      <c r="F17" s="115">
        <v>133932</v>
      </c>
      <c r="G17" s="114">
        <v>134584</v>
      </c>
      <c r="H17" s="114">
        <v>136172</v>
      </c>
      <c r="I17" s="114">
        <v>135657</v>
      </c>
      <c r="J17" s="140">
        <v>135431</v>
      </c>
      <c r="K17" s="114">
        <v>-1499</v>
      </c>
      <c r="L17" s="116">
        <v>-1.1068366917470889</v>
      </c>
    </row>
    <row r="18" spans="1:12" s="110" customFormat="1" ht="15" customHeight="1" x14ac:dyDescent="0.2">
      <c r="A18" s="120"/>
      <c r="B18" s="119"/>
      <c r="C18" s="258" t="s">
        <v>106</v>
      </c>
      <c r="E18" s="113">
        <v>51.426096825254604</v>
      </c>
      <c r="F18" s="115">
        <v>68876</v>
      </c>
      <c r="G18" s="114">
        <v>69159</v>
      </c>
      <c r="H18" s="114">
        <v>70130</v>
      </c>
      <c r="I18" s="114">
        <v>69938</v>
      </c>
      <c r="J18" s="140">
        <v>69534</v>
      </c>
      <c r="K18" s="114">
        <v>-658</v>
      </c>
      <c r="L18" s="116">
        <v>-0.94629965196882104</v>
      </c>
    </row>
    <row r="19" spans="1:12" s="110" customFormat="1" ht="15" customHeight="1" x14ac:dyDescent="0.2">
      <c r="A19" s="120"/>
      <c r="B19" s="119"/>
      <c r="C19" s="258" t="s">
        <v>107</v>
      </c>
      <c r="E19" s="113">
        <v>48.573903174745396</v>
      </c>
      <c r="F19" s="115">
        <v>65056</v>
      </c>
      <c r="G19" s="114">
        <v>65425</v>
      </c>
      <c r="H19" s="114">
        <v>66042</v>
      </c>
      <c r="I19" s="114">
        <v>65719</v>
      </c>
      <c r="J19" s="140">
        <v>65897</v>
      </c>
      <c r="K19" s="114">
        <v>-841</v>
      </c>
      <c r="L19" s="116">
        <v>-1.2762341229494514</v>
      </c>
    </row>
    <row r="20" spans="1:12" s="110" customFormat="1" ht="15" customHeight="1" x14ac:dyDescent="0.2">
      <c r="A20" s="120"/>
      <c r="B20" s="121" t="s">
        <v>110</v>
      </c>
      <c r="C20" s="258"/>
      <c r="E20" s="113">
        <v>24.768570334223735</v>
      </c>
      <c r="F20" s="115">
        <v>49793</v>
      </c>
      <c r="G20" s="114">
        <v>49831</v>
      </c>
      <c r="H20" s="114">
        <v>49735</v>
      </c>
      <c r="I20" s="114">
        <v>48978</v>
      </c>
      <c r="J20" s="140">
        <v>47924</v>
      </c>
      <c r="K20" s="114">
        <v>1869</v>
      </c>
      <c r="L20" s="116">
        <v>3.8999248810616809</v>
      </c>
    </row>
    <row r="21" spans="1:12" s="110" customFormat="1" ht="15" customHeight="1" x14ac:dyDescent="0.2">
      <c r="A21" s="120"/>
      <c r="B21" s="119"/>
      <c r="C21" s="258" t="s">
        <v>106</v>
      </c>
      <c r="E21" s="113">
        <v>46.291647420320125</v>
      </c>
      <c r="F21" s="115">
        <v>23050</v>
      </c>
      <c r="G21" s="114">
        <v>23004</v>
      </c>
      <c r="H21" s="114">
        <v>23078</v>
      </c>
      <c r="I21" s="114">
        <v>22685</v>
      </c>
      <c r="J21" s="140">
        <v>22105</v>
      </c>
      <c r="K21" s="114">
        <v>945</v>
      </c>
      <c r="L21" s="116">
        <v>4.2750508934630176</v>
      </c>
    </row>
    <row r="22" spans="1:12" s="110" customFormat="1" ht="15" customHeight="1" x14ac:dyDescent="0.2">
      <c r="A22" s="120"/>
      <c r="B22" s="119"/>
      <c r="C22" s="258" t="s">
        <v>107</v>
      </c>
      <c r="E22" s="113">
        <v>53.708352579679875</v>
      </c>
      <c r="F22" s="115">
        <v>26743</v>
      </c>
      <c r="G22" s="114">
        <v>26827</v>
      </c>
      <c r="H22" s="114">
        <v>26657</v>
      </c>
      <c r="I22" s="114">
        <v>26293</v>
      </c>
      <c r="J22" s="140">
        <v>25819</v>
      </c>
      <c r="K22" s="114">
        <v>924</v>
      </c>
      <c r="L22" s="116">
        <v>3.5787598280336188</v>
      </c>
    </row>
    <row r="23" spans="1:12" s="110" customFormat="1" ht="15" customHeight="1" x14ac:dyDescent="0.2">
      <c r="A23" s="120"/>
      <c r="B23" s="121" t="s">
        <v>111</v>
      </c>
      <c r="C23" s="258"/>
      <c r="E23" s="113">
        <v>0.82573507832047477</v>
      </c>
      <c r="F23" s="115">
        <v>1660</v>
      </c>
      <c r="G23" s="114">
        <v>1653</v>
      </c>
      <c r="H23" s="114">
        <v>1613</v>
      </c>
      <c r="I23" s="114">
        <v>1527</v>
      </c>
      <c r="J23" s="140">
        <v>1449</v>
      </c>
      <c r="K23" s="114">
        <v>211</v>
      </c>
      <c r="L23" s="116">
        <v>14.561766735679779</v>
      </c>
    </row>
    <row r="24" spans="1:12" s="110" customFormat="1" ht="15" customHeight="1" x14ac:dyDescent="0.2">
      <c r="A24" s="120"/>
      <c r="B24" s="119"/>
      <c r="C24" s="258" t="s">
        <v>106</v>
      </c>
      <c r="E24" s="113">
        <v>55.963855421686745</v>
      </c>
      <c r="F24" s="115">
        <v>929</v>
      </c>
      <c r="G24" s="114">
        <v>943</v>
      </c>
      <c r="H24" s="114">
        <v>940</v>
      </c>
      <c r="I24" s="114">
        <v>898</v>
      </c>
      <c r="J24" s="140">
        <v>849</v>
      </c>
      <c r="K24" s="114">
        <v>80</v>
      </c>
      <c r="L24" s="116">
        <v>9.422850412249705</v>
      </c>
    </row>
    <row r="25" spans="1:12" s="110" customFormat="1" ht="15" customHeight="1" x14ac:dyDescent="0.2">
      <c r="A25" s="120"/>
      <c r="B25" s="119"/>
      <c r="C25" s="258" t="s">
        <v>107</v>
      </c>
      <c r="E25" s="113">
        <v>44.036144578313255</v>
      </c>
      <c r="F25" s="115">
        <v>731</v>
      </c>
      <c r="G25" s="114">
        <v>710</v>
      </c>
      <c r="H25" s="114">
        <v>673</v>
      </c>
      <c r="I25" s="114">
        <v>629</v>
      </c>
      <c r="J25" s="140">
        <v>600</v>
      </c>
      <c r="K25" s="114">
        <v>131</v>
      </c>
      <c r="L25" s="116">
        <v>21.833333333333332</v>
      </c>
    </row>
    <row r="26" spans="1:12" s="110" customFormat="1" ht="15" customHeight="1" x14ac:dyDescent="0.2">
      <c r="A26" s="120"/>
      <c r="C26" s="121" t="s">
        <v>187</v>
      </c>
      <c r="D26" s="110" t="s">
        <v>188</v>
      </c>
      <c r="E26" s="113">
        <v>0.28303810817129527</v>
      </c>
      <c r="F26" s="115">
        <v>569</v>
      </c>
      <c r="G26" s="114">
        <v>533</v>
      </c>
      <c r="H26" s="114">
        <v>543</v>
      </c>
      <c r="I26" s="114">
        <v>466</v>
      </c>
      <c r="J26" s="140">
        <v>437</v>
      </c>
      <c r="K26" s="114">
        <v>132</v>
      </c>
      <c r="L26" s="116">
        <v>30.205949656750573</v>
      </c>
    </row>
    <row r="27" spans="1:12" s="110" customFormat="1" ht="15" customHeight="1" x14ac:dyDescent="0.2">
      <c r="A27" s="120"/>
      <c r="B27" s="119"/>
      <c r="D27" s="259" t="s">
        <v>106</v>
      </c>
      <c r="E27" s="113">
        <v>47.803163444639722</v>
      </c>
      <c r="F27" s="115">
        <v>272</v>
      </c>
      <c r="G27" s="114">
        <v>264</v>
      </c>
      <c r="H27" s="114">
        <v>276</v>
      </c>
      <c r="I27" s="114">
        <v>242</v>
      </c>
      <c r="J27" s="140">
        <v>232</v>
      </c>
      <c r="K27" s="114">
        <v>40</v>
      </c>
      <c r="L27" s="116">
        <v>17.241379310344829</v>
      </c>
    </row>
    <row r="28" spans="1:12" s="110" customFormat="1" ht="15" customHeight="1" x14ac:dyDescent="0.2">
      <c r="A28" s="120"/>
      <c r="B28" s="119"/>
      <c r="D28" s="259" t="s">
        <v>107</v>
      </c>
      <c r="E28" s="113">
        <v>52.196836555360278</v>
      </c>
      <c r="F28" s="115">
        <v>297</v>
      </c>
      <c r="G28" s="114">
        <v>269</v>
      </c>
      <c r="H28" s="114">
        <v>267</v>
      </c>
      <c r="I28" s="114">
        <v>224</v>
      </c>
      <c r="J28" s="140">
        <v>205</v>
      </c>
      <c r="K28" s="114">
        <v>92</v>
      </c>
      <c r="L28" s="116">
        <v>44.878048780487802</v>
      </c>
    </row>
    <row r="29" spans="1:12" s="110" customFormat="1" ht="24.95" customHeight="1" x14ac:dyDescent="0.2">
      <c r="A29" s="604" t="s">
        <v>189</v>
      </c>
      <c r="B29" s="605"/>
      <c r="C29" s="605"/>
      <c r="D29" s="606"/>
      <c r="E29" s="113">
        <v>93.337412265647927</v>
      </c>
      <c r="F29" s="115">
        <v>187639</v>
      </c>
      <c r="G29" s="114">
        <v>189087</v>
      </c>
      <c r="H29" s="114">
        <v>190694</v>
      </c>
      <c r="I29" s="114">
        <v>188088</v>
      </c>
      <c r="J29" s="140">
        <v>187470</v>
      </c>
      <c r="K29" s="114">
        <v>169</v>
      </c>
      <c r="L29" s="116">
        <v>9.0147756974449239E-2</v>
      </c>
    </row>
    <row r="30" spans="1:12" s="110" customFormat="1" ht="15" customHeight="1" x14ac:dyDescent="0.2">
      <c r="A30" s="120"/>
      <c r="B30" s="119"/>
      <c r="C30" s="258" t="s">
        <v>106</v>
      </c>
      <c r="E30" s="113">
        <v>49.84411556232979</v>
      </c>
      <c r="F30" s="115">
        <v>93527</v>
      </c>
      <c r="G30" s="114">
        <v>94247</v>
      </c>
      <c r="H30" s="114">
        <v>95358</v>
      </c>
      <c r="I30" s="114">
        <v>94077</v>
      </c>
      <c r="J30" s="140">
        <v>93465</v>
      </c>
      <c r="K30" s="114">
        <v>62</v>
      </c>
      <c r="L30" s="116">
        <v>6.633499170812604E-2</v>
      </c>
    </row>
    <row r="31" spans="1:12" s="110" customFormat="1" ht="15" customHeight="1" x14ac:dyDescent="0.2">
      <c r="A31" s="120"/>
      <c r="B31" s="119"/>
      <c r="C31" s="258" t="s">
        <v>107</v>
      </c>
      <c r="E31" s="113">
        <v>50.15588443767021</v>
      </c>
      <c r="F31" s="115">
        <v>94112</v>
      </c>
      <c r="G31" s="114">
        <v>94840</v>
      </c>
      <c r="H31" s="114">
        <v>95336</v>
      </c>
      <c r="I31" s="114">
        <v>94011</v>
      </c>
      <c r="J31" s="140">
        <v>94005</v>
      </c>
      <c r="K31" s="114">
        <v>107</v>
      </c>
      <c r="L31" s="116">
        <v>0.11382373278017127</v>
      </c>
    </row>
    <row r="32" spans="1:12" s="110" customFormat="1" ht="15" customHeight="1" x14ac:dyDescent="0.2">
      <c r="A32" s="120"/>
      <c r="B32" s="119" t="s">
        <v>117</v>
      </c>
      <c r="C32" s="258"/>
      <c r="E32" s="113">
        <v>6.6596031497316357</v>
      </c>
      <c r="F32" s="115">
        <v>13388</v>
      </c>
      <c r="G32" s="114">
        <v>13088</v>
      </c>
      <c r="H32" s="114">
        <v>13284</v>
      </c>
      <c r="I32" s="114">
        <v>12556</v>
      </c>
      <c r="J32" s="140">
        <v>12069</v>
      </c>
      <c r="K32" s="114">
        <v>1319</v>
      </c>
      <c r="L32" s="116">
        <v>10.928825917640236</v>
      </c>
    </row>
    <row r="33" spans="1:12" s="110" customFormat="1" ht="15" customHeight="1" x14ac:dyDescent="0.2">
      <c r="A33" s="120"/>
      <c r="B33" s="119"/>
      <c r="C33" s="258" t="s">
        <v>106</v>
      </c>
      <c r="E33" s="113">
        <v>65.476546160740966</v>
      </c>
      <c r="F33" s="115">
        <v>8766</v>
      </c>
      <c r="G33" s="114">
        <v>8587</v>
      </c>
      <c r="H33" s="114">
        <v>8786</v>
      </c>
      <c r="I33" s="114">
        <v>8262</v>
      </c>
      <c r="J33" s="140">
        <v>7958</v>
      </c>
      <c r="K33" s="114">
        <v>808</v>
      </c>
      <c r="L33" s="116">
        <v>10.153304850464941</v>
      </c>
    </row>
    <row r="34" spans="1:12" s="110" customFormat="1" ht="15" customHeight="1" x14ac:dyDescent="0.2">
      <c r="A34" s="120"/>
      <c r="B34" s="119"/>
      <c r="C34" s="258" t="s">
        <v>107</v>
      </c>
      <c r="E34" s="113">
        <v>34.523453839259041</v>
      </c>
      <c r="F34" s="115">
        <v>4622</v>
      </c>
      <c r="G34" s="114">
        <v>4501</v>
      </c>
      <c r="H34" s="114">
        <v>4498</v>
      </c>
      <c r="I34" s="114">
        <v>4294</v>
      </c>
      <c r="J34" s="140">
        <v>4111</v>
      </c>
      <c r="K34" s="114">
        <v>511</v>
      </c>
      <c r="L34" s="116">
        <v>12.430065677450742</v>
      </c>
    </row>
    <row r="35" spans="1:12" s="110" customFormat="1" ht="24.95" customHeight="1" x14ac:dyDescent="0.2">
      <c r="A35" s="604" t="s">
        <v>190</v>
      </c>
      <c r="B35" s="605"/>
      <c r="C35" s="605"/>
      <c r="D35" s="606"/>
      <c r="E35" s="113">
        <v>66.353782712291022</v>
      </c>
      <c r="F35" s="115">
        <v>133393</v>
      </c>
      <c r="G35" s="114">
        <v>134718</v>
      </c>
      <c r="H35" s="114">
        <v>136450</v>
      </c>
      <c r="I35" s="114">
        <v>134623</v>
      </c>
      <c r="J35" s="140">
        <v>134396</v>
      </c>
      <c r="K35" s="114">
        <v>-1003</v>
      </c>
      <c r="L35" s="116">
        <v>-0.74630197327301406</v>
      </c>
    </row>
    <row r="36" spans="1:12" s="110" customFormat="1" ht="15" customHeight="1" x14ac:dyDescent="0.2">
      <c r="A36" s="120"/>
      <c r="B36" s="119"/>
      <c r="C36" s="258" t="s">
        <v>106</v>
      </c>
      <c r="E36" s="113">
        <v>67.102471643939339</v>
      </c>
      <c r="F36" s="115">
        <v>89510</v>
      </c>
      <c r="G36" s="114">
        <v>90118</v>
      </c>
      <c r="H36" s="114">
        <v>91410</v>
      </c>
      <c r="I36" s="114">
        <v>89989</v>
      </c>
      <c r="J36" s="140">
        <v>89438</v>
      </c>
      <c r="K36" s="114">
        <v>72</v>
      </c>
      <c r="L36" s="116">
        <v>8.0502694604083269E-2</v>
      </c>
    </row>
    <row r="37" spans="1:12" s="110" customFormat="1" ht="15" customHeight="1" x14ac:dyDescent="0.2">
      <c r="A37" s="120"/>
      <c r="B37" s="119"/>
      <c r="C37" s="258" t="s">
        <v>107</v>
      </c>
      <c r="E37" s="113">
        <v>32.897528356060661</v>
      </c>
      <c r="F37" s="115">
        <v>43883</v>
      </c>
      <c r="G37" s="114">
        <v>44600</v>
      </c>
      <c r="H37" s="114">
        <v>45040</v>
      </c>
      <c r="I37" s="114">
        <v>44634</v>
      </c>
      <c r="J37" s="140">
        <v>44958</v>
      </c>
      <c r="K37" s="114">
        <v>-1075</v>
      </c>
      <c r="L37" s="116">
        <v>-2.3911206014502424</v>
      </c>
    </row>
    <row r="38" spans="1:12" s="110" customFormat="1" ht="15" customHeight="1" x14ac:dyDescent="0.2">
      <c r="A38" s="120"/>
      <c r="B38" s="119" t="s">
        <v>182</v>
      </c>
      <c r="C38" s="258"/>
      <c r="E38" s="113">
        <v>33.646217287708986</v>
      </c>
      <c r="F38" s="115">
        <v>67640</v>
      </c>
      <c r="G38" s="114">
        <v>67463</v>
      </c>
      <c r="H38" s="114">
        <v>67533</v>
      </c>
      <c r="I38" s="114">
        <v>66026</v>
      </c>
      <c r="J38" s="140">
        <v>65147</v>
      </c>
      <c r="K38" s="114">
        <v>2493</v>
      </c>
      <c r="L38" s="116">
        <v>3.8267303175894516</v>
      </c>
    </row>
    <row r="39" spans="1:12" s="110" customFormat="1" ht="15" customHeight="1" x14ac:dyDescent="0.2">
      <c r="A39" s="120"/>
      <c r="B39" s="119"/>
      <c r="C39" s="258" t="s">
        <v>106</v>
      </c>
      <c r="E39" s="113">
        <v>18.905972797161443</v>
      </c>
      <c r="F39" s="115">
        <v>12788</v>
      </c>
      <c r="G39" s="114">
        <v>12720</v>
      </c>
      <c r="H39" s="114">
        <v>12738</v>
      </c>
      <c r="I39" s="114">
        <v>12353</v>
      </c>
      <c r="J39" s="140">
        <v>11987</v>
      </c>
      <c r="K39" s="114">
        <v>801</v>
      </c>
      <c r="L39" s="116">
        <v>6.6822390923500459</v>
      </c>
    </row>
    <row r="40" spans="1:12" s="110" customFormat="1" ht="15" customHeight="1" x14ac:dyDescent="0.2">
      <c r="A40" s="120"/>
      <c r="B40" s="119"/>
      <c r="C40" s="258" t="s">
        <v>107</v>
      </c>
      <c r="E40" s="113">
        <v>81.094027202838561</v>
      </c>
      <c r="F40" s="115">
        <v>54852</v>
      </c>
      <c r="G40" s="114">
        <v>54743</v>
      </c>
      <c r="H40" s="114">
        <v>54795</v>
      </c>
      <c r="I40" s="114">
        <v>53673</v>
      </c>
      <c r="J40" s="140">
        <v>53160</v>
      </c>
      <c r="K40" s="114">
        <v>1692</v>
      </c>
      <c r="L40" s="116">
        <v>3.1828442437923252</v>
      </c>
    </row>
    <row r="41" spans="1:12" s="110" customFormat="1" ht="24.75" customHeight="1" x14ac:dyDescent="0.2">
      <c r="A41" s="604" t="s">
        <v>518</v>
      </c>
      <c r="B41" s="605"/>
      <c r="C41" s="605"/>
      <c r="D41" s="606"/>
      <c r="E41" s="113">
        <v>3.4372466212014943</v>
      </c>
      <c r="F41" s="115">
        <v>6910</v>
      </c>
      <c r="G41" s="114">
        <v>7544</v>
      </c>
      <c r="H41" s="114">
        <v>7615</v>
      </c>
      <c r="I41" s="114">
        <v>6311</v>
      </c>
      <c r="J41" s="140">
        <v>6705</v>
      </c>
      <c r="K41" s="114">
        <v>205</v>
      </c>
      <c r="L41" s="116">
        <v>3.057419835943326</v>
      </c>
    </row>
    <row r="42" spans="1:12" s="110" customFormat="1" ht="15" customHeight="1" x14ac:dyDescent="0.2">
      <c r="A42" s="120"/>
      <c r="B42" s="119"/>
      <c r="C42" s="258" t="s">
        <v>106</v>
      </c>
      <c r="E42" s="113">
        <v>62.185238784370476</v>
      </c>
      <c r="F42" s="115">
        <v>4297</v>
      </c>
      <c r="G42" s="114">
        <v>4801</v>
      </c>
      <c r="H42" s="114">
        <v>4836</v>
      </c>
      <c r="I42" s="114">
        <v>3922</v>
      </c>
      <c r="J42" s="140">
        <v>4116</v>
      </c>
      <c r="K42" s="114">
        <v>181</v>
      </c>
      <c r="L42" s="116">
        <v>4.3974732750242955</v>
      </c>
    </row>
    <row r="43" spans="1:12" s="110" customFormat="1" ht="15" customHeight="1" x14ac:dyDescent="0.2">
      <c r="A43" s="123"/>
      <c r="B43" s="124"/>
      <c r="C43" s="260" t="s">
        <v>107</v>
      </c>
      <c r="D43" s="261"/>
      <c r="E43" s="125">
        <v>37.814761215629524</v>
      </c>
      <c r="F43" s="143">
        <v>2613</v>
      </c>
      <c r="G43" s="144">
        <v>2743</v>
      </c>
      <c r="H43" s="144">
        <v>2779</v>
      </c>
      <c r="I43" s="144">
        <v>2389</v>
      </c>
      <c r="J43" s="145">
        <v>2589</v>
      </c>
      <c r="K43" s="144">
        <v>24</v>
      </c>
      <c r="L43" s="146">
        <v>0.92699884125144849</v>
      </c>
    </row>
    <row r="44" spans="1:12" s="110" customFormat="1" ht="45.75" customHeight="1" x14ac:dyDescent="0.2">
      <c r="A44" s="604" t="s">
        <v>191</v>
      </c>
      <c r="B44" s="605"/>
      <c r="C44" s="605"/>
      <c r="D44" s="606"/>
      <c r="E44" s="113">
        <v>1.9106315878487612</v>
      </c>
      <c r="F44" s="115">
        <v>3841</v>
      </c>
      <c r="G44" s="114">
        <v>3880</v>
      </c>
      <c r="H44" s="114">
        <v>3905</v>
      </c>
      <c r="I44" s="114">
        <v>3867</v>
      </c>
      <c r="J44" s="140">
        <v>3896</v>
      </c>
      <c r="K44" s="114">
        <v>-55</v>
      </c>
      <c r="L44" s="116">
        <v>-1.4117043121149897</v>
      </c>
    </row>
    <row r="45" spans="1:12" s="110" customFormat="1" ht="15" customHeight="1" x14ac:dyDescent="0.2">
      <c r="A45" s="120"/>
      <c r="B45" s="119"/>
      <c r="C45" s="258" t="s">
        <v>106</v>
      </c>
      <c r="E45" s="113">
        <v>59.906274407706327</v>
      </c>
      <c r="F45" s="115">
        <v>2301</v>
      </c>
      <c r="G45" s="114">
        <v>2327</v>
      </c>
      <c r="H45" s="114">
        <v>2343</v>
      </c>
      <c r="I45" s="114">
        <v>2329</v>
      </c>
      <c r="J45" s="140">
        <v>2354</v>
      </c>
      <c r="K45" s="114">
        <v>-53</v>
      </c>
      <c r="L45" s="116">
        <v>-2.2514868309260834</v>
      </c>
    </row>
    <row r="46" spans="1:12" s="110" customFormat="1" ht="15" customHeight="1" x14ac:dyDescent="0.2">
      <c r="A46" s="123"/>
      <c r="B46" s="124"/>
      <c r="C46" s="260" t="s">
        <v>107</v>
      </c>
      <c r="D46" s="261"/>
      <c r="E46" s="125">
        <v>40.093725592293673</v>
      </c>
      <c r="F46" s="143">
        <v>1540</v>
      </c>
      <c r="G46" s="144">
        <v>1553</v>
      </c>
      <c r="H46" s="144">
        <v>1562</v>
      </c>
      <c r="I46" s="144">
        <v>1538</v>
      </c>
      <c r="J46" s="145">
        <v>1542</v>
      </c>
      <c r="K46" s="144">
        <v>-2</v>
      </c>
      <c r="L46" s="146">
        <v>-0.1297016861219196</v>
      </c>
    </row>
    <row r="47" spans="1:12" s="110" customFormat="1" ht="39" customHeight="1" x14ac:dyDescent="0.2">
      <c r="A47" s="604" t="s">
        <v>519</v>
      </c>
      <c r="B47" s="607"/>
      <c r="C47" s="607"/>
      <c r="D47" s="608"/>
      <c r="E47" s="113">
        <v>0.38451398526610059</v>
      </c>
      <c r="F47" s="115">
        <v>773</v>
      </c>
      <c r="G47" s="114">
        <v>825</v>
      </c>
      <c r="H47" s="114">
        <v>763</v>
      </c>
      <c r="I47" s="114">
        <v>807</v>
      </c>
      <c r="J47" s="140">
        <v>847</v>
      </c>
      <c r="K47" s="114">
        <v>-74</v>
      </c>
      <c r="L47" s="116">
        <v>-8.7367178276269186</v>
      </c>
    </row>
    <row r="48" spans="1:12" s="110" customFormat="1" ht="15" customHeight="1" x14ac:dyDescent="0.2">
      <c r="A48" s="120"/>
      <c r="B48" s="119"/>
      <c r="C48" s="258" t="s">
        <v>106</v>
      </c>
      <c r="E48" s="113">
        <v>43.725743855109961</v>
      </c>
      <c r="F48" s="115">
        <v>338</v>
      </c>
      <c r="G48" s="114">
        <v>369</v>
      </c>
      <c r="H48" s="114">
        <v>356</v>
      </c>
      <c r="I48" s="114">
        <v>370</v>
      </c>
      <c r="J48" s="140">
        <v>390</v>
      </c>
      <c r="K48" s="114">
        <v>-52</v>
      </c>
      <c r="L48" s="116">
        <v>-13.333333333333334</v>
      </c>
    </row>
    <row r="49" spans="1:12" s="110" customFormat="1" ht="15" customHeight="1" x14ac:dyDescent="0.2">
      <c r="A49" s="123"/>
      <c r="B49" s="124"/>
      <c r="C49" s="260" t="s">
        <v>107</v>
      </c>
      <c r="D49" s="261"/>
      <c r="E49" s="125">
        <v>56.274256144890039</v>
      </c>
      <c r="F49" s="143">
        <v>435</v>
      </c>
      <c r="G49" s="144">
        <v>456</v>
      </c>
      <c r="H49" s="144">
        <v>407</v>
      </c>
      <c r="I49" s="144">
        <v>437</v>
      </c>
      <c r="J49" s="145">
        <v>457</v>
      </c>
      <c r="K49" s="144">
        <v>-22</v>
      </c>
      <c r="L49" s="146">
        <v>-4.814004376367615</v>
      </c>
    </row>
    <row r="50" spans="1:12" s="110" customFormat="1" ht="24.95" customHeight="1" x14ac:dyDescent="0.2">
      <c r="A50" s="609" t="s">
        <v>192</v>
      </c>
      <c r="B50" s="610"/>
      <c r="C50" s="610"/>
      <c r="D50" s="611"/>
      <c r="E50" s="262">
        <v>6.4044211646844049</v>
      </c>
      <c r="F50" s="263">
        <v>12875</v>
      </c>
      <c r="G50" s="264">
        <v>13392</v>
      </c>
      <c r="H50" s="264">
        <v>13627</v>
      </c>
      <c r="I50" s="264">
        <v>11878</v>
      </c>
      <c r="J50" s="265">
        <v>12138</v>
      </c>
      <c r="K50" s="263">
        <v>737</v>
      </c>
      <c r="L50" s="266">
        <v>6.0718405009062453</v>
      </c>
    </row>
    <row r="51" spans="1:12" s="110" customFormat="1" ht="15" customHeight="1" x14ac:dyDescent="0.2">
      <c r="A51" s="120"/>
      <c r="B51" s="119"/>
      <c r="C51" s="258" t="s">
        <v>106</v>
      </c>
      <c r="E51" s="113">
        <v>60.722330097087379</v>
      </c>
      <c r="F51" s="115">
        <v>7818</v>
      </c>
      <c r="G51" s="114">
        <v>8138</v>
      </c>
      <c r="H51" s="114">
        <v>8347</v>
      </c>
      <c r="I51" s="114">
        <v>7278</v>
      </c>
      <c r="J51" s="140">
        <v>7351</v>
      </c>
      <c r="K51" s="114">
        <v>467</v>
      </c>
      <c r="L51" s="116">
        <v>6.3528771595701263</v>
      </c>
    </row>
    <row r="52" spans="1:12" s="110" customFormat="1" ht="15" customHeight="1" x14ac:dyDescent="0.2">
      <c r="A52" s="120"/>
      <c r="B52" s="119"/>
      <c r="C52" s="258" t="s">
        <v>107</v>
      </c>
      <c r="E52" s="113">
        <v>39.277669902912621</v>
      </c>
      <c r="F52" s="115">
        <v>5057</v>
      </c>
      <c r="G52" s="114">
        <v>5254</v>
      </c>
      <c r="H52" s="114">
        <v>5280</v>
      </c>
      <c r="I52" s="114">
        <v>4600</v>
      </c>
      <c r="J52" s="140">
        <v>4787</v>
      </c>
      <c r="K52" s="114">
        <v>270</v>
      </c>
      <c r="L52" s="116">
        <v>5.6402757468142886</v>
      </c>
    </row>
    <row r="53" spans="1:12" s="110" customFormat="1" ht="15" customHeight="1" x14ac:dyDescent="0.2">
      <c r="A53" s="120"/>
      <c r="B53" s="119"/>
      <c r="C53" s="258" t="s">
        <v>187</v>
      </c>
      <c r="D53" s="110" t="s">
        <v>193</v>
      </c>
      <c r="E53" s="113">
        <v>40.582524271844662</v>
      </c>
      <c r="F53" s="115">
        <v>5225</v>
      </c>
      <c r="G53" s="114">
        <v>5869</v>
      </c>
      <c r="H53" s="114">
        <v>6028</v>
      </c>
      <c r="I53" s="114">
        <v>4508</v>
      </c>
      <c r="J53" s="140">
        <v>5018</v>
      </c>
      <c r="K53" s="114">
        <v>207</v>
      </c>
      <c r="L53" s="116">
        <v>4.1251494619370268</v>
      </c>
    </row>
    <row r="54" spans="1:12" s="110" customFormat="1" ht="15" customHeight="1" x14ac:dyDescent="0.2">
      <c r="A54" s="120"/>
      <c r="B54" s="119"/>
      <c r="D54" s="267" t="s">
        <v>194</v>
      </c>
      <c r="E54" s="113">
        <v>65.282296650717697</v>
      </c>
      <c r="F54" s="115">
        <v>3411</v>
      </c>
      <c r="G54" s="114">
        <v>3817</v>
      </c>
      <c r="H54" s="114">
        <v>3954</v>
      </c>
      <c r="I54" s="114">
        <v>3008</v>
      </c>
      <c r="J54" s="140">
        <v>3254</v>
      </c>
      <c r="K54" s="114">
        <v>157</v>
      </c>
      <c r="L54" s="116">
        <v>4.8248309772587588</v>
      </c>
    </row>
    <row r="55" spans="1:12" s="110" customFormat="1" ht="15" customHeight="1" x14ac:dyDescent="0.2">
      <c r="A55" s="120"/>
      <c r="B55" s="119"/>
      <c r="D55" s="267" t="s">
        <v>195</v>
      </c>
      <c r="E55" s="113">
        <v>34.717703349282296</v>
      </c>
      <c r="F55" s="115">
        <v>1814</v>
      </c>
      <c r="G55" s="114">
        <v>2052</v>
      </c>
      <c r="H55" s="114">
        <v>2074</v>
      </c>
      <c r="I55" s="114">
        <v>1500</v>
      </c>
      <c r="J55" s="140">
        <v>1764</v>
      </c>
      <c r="K55" s="114">
        <v>50</v>
      </c>
      <c r="L55" s="116">
        <v>2.8344671201814058</v>
      </c>
    </row>
    <row r="56" spans="1:12" s="110" customFormat="1" ht="15" customHeight="1" x14ac:dyDescent="0.2">
      <c r="A56" s="120"/>
      <c r="B56" s="119" t="s">
        <v>196</v>
      </c>
      <c r="C56" s="258"/>
      <c r="E56" s="113">
        <v>74.280342033397503</v>
      </c>
      <c r="F56" s="115">
        <v>149328</v>
      </c>
      <c r="G56" s="114">
        <v>149826</v>
      </c>
      <c r="H56" s="114">
        <v>151207</v>
      </c>
      <c r="I56" s="114">
        <v>149977</v>
      </c>
      <c r="J56" s="140">
        <v>148541</v>
      </c>
      <c r="K56" s="114">
        <v>787</v>
      </c>
      <c r="L56" s="116">
        <v>0.52982004968325247</v>
      </c>
    </row>
    <row r="57" spans="1:12" s="110" customFormat="1" ht="15" customHeight="1" x14ac:dyDescent="0.2">
      <c r="A57" s="120"/>
      <c r="B57" s="119"/>
      <c r="C57" s="258" t="s">
        <v>106</v>
      </c>
      <c r="E57" s="113">
        <v>50.831056466302371</v>
      </c>
      <c r="F57" s="115">
        <v>75905</v>
      </c>
      <c r="G57" s="114">
        <v>76124</v>
      </c>
      <c r="H57" s="114">
        <v>77067</v>
      </c>
      <c r="I57" s="114">
        <v>76522</v>
      </c>
      <c r="J57" s="140">
        <v>75558</v>
      </c>
      <c r="K57" s="114">
        <v>347</v>
      </c>
      <c r="L57" s="116">
        <v>0.45924984779904182</v>
      </c>
    </row>
    <row r="58" spans="1:12" s="110" customFormat="1" ht="15" customHeight="1" x14ac:dyDescent="0.2">
      <c r="A58" s="120"/>
      <c r="B58" s="119"/>
      <c r="C58" s="258" t="s">
        <v>107</v>
      </c>
      <c r="E58" s="113">
        <v>49.168943533697629</v>
      </c>
      <c r="F58" s="115">
        <v>73423</v>
      </c>
      <c r="G58" s="114">
        <v>73702</v>
      </c>
      <c r="H58" s="114">
        <v>74140</v>
      </c>
      <c r="I58" s="114">
        <v>73455</v>
      </c>
      <c r="J58" s="140">
        <v>72983</v>
      </c>
      <c r="K58" s="114">
        <v>440</v>
      </c>
      <c r="L58" s="116">
        <v>0.60288012276831593</v>
      </c>
    </row>
    <row r="59" spans="1:12" s="110" customFormat="1" ht="15" customHeight="1" x14ac:dyDescent="0.2">
      <c r="A59" s="120"/>
      <c r="B59" s="119"/>
      <c r="C59" s="258" t="s">
        <v>105</v>
      </c>
      <c r="D59" s="110" t="s">
        <v>197</v>
      </c>
      <c r="E59" s="113">
        <v>91.165755919854277</v>
      </c>
      <c r="F59" s="115">
        <v>136136</v>
      </c>
      <c r="G59" s="114">
        <v>136653</v>
      </c>
      <c r="H59" s="114">
        <v>138018</v>
      </c>
      <c r="I59" s="114">
        <v>137013</v>
      </c>
      <c r="J59" s="140">
        <v>135671</v>
      </c>
      <c r="K59" s="114">
        <v>465</v>
      </c>
      <c r="L59" s="116">
        <v>0.34274089525395995</v>
      </c>
    </row>
    <row r="60" spans="1:12" s="110" customFormat="1" ht="15" customHeight="1" x14ac:dyDescent="0.2">
      <c r="A60" s="120"/>
      <c r="B60" s="119"/>
      <c r="C60" s="258"/>
      <c r="D60" s="267" t="s">
        <v>198</v>
      </c>
      <c r="E60" s="113">
        <v>50.733090438972795</v>
      </c>
      <c r="F60" s="115">
        <v>69066</v>
      </c>
      <c r="G60" s="114">
        <v>69307</v>
      </c>
      <c r="H60" s="114">
        <v>70253</v>
      </c>
      <c r="I60" s="114">
        <v>69840</v>
      </c>
      <c r="J60" s="140">
        <v>68927</v>
      </c>
      <c r="K60" s="114">
        <v>139</v>
      </c>
      <c r="L60" s="116">
        <v>0.20166262857806086</v>
      </c>
    </row>
    <row r="61" spans="1:12" s="110" customFormat="1" ht="15" customHeight="1" x14ac:dyDescent="0.2">
      <c r="A61" s="120"/>
      <c r="B61" s="119"/>
      <c r="C61" s="258"/>
      <c r="D61" s="267" t="s">
        <v>199</v>
      </c>
      <c r="E61" s="113">
        <v>49.266909561027205</v>
      </c>
      <c r="F61" s="115">
        <v>67070</v>
      </c>
      <c r="G61" s="114">
        <v>67346</v>
      </c>
      <c r="H61" s="114">
        <v>67765</v>
      </c>
      <c r="I61" s="114">
        <v>67173</v>
      </c>
      <c r="J61" s="140">
        <v>66744</v>
      </c>
      <c r="K61" s="114">
        <v>326</v>
      </c>
      <c r="L61" s="116">
        <v>0.48843341723600625</v>
      </c>
    </row>
    <row r="62" spans="1:12" s="110" customFormat="1" ht="15" customHeight="1" x14ac:dyDescent="0.2">
      <c r="A62" s="120"/>
      <c r="B62" s="119"/>
      <c r="C62" s="258"/>
      <c r="D62" s="258" t="s">
        <v>200</v>
      </c>
      <c r="E62" s="113">
        <v>8.8342440801457194</v>
      </c>
      <c r="F62" s="115">
        <v>13192</v>
      </c>
      <c r="G62" s="114">
        <v>13173</v>
      </c>
      <c r="H62" s="114">
        <v>13189</v>
      </c>
      <c r="I62" s="114">
        <v>12964</v>
      </c>
      <c r="J62" s="140">
        <v>12870</v>
      </c>
      <c r="K62" s="114">
        <v>322</v>
      </c>
      <c r="L62" s="116">
        <v>2.5019425019425019</v>
      </c>
    </row>
    <row r="63" spans="1:12" s="110" customFormat="1" ht="15" customHeight="1" x14ac:dyDescent="0.2">
      <c r="A63" s="120"/>
      <c r="B63" s="119"/>
      <c r="C63" s="258"/>
      <c r="D63" s="267" t="s">
        <v>198</v>
      </c>
      <c r="E63" s="113">
        <v>51.842025469981806</v>
      </c>
      <c r="F63" s="115">
        <v>6839</v>
      </c>
      <c r="G63" s="114">
        <v>6817</v>
      </c>
      <c r="H63" s="114">
        <v>6814</v>
      </c>
      <c r="I63" s="114">
        <v>6682</v>
      </c>
      <c r="J63" s="140">
        <v>6631</v>
      </c>
      <c r="K63" s="114">
        <v>208</v>
      </c>
      <c r="L63" s="116">
        <v>3.1367817825365707</v>
      </c>
    </row>
    <row r="64" spans="1:12" s="110" customFormat="1" ht="15" customHeight="1" x14ac:dyDescent="0.2">
      <c r="A64" s="120"/>
      <c r="B64" s="119"/>
      <c r="C64" s="258"/>
      <c r="D64" s="267" t="s">
        <v>199</v>
      </c>
      <c r="E64" s="113">
        <v>48.157974530018194</v>
      </c>
      <c r="F64" s="115">
        <v>6353</v>
      </c>
      <c r="G64" s="114">
        <v>6356</v>
      </c>
      <c r="H64" s="114">
        <v>6375</v>
      </c>
      <c r="I64" s="114">
        <v>6282</v>
      </c>
      <c r="J64" s="140">
        <v>6239</v>
      </c>
      <c r="K64" s="114">
        <v>114</v>
      </c>
      <c r="L64" s="116">
        <v>1.8272158999839718</v>
      </c>
    </row>
    <row r="65" spans="1:12" s="110" customFormat="1" ht="15" customHeight="1" x14ac:dyDescent="0.2">
      <c r="A65" s="120"/>
      <c r="B65" s="119" t="s">
        <v>201</v>
      </c>
      <c r="C65" s="258"/>
      <c r="E65" s="113">
        <v>12.694433252252118</v>
      </c>
      <c r="F65" s="115">
        <v>25520</v>
      </c>
      <c r="G65" s="114">
        <v>25597</v>
      </c>
      <c r="H65" s="114">
        <v>25539</v>
      </c>
      <c r="I65" s="114">
        <v>25370</v>
      </c>
      <c r="J65" s="140">
        <v>25301</v>
      </c>
      <c r="K65" s="114">
        <v>219</v>
      </c>
      <c r="L65" s="116">
        <v>0.86557843563495518</v>
      </c>
    </row>
    <row r="66" spans="1:12" s="110" customFormat="1" ht="15" customHeight="1" x14ac:dyDescent="0.2">
      <c r="A66" s="120"/>
      <c r="B66" s="119"/>
      <c r="C66" s="258" t="s">
        <v>106</v>
      </c>
      <c r="E66" s="113">
        <v>43.640282131661444</v>
      </c>
      <c r="F66" s="115">
        <v>11137</v>
      </c>
      <c r="G66" s="114">
        <v>11132</v>
      </c>
      <c r="H66" s="114">
        <v>11102</v>
      </c>
      <c r="I66" s="114">
        <v>11037</v>
      </c>
      <c r="J66" s="140">
        <v>10983</v>
      </c>
      <c r="K66" s="114">
        <v>154</v>
      </c>
      <c r="L66" s="116">
        <v>1.4021669853409815</v>
      </c>
    </row>
    <row r="67" spans="1:12" s="110" customFormat="1" ht="15" customHeight="1" x14ac:dyDescent="0.2">
      <c r="A67" s="120"/>
      <c r="B67" s="119"/>
      <c r="C67" s="258" t="s">
        <v>107</v>
      </c>
      <c r="E67" s="113">
        <v>56.359717868338556</v>
      </c>
      <c r="F67" s="115">
        <v>14383</v>
      </c>
      <c r="G67" s="114">
        <v>14465</v>
      </c>
      <c r="H67" s="114">
        <v>14437</v>
      </c>
      <c r="I67" s="114">
        <v>14333</v>
      </c>
      <c r="J67" s="140">
        <v>14318</v>
      </c>
      <c r="K67" s="114">
        <v>65</v>
      </c>
      <c r="L67" s="116">
        <v>0.45397401871769799</v>
      </c>
    </row>
    <row r="68" spans="1:12" s="110" customFormat="1" ht="15" customHeight="1" x14ac:dyDescent="0.2">
      <c r="A68" s="120"/>
      <c r="B68" s="119"/>
      <c r="C68" s="258" t="s">
        <v>105</v>
      </c>
      <c r="D68" s="110" t="s">
        <v>202</v>
      </c>
      <c r="E68" s="113">
        <v>10.450626959247648</v>
      </c>
      <c r="F68" s="115">
        <v>2667</v>
      </c>
      <c r="G68" s="114">
        <v>2631</v>
      </c>
      <c r="H68" s="114">
        <v>2586</v>
      </c>
      <c r="I68" s="114">
        <v>2474</v>
      </c>
      <c r="J68" s="140">
        <v>2391</v>
      </c>
      <c r="K68" s="114">
        <v>276</v>
      </c>
      <c r="L68" s="116">
        <v>11.543287327478042</v>
      </c>
    </row>
    <row r="69" spans="1:12" s="110" customFormat="1" ht="15" customHeight="1" x14ac:dyDescent="0.2">
      <c r="A69" s="120"/>
      <c r="B69" s="119"/>
      <c r="C69" s="258"/>
      <c r="D69" s="267" t="s">
        <v>198</v>
      </c>
      <c r="E69" s="113">
        <v>38.732658417697785</v>
      </c>
      <c r="F69" s="115">
        <v>1033</v>
      </c>
      <c r="G69" s="114">
        <v>1006</v>
      </c>
      <c r="H69" s="114">
        <v>1004</v>
      </c>
      <c r="I69" s="114">
        <v>952</v>
      </c>
      <c r="J69" s="140">
        <v>942</v>
      </c>
      <c r="K69" s="114">
        <v>91</v>
      </c>
      <c r="L69" s="116">
        <v>9.6602972399150744</v>
      </c>
    </row>
    <row r="70" spans="1:12" s="110" customFormat="1" ht="15" customHeight="1" x14ac:dyDescent="0.2">
      <c r="A70" s="120"/>
      <c r="B70" s="119"/>
      <c r="C70" s="258"/>
      <c r="D70" s="267" t="s">
        <v>199</v>
      </c>
      <c r="E70" s="113">
        <v>61.267341582302215</v>
      </c>
      <c r="F70" s="115">
        <v>1634</v>
      </c>
      <c r="G70" s="114">
        <v>1625</v>
      </c>
      <c r="H70" s="114">
        <v>1582</v>
      </c>
      <c r="I70" s="114">
        <v>1522</v>
      </c>
      <c r="J70" s="140">
        <v>1449</v>
      </c>
      <c r="K70" s="114">
        <v>185</v>
      </c>
      <c r="L70" s="116">
        <v>12.767425810904072</v>
      </c>
    </row>
    <row r="71" spans="1:12" s="110" customFormat="1" ht="15" customHeight="1" x14ac:dyDescent="0.2">
      <c r="A71" s="120"/>
      <c r="B71" s="119"/>
      <c r="C71" s="258"/>
      <c r="D71" s="110" t="s">
        <v>203</v>
      </c>
      <c r="E71" s="113">
        <v>85.615203761755481</v>
      </c>
      <c r="F71" s="115">
        <v>21849</v>
      </c>
      <c r="G71" s="114">
        <v>21975</v>
      </c>
      <c r="H71" s="114">
        <v>21974</v>
      </c>
      <c r="I71" s="114">
        <v>21939</v>
      </c>
      <c r="J71" s="140">
        <v>21968</v>
      </c>
      <c r="K71" s="114">
        <v>-119</v>
      </c>
      <c r="L71" s="116">
        <v>-0.54169701383831026</v>
      </c>
    </row>
    <row r="72" spans="1:12" s="110" customFormat="1" ht="15" customHeight="1" x14ac:dyDescent="0.2">
      <c r="A72" s="120"/>
      <c r="B72" s="119"/>
      <c r="C72" s="258"/>
      <c r="D72" s="267" t="s">
        <v>198</v>
      </c>
      <c r="E72" s="113">
        <v>43.645018078630599</v>
      </c>
      <c r="F72" s="115">
        <v>9536</v>
      </c>
      <c r="G72" s="114">
        <v>9569</v>
      </c>
      <c r="H72" s="114">
        <v>9548</v>
      </c>
      <c r="I72" s="114">
        <v>9541</v>
      </c>
      <c r="J72" s="140">
        <v>9508</v>
      </c>
      <c r="K72" s="114">
        <v>28</v>
      </c>
      <c r="L72" s="116">
        <v>0.2944888514934792</v>
      </c>
    </row>
    <row r="73" spans="1:12" s="110" customFormat="1" ht="15" customHeight="1" x14ac:dyDescent="0.2">
      <c r="A73" s="120"/>
      <c r="B73" s="119"/>
      <c r="C73" s="258"/>
      <c r="D73" s="267" t="s">
        <v>199</v>
      </c>
      <c r="E73" s="113">
        <v>56.354981921369401</v>
      </c>
      <c r="F73" s="115">
        <v>12313</v>
      </c>
      <c r="G73" s="114">
        <v>12406</v>
      </c>
      <c r="H73" s="114">
        <v>12426</v>
      </c>
      <c r="I73" s="114">
        <v>12398</v>
      </c>
      <c r="J73" s="140">
        <v>12460</v>
      </c>
      <c r="K73" s="114">
        <v>-147</v>
      </c>
      <c r="L73" s="116">
        <v>-1.1797752808988764</v>
      </c>
    </row>
    <row r="74" spans="1:12" s="110" customFormat="1" ht="15" customHeight="1" x14ac:dyDescent="0.2">
      <c r="A74" s="120"/>
      <c r="B74" s="119"/>
      <c r="C74" s="258"/>
      <c r="D74" s="110" t="s">
        <v>204</v>
      </c>
      <c r="E74" s="113">
        <v>3.9341692789968654</v>
      </c>
      <c r="F74" s="115">
        <v>1004</v>
      </c>
      <c r="G74" s="114">
        <v>991</v>
      </c>
      <c r="H74" s="114">
        <v>979</v>
      </c>
      <c r="I74" s="114">
        <v>957</v>
      </c>
      <c r="J74" s="140">
        <v>942</v>
      </c>
      <c r="K74" s="114">
        <v>62</v>
      </c>
      <c r="L74" s="116">
        <v>6.5817409766454356</v>
      </c>
    </row>
    <row r="75" spans="1:12" s="110" customFormat="1" ht="15" customHeight="1" x14ac:dyDescent="0.2">
      <c r="A75" s="120"/>
      <c r="B75" s="119"/>
      <c r="C75" s="258"/>
      <c r="D75" s="267" t="s">
        <v>198</v>
      </c>
      <c r="E75" s="113">
        <v>56.573705179282868</v>
      </c>
      <c r="F75" s="115">
        <v>568</v>
      </c>
      <c r="G75" s="114">
        <v>557</v>
      </c>
      <c r="H75" s="114">
        <v>550</v>
      </c>
      <c r="I75" s="114">
        <v>544</v>
      </c>
      <c r="J75" s="140">
        <v>533</v>
      </c>
      <c r="K75" s="114">
        <v>35</v>
      </c>
      <c r="L75" s="116">
        <v>6.5666041275797378</v>
      </c>
    </row>
    <row r="76" spans="1:12" s="110" customFormat="1" ht="15" customHeight="1" x14ac:dyDescent="0.2">
      <c r="A76" s="120"/>
      <c r="B76" s="119"/>
      <c r="C76" s="258"/>
      <c r="D76" s="267" t="s">
        <v>199</v>
      </c>
      <c r="E76" s="113">
        <v>43.426294820717132</v>
      </c>
      <c r="F76" s="115">
        <v>436</v>
      </c>
      <c r="G76" s="114">
        <v>434</v>
      </c>
      <c r="H76" s="114">
        <v>429</v>
      </c>
      <c r="I76" s="114">
        <v>413</v>
      </c>
      <c r="J76" s="140">
        <v>409</v>
      </c>
      <c r="K76" s="114">
        <v>27</v>
      </c>
      <c r="L76" s="116">
        <v>6.6014669926650367</v>
      </c>
    </row>
    <row r="77" spans="1:12" s="110" customFormat="1" ht="15" customHeight="1" x14ac:dyDescent="0.2">
      <c r="A77" s="534"/>
      <c r="B77" s="119" t="s">
        <v>205</v>
      </c>
      <c r="C77" s="268"/>
      <c r="D77" s="182"/>
      <c r="E77" s="113">
        <v>6.6208035496659754</v>
      </c>
      <c r="F77" s="115">
        <v>13310</v>
      </c>
      <c r="G77" s="114">
        <v>13366</v>
      </c>
      <c r="H77" s="114">
        <v>13610</v>
      </c>
      <c r="I77" s="114">
        <v>13424</v>
      </c>
      <c r="J77" s="140">
        <v>13563</v>
      </c>
      <c r="K77" s="114">
        <v>-253</v>
      </c>
      <c r="L77" s="116">
        <v>-1.8653690186536902</v>
      </c>
    </row>
    <row r="78" spans="1:12" s="110" customFormat="1" ht="15" customHeight="1" x14ac:dyDescent="0.2">
      <c r="A78" s="120"/>
      <c r="B78" s="119"/>
      <c r="C78" s="268" t="s">
        <v>106</v>
      </c>
      <c r="D78" s="182"/>
      <c r="E78" s="113">
        <v>55.882794891059355</v>
      </c>
      <c r="F78" s="115">
        <v>7438</v>
      </c>
      <c r="G78" s="114">
        <v>7444</v>
      </c>
      <c r="H78" s="114">
        <v>7632</v>
      </c>
      <c r="I78" s="114">
        <v>7505</v>
      </c>
      <c r="J78" s="140">
        <v>7533</v>
      </c>
      <c r="K78" s="114">
        <v>-95</v>
      </c>
      <c r="L78" s="116">
        <v>-1.2611177485729457</v>
      </c>
    </row>
    <row r="79" spans="1:12" s="110" customFormat="1" ht="15" customHeight="1" x14ac:dyDescent="0.2">
      <c r="A79" s="123"/>
      <c r="B79" s="124"/>
      <c r="C79" s="260" t="s">
        <v>107</v>
      </c>
      <c r="D79" s="261"/>
      <c r="E79" s="125">
        <v>44.117205108940645</v>
      </c>
      <c r="F79" s="143">
        <v>5872</v>
      </c>
      <c r="G79" s="144">
        <v>5922</v>
      </c>
      <c r="H79" s="144">
        <v>5978</v>
      </c>
      <c r="I79" s="144">
        <v>5919</v>
      </c>
      <c r="J79" s="145">
        <v>6030</v>
      </c>
      <c r="K79" s="144">
        <v>-158</v>
      </c>
      <c r="L79" s="146">
        <v>-2.6202321724709785</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201033</v>
      </c>
      <c r="E11" s="114">
        <v>202181</v>
      </c>
      <c r="F11" s="114">
        <v>203983</v>
      </c>
      <c r="G11" s="114">
        <v>200649</v>
      </c>
      <c r="H11" s="140">
        <v>199543</v>
      </c>
      <c r="I11" s="115">
        <v>1490</v>
      </c>
      <c r="J11" s="116">
        <v>0.74670622372120299</v>
      </c>
    </row>
    <row r="12" spans="1:15" s="110" customFormat="1" ht="24.95" customHeight="1" x14ac:dyDescent="0.2">
      <c r="A12" s="193" t="s">
        <v>132</v>
      </c>
      <c r="B12" s="194" t="s">
        <v>133</v>
      </c>
      <c r="C12" s="113">
        <v>1.7728432645386578</v>
      </c>
      <c r="D12" s="115">
        <v>3564</v>
      </c>
      <c r="E12" s="114">
        <v>3532</v>
      </c>
      <c r="F12" s="114">
        <v>3752</v>
      </c>
      <c r="G12" s="114">
        <v>3709</v>
      </c>
      <c r="H12" s="140">
        <v>3640</v>
      </c>
      <c r="I12" s="115">
        <v>-76</v>
      </c>
      <c r="J12" s="116">
        <v>-2.087912087912088</v>
      </c>
    </row>
    <row r="13" spans="1:15" s="110" customFormat="1" ht="24.95" customHeight="1" x14ac:dyDescent="0.2">
      <c r="A13" s="193" t="s">
        <v>134</v>
      </c>
      <c r="B13" s="199" t="s">
        <v>214</v>
      </c>
      <c r="C13" s="113">
        <v>2.4578054349285936</v>
      </c>
      <c r="D13" s="115">
        <v>4941</v>
      </c>
      <c r="E13" s="114">
        <v>4118</v>
      </c>
      <c r="F13" s="114">
        <v>4164</v>
      </c>
      <c r="G13" s="114">
        <v>4141</v>
      </c>
      <c r="H13" s="140">
        <v>4106</v>
      </c>
      <c r="I13" s="115">
        <v>835</v>
      </c>
      <c r="J13" s="116">
        <v>20.336093521675597</v>
      </c>
    </row>
    <row r="14" spans="1:15" s="287" customFormat="1" ht="24" customHeight="1" x14ac:dyDescent="0.2">
      <c r="A14" s="193" t="s">
        <v>215</v>
      </c>
      <c r="B14" s="199" t="s">
        <v>137</v>
      </c>
      <c r="C14" s="113">
        <v>24.201001825570927</v>
      </c>
      <c r="D14" s="115">
        <v>48652</v>
      </c>
      <c r="E14" s="114">
        <v>50006</v>
      </c>
      <c r="F14" s="114">
        <v>50274</v>
      </c>
      <c r="G14" s="114">
        <v>49647</v>
      </c>
      <c r="H14" s="140">
        <v>49614</v>
      </c>
      <c r="I14" s="115">
        <v>-962</v>
      </c>
      <c r="J14" s="116">
        <v>-1.9389688394404805</v>
      </c>
      <c r="K14" s="110"/>
      <c r="L14" s="110"/>
      <c r="M14" s="110"/>
      <c r="N14" s="110"/>
      <c r="O14" s="110"/>
    </row>
    <row r="15" spans="1:15" s="110" customFormat="1" ht="24.75" customHeight="1" x14ac:dyDescent="0.2">
      <c r="A15" s="193" t="s">
        <v>216</v>
      </c>
      <c r="B15" s="199" t="s">
        <v>217</v>
      </c>
      <c r="C15" s="113">
        <v>7.0182507349539627</v>
      </c>
      <c r="D15" s="115">
        <v>14109</v>
      </c>
      <c r="E15" s="114">
        <v>14217</v>
      </c>
      <c r="F15" s="114">
        <v>14207</v>
      </c>
      <c r="G15" s="114">
        <v>14018</v>
      </c>
      <c r="H15" s="140">
        <v>14022</v>
      </c>
      <c r="I15" s="115">
        <v>87</v>
      </c>
      <c r="J15" s="116">
        <v>0.62045357295678216</v>
      </c>
    </row>
    <row r="16" spans="1:15" s="287" customFormat="1" ht="24.95" customHeight="1" x14ac:dyDescent="0.2">
      <c r="A16" s="193" t="s">
        <v>218</v>
      </c>
      <c r="B16" s="199" t="s">
        <v>141</v>
      </c>
      <c r="C16" s="113">
        <v>12.608377729029563</v>
      </c>
      <c r="D16" s="115">
        <v>25347</v>
      </c>
      <c r="E16" s="114">
        <v>26562</v>
      </c>
      <c r="F16" s="114">
        <v>26712</v>
      </c>
      <c r="G16" s="114">
        <v>26396</v>
      </c>
      <c r="H16" s="140">
        <v>26370</v>
      </c>
      <c r="I16" s="115">
        <v>-1023</v>
      </c>
      <c r="J16" s="116">
        <v>-3.8794084186575652</v>
      </c>
      <c r="K16" s="110"/>
      <c r="L16" s="110"/>
      <c r="M16" s="110"/>
      <c r="N16" s="110"/>
      <c r="O16" s="110"/>
    </row>
    <row r="17" spans="1:15" s="110" customFormat="1" ht="24.95" customHeight="1" x14ac:dyDescent="0.2">
      <c r="A17" s="193" t="s">
        <v>219</v>
      </c>
      <c r="B17" s="199" t="s">
        <v>220</v>
      </c>
      <c r="C17" s="113">
        <v>4.5743733615874014</v>
      </c>
      <c r="D17" s="115">
        <v>9196</v>
      </c>
      <c r="E17" s="114">
        <v>9227</v>
      </c>
      <c r="F17" s="114">
        <v>9355</v>
      </c>
      <c r="G17" s="114">
        <v>9233</v>
      </c>
      <c r="H17" s="140">
        <v>9222</v>
      </c>
      <c r="I17" s="115">
        <v>-26</v>
      </c>
      <c r="J17" s="116">
        <v>-0.28193450444589024</v>
      </c>
    </row>
    <row r="18" spans="1:15" s="287" customFormat="1" ht="24.95" customHeight="1" x14ac:dyDescent="0.2">
      <c r="A18" s="201" t="s">
        <v>144</v>
      </c>
      <c r="B18" s="202" t="s">
        <v>145</v>
      </c>
      <c r="C18" s="113">
        <v>7.583332089756408</v>
      </c>
      <c r="D18" s="115">
        <v>15245</v>
      </c>
      <c r="E18" s="114">
        <v>15417</v>
      </c>
      <c r="F18" s="114">
        <v>15785</v>
      </c>
      <c r="G18" s="114">
        <v>15474</v>
      </c>
      <c r="H18" s="140">
        <v>15213</v>
      </c>
      <c r="I18" s="115">
        <v>32</v>
      </c>
      <c r="J18" s="116">
        <v>0.21034641425096956</v>
      </c>
      <c r="K18" s="110"/>
      <c r="L18" s="110"/>
      <c r="M18" s="110"/>
      <c r="N18" s="110"/>
      <c r="O18" s="110"/>
    </row>
    <row r="19" spans="1:15" s="110" customFormat="1" ht="24.95" customHeight="1" x14ac:dyDescent="0.2">
      <c r="A19" s="193" t="s">
        <v>146</v>
      </c>
      <c r="B19" s="199" t="s">
        <v>147</v>
      </c>
      <c r="C19" s="113">
        <v>11.656792665880726</v>
      </c>
      <c r="D19" s="115">
        <v>23434</v>
      </c>
      <c r="E19" s="114">
        <v>23596</v>
      </c>
      <c r="F19" s="114">
        <v>23792</v>
      </c>
      <c r="G19" s="114">
        <v>23408</v>
      </c>
      <c r="H19" s="140">
        <v>23395</v>
      </c>
      <c r="I19" s="115">
        <v>39</v>
      </c>
      <c r="J19" s="116">
        <v>0.16670228681342167</v>
      </c>
    </row>
    <row r="20" spans="1:15" s="287" customFormat="1" ht="24.95" customHeight="1" x14ac:dyDescent="0.2">
      <c r="A20" s="193" t="s">
        <v>148</v>
      </c>
      <c r="B20" s="199" t="s">
        <v>149</v>
      </c>
      <c r="C20" s="113">
        <v>4.7464844080325124</v>
      </c>
      <c r="D20" s="115">
        <v>9542</v>
      </c>
      <c r="E20" s="114">
        <v>9517</v>
      </c>
      <c r="F20" s="114">
        <v>9576</v>
      </c>
      <c r="G20" s="114">
        <v>9413</v>
      </c>
      <c r="H20" s="140">
        <v>9419</v>
      </c>
      <c r="I20" s="115">
        <v>123</v>
      </c>
      <c r="J20" s="116">
        <v>1.3058711115829706</v>
      </c>
      <c r="K20" s="110"/>
      <c r="L20" s="110"/>
      <c r="M20" s="110"/>
      <c r="N20" s="110"/>
      <c r="O20" s="110"/>
    </row>
    <row r="21" spans="1:15" s="110" customFormat="1" ht="24.95" customHeight="1" x14ac:dyDescent="0.2">
      <c r="A21" s="201" t="s">
        <v>150</v>
      </c>
      <c r="B21" s="202" t="s">
        <v>151</v>
      </c>
      <c r="C21" s="113">
        <v>3.2944839901906651</v>
      </c>
      <c r="D21" s="115">
        <v>6623</v>
      </c>
      <c r="E21" s="114">
        <v>6694</v>
      </c>
      <c r="F21" s="114">
        <v>6853</v>
      </c>
      <c r="G21" s="114">
        <v>6667</v>
      </c>
      <c r="H21" s="140">
        <v>6442</v>
      </c>
      <c r="I21" s="115">
        <v>181</v>
      </c>
      <c r="J21" s="116">
        <v>2.8096864327848494</v>
      </c>
    </row>
    <row r="22" spans="1:15" s="110" customFormat="1" ht="24.95" customHeight="1" x14ac:dyDescent="0.2">
      <c r="A22" s="201" t="s">
        <v>152</v>
      </c>
      <c r="B22" s="199" t="s">
        <v>153</v>
      </c>
      <c r="C22" s="113">
        <v>0.98391806320355368</v>
      </c>
      <c r="D22" s="115">
        <v>1978</v>
      </c>
      <c r="E22" s="114">
        <v>1982</v>
      </c>
      <c r="F22" s="114">
        <v>1956</v>
      </c>
      <c r="G22" s="114">
        <v>1939</v>
      </c>
      <c r="H22" s="140">
        <v>1940</v>
      </c>
      <c r="I22" s="115">
        <v>38</v>
      </c>
      <c r="J22" s="116">
        <v>1.9587628865979381</v>
      </c>
    </row>
    <row r="23" spans="1:15" s="110" customFormat="1" ht="24.95" customHeight="1" x14ac:dyDescent="0.2">
      <c r="A23" s="193" t="s">
        <v>154</v>
      </c>
      <c r="B23" s="199" t="s">
        <v>155</v>
      </c>
      <c r="C23" s="113">
        <v>1.0386354479115369</v>
      </c>
      <c r="D23" s="115">
        <v>2088</v>
      </c>
      <c r="E23" s="114">
        <v>2094</v>
      </c>
      <c r="F23" s="114">
        <v>2112</v>
      </c>
      <c r="G23" s="114">
        <v>2124</v>
      </c>
      <c r="H23" s="140">
        <v>2153</v>
      </c>
      <c r="I23" s="115">
        <v>-65</v>
      </c>
      <c r="J23" s="116">
        <v>-3.0190431955411055</v>
      </c>
    </row>
    <row r="24" spans="1:15" s="110" customFormat="1" ht="24.95" customHeight="1" x14ac:dyDescent="0.2">
      <c r="A24" s="193" t="s">
        <v>156</v>
      </c>
      <c r="B24" s="199" t="s">
        <v>221</v>
      </c>
      <c r="C24" s="113">
        <v>3.9346773912740693</v>
      </c>
      <c r="D24" s="115">
        <v>7910</v>
      </c>
      <c r="E24" s="114">
        <v>7907</v>
      </c>
      <c r="F24" s="114">
        <v>7878</v>
      </c>
      <c r="G24" s="114">
        <v>7712</v>
      </c>
      <c r="H24" s="140">
        <v>7725</v>
      </c>
      <c r="I24" s="115">
        <v>185</v>
      </c>
      <c r="J24" s="116">
        <v>2.3948220064724919</v>
      </c>
    </row>
    <row r="25" spans="1:15" s="110" customFormat="1" ht="24.95" customHeight="1" x14ac:dyDescent="0.2">
      <c r="A25" s="193" t="s">
        <v>222</v>
      </c>
      <c r="B25" s="204" t="s">
        <v>159</v>
      </c>
      <c r="C25" s="113">
        <v>3.5337481905955737</v>
      </c>
      <c r="D25" s="115">
        <v>7104</v>
      </c>
      <c r="E25" s="114">
        <v>7096</v>
      </c>
      <c r="F25" s="114">
        <v>7179</v>
      </c>
      <c r="G25" s="114">
        <v>7090</v>
      </c>
      <c r="H25" s="140">
        <v>7045</v>
      </c>
      <c r="I25" s="115">
        <v>59</v>
      </c>
      <c r="J25" s="116">
        <v>0.83747338537970195</v>
      </c>
    </row>
    <row r="26" spans="1:15" s="110" customFormat="1" ht="24.95" customHeight="1" x14ac:dyDescent="0.2">
      <c r="A26" s="201">
        <v>782.78300000000002</v>
      </c>
      <c r="B26" s="203" t="s">
        <v>160</v>
      </c>
      <c r="C26" s="113">
        <v>2.5911168813080439</v>
      </c>
      <c r="D26" s="115">
        <v>5209</v>
      </c>
      <c r="E26" s="114">
        <v>5209</v>
      </c>
      <c r="F26" s="114">
        <v>5705</v>
      </c>
      <c r="G26" s="114">
        <v>5451</v>
      </c>
      <c r="H26" s="140">
        <v>5160</v>
      </c>
      <c r="I26" s="115">
        <v>49</v>
      </c>
      <c r="J26" s="116">
        <v>0.94961240310077522</v>
      </c>
    </row>
    <row r="27" spans="1:15" s="110" customFormat="1" ht="24.95" customHeight="1" x14ac:dyDescent="0.2">
      <c r="A27" s="193" t="s">
        <v>161</v>
      </c>
      <c r="B27" s="199" t="s">
        <v>223</v>
      </c>
      <c r="C27" s="113">
        <v>5.8975392099804509</v>
      </c>
      <c r="D27" s="115">
        <v>11856</v>
      </c>
      <c r="E27" s="114">
        <v>11882</v>
      </c>
      <c r="F27" s="114">
        <v>11842</v>
      </c>
      <c r="G27" s="114">
        <v>11544</v>
      </c>
      <c r="H27" s="140">
        <v>11428</v>
      </c>
      <c r="I27" s="115">
        <v>428</v>
      </c>
      <c r="J27" s="116">
        <v>3.745187259362968</v>
      </c>
    </row>
    <row r="28" spans="1:15" s="110" customFormat="1" ht="24.95" customHeight="1" x14ac:dyDescent="0.2">
      <c r="A28" s="193" t="s">
        <v>163</v>
      </c>
      <c r="B28" s="199" t="s">
        <v>164</v>
      </c>
      <c r="C28" s="113">
        <v>4.5385583461421755</v>
      </c>
      <c r="D28" s="115">
        <v>9124</v>
      </c>
      <c r="E28" s="114">
        <v>9224</v>
      </c>
      <c r="F28" s="114">
        <v>9207</v>
      </c>
      <c r="G28" s="114">
        <v>9204</v>
      </c>
      <c r="H28" s="140">
        <v>9297</v>
      </c>
      <c r="I28" s="115">
        <v>-173</v>
      </c>
      <c r="J28" s="116">
        <v>-1.8608153167688501</v>
      </c>
    </row>
    <row r="29" spans="1:15" s="110" customFormat="1" ht="24.95" customHeight="1" x14ac:dyDescent="0.2">
      <c r="A29" s="193">
        <v>86</v>
      </c>
      <c r="B29" s="199" t="s">
        <v>165</v>
      </c>
      <c r="C29" s="113">
        <v>7.4286311202638373</v>
      </c>
      <c r="D29" s="115">
        <v>14934</v>
      </c>
      <c r="E29" s="114">
        <v>14968</v>
      </c>
      <c r="F29" s="114">
        <v>14898</v>
      </c>
      <c r="G29" s="114">
        <v>14699</v>
      </c>
      <c r="H29" s="140">
        <v>14688</v>
      </c>
      <c r="I29" s="115">
        <v>246</v>
      </c>
      <c r="J29" s="116">
        <v>1.6748366013071896</v>
      </c>
    </row>
    <row r="30" spans="1:15" s="110" customFormat="1" ht="24.95" customHeight="1" x14ac:dyDescent="0.2">
      <c r="A30" s="193">
        <v>87.88</v>
      </c>
      <c r="B30" s="204" t="s">
        <v>166</v>
      </c>
      <c r="C30" s="113">
        <v>10.700233295031165</v>
      </c>
      <c r="D30" s="115">
        <v>21511</v>
      </c>
      <c r="E30" s="114">
        <v>21534</v>
      </c>
      <c r="F30" s="114">
        <v>21574</v>
      </c>
      <c r="G30" s="114">
        <v>21091</v>
      </c>
      <c r="H30" s="140">
        <v>21011</v>
      </c>
      <c r="I30" s="115">
        <v>500</v>
      </c>
      <c r="J30" s="116">
        <v>2.3797058683546712</v>
      </c>
    </row>
    <row r="31" spans="1:15" s="110" customFormat="1" ht="24.95" customHeight="1" x14ac:dyDescent="0.2">
      <c r="A31" s="193" t="s">
        <v>167</v>
      </c>
      <c r="B31" s="199" t="s">
        <v>168</v>
      </c>
      <c r="C31" s="113">
        <v>3.6401983753911051</v>
      </c>
      <c r="D31" s="115">
        <v>7318</v>
      </c>
      <c r="E31" s="114">
        <v>7405</v>
      </c>
      <c r="F31" s="114">
        <v>7436</v>
      </c>
      <c r="G31" s="114">
        <v>7336</v>
      </c>
      <c r="H31" s="140">
        <v>7267</v>
      </c>
      <c r="I31" s="115">
        <v>51</v>
      </c>
      <c r="J31" s="116">
        <v>0.70180266960231186</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1.7728432645386578</v>
      </c>
      <c r="D34" s="115">
        <v>3564</v>
      </c>
      <c r="E34" s="114">
        <v>3532</v>
      </c>
      <c r="F34" s="114">
        <v>3752</v>
      </c>
      <c r="G34" s="114">
        <v>3709</v>
      </c>
      <c r="H34" s="140">
        <v>3640</v>
      </c>
      <c r="I34" s="115">
        <v>-76</v>
      </c>
      <c r="J34" s="116">
        <v>-2.087912087912088</v>
      </c>
    </row>
    <row r="35" spans="1:10" s="110" customFormat="1" ht="24.95" customHeight="1" x14ac:dyDescent="0.2">
      <c r="A35" s="292" t="s">
        <v>171</v>
      </c>
      <c r="B35" s="293" t="s">
        <v>172</v>
      </c>
      <c r="C35" s="113">
        <v>34.242139350255925</v>
      </c>
      <c r="D35" s="115">
        <v>68838</v>
      </c>
      <c r="E35" s="114">
        <v>69541</v>
      </c>
      <c r="F35" s="114">
        <v>70223</v>
      </c>
      <c r="G35" s="114">
        <v>69262</v>
      </c>
      <c r="H35" s="140">
        <v>68933</v>
      </c>
      <c r="I35" s="115">
        <v>-95</v>
      </c>
      <c r="J35" s="116">
        <v>-0.13781497976295823</v>
      </c>
    </row>
    <row r="36" spans="1:10" s="110" customFormat="1" ht="24.95" customHeight="1" x14ac:dyDescent="0.2">
      <c r="A36" s="294" t="s">
        <v>173</v>
      </c>
      <c r="B36" s="295" t="s">
        <v>174</v>
      </c>
      <c r="C36" s="125">
        <v>63.985017385205417</v>
      </c>
      <c r="D36" s="143">
        <v>128631</v>
      </c>
      <c r="E36" s="144">
        <v>129108</v>
      </c>
      <c r="F36" s="144">
        <v>130008</v>
      </c>
      <c r="G36" s="144">
        <v>127678</v>
      </c>
      <c r="H36" s="145">
        <v>126970</v>
      </c>
      <c r="I36" s="143">
        <v>1661</v>
      </c>
      <c r="J36" s="146">
        <v>1.308183035362684</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2020-09-28T06:41:28Z</dcterms:created>
  <dcterms:modified xsi:type="dcterms:W3CDTF">2020-09-28T10:32:00Z</dcterms:modified>
</cp:coreProperties>
</file>