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L57" i="15"/>
  <c r="K57" i="15"/>
  <c r="C38" i="24"/>
  <c r="C37" i="24"/>
  <c r="C35" i="24"/>
  <c r="C34" i="24"/>
  <c r="G34" i="24" s="1"/>
  <c r="C33" i="24"/>
  <c r="C32" i="24"/>
  <c r="C31" i="24"/>
  <c r="C30" i="24"/>
  <c r="C29" i="24"/>
  <c r="C28" i="24"/>
  <c r="G28" i="24" s="1"/>
  <c r="C27" i="24"/>
  <c r="C26" i="24"/>
  <c r="G26" i="24" s="1"/>
  <c r="C25" i="24"/>
  <c r="C24" i="24"/>
  <c r="C23" i="24"/>
  <c r="C22" i="24"/>
  <c r="C21" i="24"/>
  <c r="C20" i="24"/>
  <c r="G20" i="24" s="1"/>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B45" i="24" l="1"/>
  <c r="B39" i="24"/>
  <c r="F25" i="24"/>
  <c r="D25" i="24"/>
  <c r="J25" i="24"/>
  <c r="H25" i="24"/>
  <c r="K25" i="24"/>
  <c r="F31" i="24"/>
  <c r="D31" i="24"/>
  <c r="J31" i="24"/>
  <c r="H31" i="24"/>
  <c r="K31" i="24"/>
  <c r="K34" i="24"/>
  <c r="J34" i="24"/>
  <c r="H34" i="24"/>
  <c r="F34" i="24"/>
  <c r="D34" i="24"/>
  <c r="D38" i="24"/>
  <c r="K38" i="24"/>
  <c r="J38" i="24"/>
  <c r="H38" i="24"/>
  <c r="F38" i="24"/>
  <c r="I8" i="24"/>
  <c r="M8" i="24"/>
  <c r="E8" i="24"/>
  <c r="L8" i="24"/>
  <c r="G8" i="24"/>
  <c r="G9" i="24"/>
  <c r="M9" i="24"/>
  <c r="E9" i="24"/>
  <c r="L9" i="24"/>
  <c r="I9" i="24"/>
  <c r="G29" i="24"/>
  <c r="M29" i="24"/>
  <c r="E29" i="24"/>
  <c r="L29" i="24"/>
  <c r="I29" i="24"/>
  <c r="G35" i="24"/>
  <c r="M35" i="24"/>
  <c r="E35" i="24"/>
  <c r="L35" i="24"/>
  <c r="I35" i="24"/>
  <c r="K16" i="24"/>
  <c r="H16" i="24"/>
  <c r="F16" i="24"/>
  <c r="D16" i="24"/>
  <c r="J16" i="24"/>
  <c r="D19" i="24"/>
  <c r="J19" i="24"/>
  <c r="H19" i="24"/>
  <c r="K19" i="24"/>
  <c r="F19" i="24"/>
  <c r="K22" i="24"/>
  <c r="J22" i="24"/>
  <c r="H22" i="24"/>
  <c r="F22" i="24"/>
  <c r="D22" i="24"/>
  <c r="K28" i="24"/>
  <c r="J28" i="24"/>
  <c r="H28" i="24"/>
  <c r="F28" i="24"/>
  <c r="D28" i="24"/>
  <c r="G17" i="24"/>
  <c r="M17" i="24"/>
  <c r="E17" i="24"/>
  <c r="L17" i="24"/>
  <c r="I17" i="24"/>
  <c r="G23" i="24"/>
  <c r="M23" i="24"/>
  <c r="E23" i="24"/>
  <c r="L23" i="24"/>
  <c r="I23" i="24"/>
  <c r="D9" i="24"/>
  <c r="J9" i="24"/>
  <c r="H9" i="24"/>
  <c r="K9" i="24"/>
  <c r="F9" i="24"/>
  <c r="K8" i="24"/>
  <c r="H8" i="24"/>
  <c r="F8" i="24"/>
  <c r="D8" i="24"/>
  <c r="J8" i="24"/>
  <c r="D17" i="24"/>
  <c r="J17" i="24"/>
  <c r="H17" i="24"/>
  <c r="K17" i="24"/>
  <c r="F17" i="24"/>
  <c r="F23" i="24"/>
  <c r="D23" i="24"/>
  <c r="J23" i="24"/>
  <c r="H23" i="24"/>
  <c r="K23" i="24"/>
  <c r="K26" i="24"/>
  <c r="J26" i="24"/>
  <c r="H26" i="24"/>
  <c r="F26" i="24"/>
  <c r="D26" i="24"/>
  <c r="F29" i="24"/>
  <c r="D29" i="24"/>
  <c r="J29" i="24"/>
  <c r="H29" i="24"/>
  <c r="K29" i="24"/>
  <c r="F35" i="24"/>
  <c r="D35" i="24"/>
  <c r="J35" i="24"/>
  <c r="H35" i="24"/>
  <c r="K35" i="24"/>
  <c r="G21" i="24"/>
  <c r="M21" i="24"/>
  <c r="E21" i="24"/>
  <c r="L21" i="24"/>
  <c r="I21" i="24"/>
  <c r="G27" i="24"/>
  <c r="M27" i="24"/>
  <c r="E27" i="24"/>
  <c r="L27" i="24"/>
  <c r="I27" i="24"/>
  <c r="G33" i="24"/>
  <c r="M33" i="24"/>
  <c r="E33" i="24"/>
  <c r="L33" i="24"/>
  <c r="I33" i="24"/>
  <c r="D7" i="24"/>
  <c r="J7" i="24"/>
  <c r="H7" i="24"/>
  <c r="K7" i="24"/>
  <c r="F7" i="24"/>
  <c r="B6" i="24"/>
  <c r="B14" i="24"/>
  <c r="K20" i="24"/>
  <c r="H20" i="24"/>
  <c r="F20" i="24"/>
  <c r="D20" i="24"/>
  <c r="J20" i="24"/>
  <c r="G15" i="24"/>
  <c r="M15" i="24"/>
  <c r="E15" i="24"/>
  <c r="L15" i="24"/>
  <c r="I15" i="24"/>
  <c r="F33" i="24"/>
  <c r="D33" i="24"/>
  <c r="J33" i="24"/>
  <c r="H33" i="24"/>
  <c r="K33" i="24"/>
  <c r="M38" i="24"/>
  <c r="E38" i="24"/>
  <c r="L38" i="24"/>
  <c r="G38" i="24"/>
  <c r="I38" i="24"/>
  <c r="D15" i="24"/>
  <c r="J15" i="24"/>
  <c r="H15" i="24"/>
  <c r="K15" i="24"/>
  <c r="F15" i="24"/>
  <c r="K18" i="24"/>
  <c r="H18" i="24"/>
  <c r="F18" i="24"/>
  <c r="D18" i="24"/>
  <c r="J18" i="24"/>
  <c r="D21" i="24"/>
  <c r="J21" i="24"/>
  <c r="H21" i="24"/>
  <c r="K21" i="24"/>
  <c r="F21" i="24"/>
  <c r="F27" i="24"/>
  <c r="D27" i="24"/>
  <c r="J27" i="24"/>
  <c r="H27" i="24"/>
  <c r="K27" i="24"/>
  <c r="K30" i="24"/>
  <c r="J30" i="24"/>
  <c r="H30" i="24"/>
  <c r="F30" i="24"/>
  <c r="D30" i="24"/>
  <c r="H37" i="24"/>
  <c r="F37" i="24"/>
  <c r="D37" i="24"/>
  <c r="K37" i="24"/>
  <c r="J37" i="24"/>
  <c r="G7" i="24"/>
  <c r="L7" i="24"/>
  <c r="I7" i="24"/>
  <c r="M7" i="24"/>
  <c r="E7" i="24"/>
  <c r="G19" i="24"/>
  <c r="M19" i="24"/>
  <c r="E19" i="24"/>
  <c r="L19" i="24"/>
  <c r="I19" i="24"/>
  <c r="G25" i="24"/>
  <c r="M25" i="24"/>
  <c r="E25" i="24"/>
  <c r="L25" i="24"/>
  <c r="I25" i="24"/>
  <c r="G31" i="24"/>
  <c r="M31" i="24"/>
  <c r="E31" i="24"/>
  <c r="L31" i="24"/>
  <c r="I31" i="24"/>
  <c r="I16" i="24"/>
  <c r="M16" i="24"/>
  <c r="E16" i="24"/>
  <c r="L16" i="24"/>
  <c r="I24" i="24"/>
  <c r="M24" i="24"/>
  <c r="E24" i="24"/>
  <c r="L24" i="24"/>
  <c r="I32" i="24"/>
  <c r="M32" i="24"/>
  <c r="E32" i="24"/>
  <c r="L32" i="24"/>
  <c r="G24" i="24"/>
  <c r="C14" i="24"/>
  <c r="C6" i="24"/>
  <c r="I22" i="24"/>
  <c r="M22" i="24"/>
  <c r="E22" i="24"/>
  <c r="L22" i="24"/>
  <c r="I30" i="24"/>
  <c r="M30" i="24"/>
  <c r="E30" i="24"/>
  <c r="L30" i="24"/>
  <c r="C45" i="24"/>
  <c r="C39" i="24"/>
  <c r="G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24" i="24"/>
  <c r="J24" i="24"/>
  <c r="H24" i="24"/>
  <c r="F24" i="24"/>
  <c r="D24" i="24"/>
  <c r="K32" i="24"/>
  <c r="J32" i="24"/>
  <c r="H32" i="24"/>
  <c r="F32" i="24"/>
  <c r="D32" i="24"/>
  <c r="I20" i="24"/>
  <c r="M20" i="24"/>
  <c r="E20" i="24"/>
  <c r="L20" i="24"/>
  <c r="I28" i="24"/>
  <c r="M28" i="24"/>
  <c r="E28" i="24"/>
  <c r="L28" i="24"/>
  <c r="I37" i="24"/>
  <c r="G37" i="24"/>
  <c r="L37" i="24"/>
  <c r="G16" i="24"/>
  <c r="G32" i="24"/>
  <c r="E37" i="24"/>
  <c r="I18" i="24"/>
  <c r="M18" i="24"/>
  <c r="E18" i="24"/>
  <c r="L18" i="24"/>
  <c r="I26" i="24"/>
  <c r="M26" i="24"/>
  <c r="E26" i="24"/>
  <c r="L26" i="24"/>
  <c r="I34" i="24"/>
  <c r="M34" i="24"/>
  <c r="E34" i="24"/>
  <c r="L34" i="24"/>
  <c r="G22"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0" i="24"/>
  <c r="G42" i="24"/>
  <c r="G44" i="24"/>
  <c r="L40" i="24"/>
  <c r="L42" i="24"/>
  <c r="E40" i="24"/>
  <c r="E42" i="24"/>
  <c r="E44" i="24"/>
  <c r="J79" i="24" l="1"/>
  <c r="J78" i="24"/>
  <c r="K77" i="24"/>
  <c r="I78" i="24" s="1"/>
  <c r="I39" i="24"/>
  <c r="G39" i="24"/>
  <c r="L39" i="24"/>
  <c r="M39" i="24"/>
  <c r="E39" i="24"/>
  <c r="K6" i="24"/>
  <c r="H6" i="24"/>
  <c r="F6" i="24"/>
  <c r="D6" i="24"/>
  <c r="J6" i="24"/>
  <c r="I79" i="24"/>
  <c r="M6" i="24"/>
  <c r="E6" i="24"/>
  <c r="L6" i="24"/>
  <c r="I6" i="24"/>
  <c r="G6" i="24"/>
  <c r="I14" i="24"/>
  <c r="M14" i="24"/>
  <c r="E14" i="24"/>
  <c r="L14" i="24"/>
  <c r="G14" i="24"/>
  <c r="I45" i="24"/>
  <c r="G45" i="24"/>
  <c r="L45" i="24"/>
  <c r="M45" i="24"/>
  <c r="E45" i="24"/>
  <c r="H39" i="24"/>
  <c r="F39" i="24"/>
  <c r="D39" i="24"/>
  <c r="K39" i="24"/>
  <c r="J39" i="24"/>
  <c r="K14" i="24"/>
  <c r="H14" i="24"/>
  <c r="F14" i="24"/>
  <c r="D14" i="24"/>
  <c r="J14" i="24"/>
  <c r="H45" i="24"/>
  <c r="F45" i="24"/>
  <c r="D45" i="24"/>
  <c r="K45" i="24"/>
  <c r="J45" i="24"/>
  <c r="I83" i="24" l="1"/>
  <c r="I82" i="24"/>
  <c r="I81" i="24"/>
  <c r="K79" i="24"/>
  <c r="K78" i="24"/>
</calcChain>
</file>

<file path=xl/sharedStrings.xml><?xml version="1.0" encoding="utf-8"?>
<sst xmlns="http://schemas.openxmlformats.org/spreadsheetml/2006/main" count="1720" uniqueCount="521">
  <si>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</si>
  <si>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</si>
  <si>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</si>
  <si>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</si>
  <si>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</si>
  <si>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</si>
  <si>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</si>
  <si>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</si>
  <si>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</si>
  <si>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</si>
  <si>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</si>
  <si>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</si>
  <si>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</si>
  <si>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Trier, kreisfreie Stadt (07211)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</si>
  <si>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</si>
  <si>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</si>
  <si>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</si>
  <si>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</si>
  <si>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</si>
  <si>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</si>
  <si>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</si>
  <si>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</si>
  <si>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</si>
  <si>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</si>
  <si>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</si>
  <si>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</si>
  <si>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</si>
  <si>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</si>
  <si>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</si>
  <si>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</si>
  <si>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</si>
  <si>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</si>
  <si>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</si>
  <si>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</si>
  <si>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</si>
  <si>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</si>
  <si>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</si>
  <si>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</si>
  <si>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</si>
  <si>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</si>
  <si>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</si>
  <si>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</si>
  <si>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</si>
  <si>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</si>
  <si>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</si>
  <si>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</si>
  <si>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</si>
  <si>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</si>
  <si>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</si>
  <si>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</si>
  <si>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</si>
  <si>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</si>
  <si>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</si>
  <si>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</si>
  <si>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</si>
  <si>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</si>
  <si>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</si>
  <si>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</si>
  <si>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</si>
  <si>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</si>
  <si>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</si>
  <si>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</si>
  <si>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</si>
  <si>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</si>
  <si>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</si>
  <si>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</si>
  <si>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</si>
  <si>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</si>
  <si>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</si>
  <si>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</si>
  <si>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</si>
  <si>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</si>
  <si>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</si>
  <si>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</si>
  <si>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</si>
  <si>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</si>
  <si>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</si>
  <si>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</si>
  <si>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</si>
  <si>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</si>
  <si>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</si>
  <si>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</si>
  <si>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</si>
  <si>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</si>
  <si>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</si>
  <si>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</si>
  <si>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</si>
  <si>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</si>
  <si>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</si>
  <si>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</si>
  <si>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</si>
  <si>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</si>
  <si>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Trier, kreisfreie Stadt (07211);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</si>
  <si>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</si>
  <si>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</si>
  <si>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</si>
  <si>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</si>
  <si>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</si>
  <si>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</si>
  <si>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</si>
  <si>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</si>
  <si>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</si>
  <si>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</si>
  <si>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</si>
  <si>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</si>
  <si>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</si>
  <si>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</si>
  <si>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</si>
  <si>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</si>
  <si>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</si>
  <si>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</si>
  <si>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</si>
  <si>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</si>
  <si>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</si>
  <si>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</si>
  <si>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</si>
  <si>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</si>
  <si>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</si>
  <si>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</si>
  <si>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</si>
  <si>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</si>
  <si>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</si>
  <si>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</si>
  <si>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</si>
  <si>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</si>
  <si>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</si>
  <si>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</si>
  <si>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</si>
  <si>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</si>
  <si>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</si>
  <si>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</si>
  <si>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</si>
  <si>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</si>
  <si>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</si>
  <si>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</si>
  <si>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</si>
  <si>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</si>
  <si>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</si>
  <si>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</si>
  <si>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</si>
  <si>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</si>
  <si>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</si>
  <si>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</si>
  <si>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</si>
  <si>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</si>
  <si>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</si>
  <si>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</si>
  <si>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</si>
  <si>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</si>
  <si>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</si>
  <si>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</si>
  <si>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</si>
  <si>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</si>
  <si>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</si>
  <si>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</si>
  <si>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</si>
  <si>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</si>
  <si>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</si>
  <si>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</si>
  <si>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</si>
  <si>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</si>
  <si>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</si>
  <si>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</si>
  <si>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</si>
  <si>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</si>
  <si>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</si>
  <si>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</si>
  <si>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</si>
  <si>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</si>
  <si>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</si>
  <si>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</si>
  <si>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</si>
  <si>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</si>
  <si>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</si>
  <si>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</si>
  <si>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</si>
  <si>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</si>
  <si>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</si>
  <si>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</si>
  <si>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</si>
  <si>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</si>
  <si>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</si>
  <si>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</si>
  <si>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Trier, kreisfreie Stadt (07211)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</si>
  <si>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</si>
  <si>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</si>
  <si>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</si>
  <si>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</si>
  <si>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</si>
  <si>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</si>
  <si>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</si>
  <si>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</si>
  <si>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</si>
  <si>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</si>
  <si>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</si>
  <si>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</si>
  <si>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</si>
  <si>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</si>
  <si>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</si>
  <si>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</si>
  <si>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</si>
  <si>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</si>
  <si>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</si>
  <si>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</si>
  <si>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</si>
  <si>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</si>
  <si>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</si>
  <si>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</si>
  <si>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</si>
  <si>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</si>
  <si>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</si>
  <si>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</si>
  <si>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</si>
  <si>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</si>
  <si>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</si>
  <si>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</si>
  <si>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</si>
  <si>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</si>
  <si>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</si>
  <si>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</si>
  <si>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</si>
  <si>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</si>
  <si>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</si>
  <si>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</si>
  <si>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</si>
  <si>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</si>
  <si>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</si>
  <si>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</si>
  <si>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</si>
  <si>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</si>
  <si>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</si>
  <si>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</si>
  <si>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</si>
  <si>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</si>
  <si>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</si>
  <si>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</si>
  <si>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</si>
  <si>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</si>
  <si>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</si>
  <si>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</si>
  <si>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</si>
  <si>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</si>
  <si>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</si>
  <si>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</si>
  <si>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</si>
  <si>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</si>
  <si>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</si>
  <si>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</si>
  <si>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</si>
  <si>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</si>
  <si>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</si>
  <si>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</si>
  <si>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</si>
  <si>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</si>
  <si>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</si>
  <si>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</si>
  <si>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</si>
  <si>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</si>
  <si>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</si>
  <si>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</si>
  <si>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</si>
  <si>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</si>
  <si>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</si>
  <si>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</si>
  <si>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</si>
  <si>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</si>
  <si>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</si>
  <si>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</si>
  <si>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</si>
  <si>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</si>
  <si>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</si>
  <si>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</si>
  <si>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</si>
  <si>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</si>
  <si>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</si>
  <si>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</si>
  <si>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</si>
  <si>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</si>
  <si>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</si>
  <si>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</si>
  <si>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</si>
  <si>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</si>
  <si>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</si>
  <si>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</si>
  <si>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</si>
  <si>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</si>
  <si>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</si>
  <si>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</si>
  <si>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</si>
  <si>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</si>
  <si>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</si>
  <si>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</si>
  <si>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</si>
  <si>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</si>
  <si>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</si>
  <si>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</si>
  <si>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</si>
  <si>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</si>
  <si>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</si>
  <si>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</si>
  <si>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</si>
  <si>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</si>
  <si>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</si>
  <si>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</si>
  <si>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</si>
  <si>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</si>
  <si>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</si>
  <si>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</si>
  <si>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</si>
  <si>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</si>
  <si>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</si>
  <si>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</si>
  <si>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</si>
  <si>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</si>
  <si>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</si>
  <si>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</si>
  <si>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</si>
  <si>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</si>
  <si>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</si>
  <si>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</si>
  <si>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</si>
  <si>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</si>
  <si>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</si>
  <si>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</si>
  <si>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</si>
  <si>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</si>
  <si>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</si>
  <si>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</si>
  <si>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</si>
  <si>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</si>
  <si>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</si>
  <si>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</si>
  <si>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</si>
  <si>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</si>
  <si>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</si>
  <si>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</si>
  <si>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</si>
  <si>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</si>
  <si>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</si>
  <si>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</si>
  <si>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</si>
  <si>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</si>
  <si>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</si>
  <si>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</si>
  <si>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</si>
  <si>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</si>
  <si>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</si>
  <si>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</si>
  <si>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</si>
  <si>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</si>
  <si>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</si>
  <si>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</si>
  <si>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</si>
  <si>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</si>
  <si>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</si>
  <si>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</si>
  <si>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</si>
  <si>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</si>
  <si>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</si>
  <si>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</si>
  <si>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</si>
  <si>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</si>
  <si>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</si>
  <si>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</si>
  <si>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</si>
  <si>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</si>
  <si>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</si>
  <si>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</si>
  <si>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</si>
  <si>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</si>
  <si>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</si>
  <si>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</si>
  <si>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</si>
  <si>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Trier, kreisfreie Stadt (07211);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</si>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</sst>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{D0A770B2-2747-4B57-A7B3-80EF457659B8}</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74B1-48C9-951B-DB4CF2D9962E}"/>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{77843699-97AB-4B7B-AF91-C6DDBD26EE58}</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74B1-48C9-951B-DB4CF2D9962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{E25A3A20-ED8A-49CB-8623-8E3C4CB0CA0C}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4B1-48C9-951B-DB4CF2D9962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{77345749-F0BB-4377-9BB9-DBD1EC4992EB}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4B1-48C9-951B-DB4CF2D9962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1.785076758300607E-3</c:v>
                </c:pt>
                <c:pt idx="1">
                  <c:v>0.73912918896366064</c:v>
                </c:pt>
                <c:pt idx="2">
                  <c:v>1.1186464311118853</c:v>
                </c:pt>
                <c:pt idx="3">
                  <c:v>1.0875687030768</c:v>
                </c:pt>
              </c:numCache>
            </c:numRef>
          </c:val>
          <c:extLst>
            <c:ext xmlns:c16="http://schemas.microsoft.com/office/drawing/2014/chart" uri="{C3380CC4-5D6E-409C-BE32-E72D297353CC}">
              <c16:uniqueId val="{00000004-74B1-48C9-951B-DB4CF2D9962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{179C604E-12A4-4831-A50C-04C9DFCE8BBD}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4B1-48C9-951B-DB4CF2D9962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{0269D2AE-45BA-4747-98CE-1F9D5E6F2EFC}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4B1-48C9-951B-DB4CF2D9962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{052FFAC3-ED95-4CEB-B7EE-B76755B46CED}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4B1-48C9-951B-DB4CF2D9962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{9FD969B1-8E8F-4807-B086-BB7285436378}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4B1-48C9-951B-DB4CF2D996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4B1-48C9-951B-DB4CF2D9962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4B1-48C9-951B-DB4CF2D9962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{DE53B798-C6A8-4775-9465-011DF8C5CD10}</c15:txfldGUID>
                      <c15:f>Daten_Diagramme!$E$6</c15:f>
                      <c15:dlblFieldTableCache>
                        <c:ptCount val="1"/>
                        <c:pt idx="0">
                          <c:v>-8.9</c:v>
                        </c:pt>
                      </c15:dlblFieldTableCache>
                    </c15:dlblFTEntry>
                  </c15:dlblFieldTable>
                  <c15:showDataLabelsRange val="0"/>
                </c:ext>
                <c:ext xmlns:c16="http://schemas.microsoft.com/office/drawing/2014/chart" uri="{C3380CC4-5D6E-409C-BE32-E72D297353CC}">
                  <c16:uniqueId val="{00000000-BD92-4E4D-8E2C-8FE5BD446BE7}"/>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{BC4DEFF3-33D6-4E5E-80E3-6D641A3017B4}</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BD92-4E4D-8E2C-8FE5BD446BE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{B270FAED-4381-4D97-893D-C2F3E28DFDAF}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D92-4E4D-8E2C-8FE5BD446BE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{F95F2F7A-C5B9-49E9-B2B1-0318D8C8478D}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D92-4E4D-8E2C-8FE5BD446B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-8.8697931838042532</c:v>
                </c:pt>
                <c:pt idx="1">
                  <c:v>-3.2711552602853353</c:v>
                </c:pt>
                <c:pt idx="2">
                  <c:v>-2.7637010795899166</c:v>
                </c:pt>
                <c:pt idx="3">
                  <c:v>-2.8655893304673015</c:v>
                </c:pt>
              </c:numCache>
            </c:numRef>
          </c:val>
          <c:extLst>
            <c:ext xmlns:c16="http://schemas.microsoft.com/office/drawing/2014/chart" uri="{C3380CC4-5D6E-409C-BE32-E72D297353CC}">
              <c16:uniqueId val="{00000004-BD92-4E4D-8E2C-8FE5BD446BE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{7375FE16-C29F-4985-9E35-CBEB14D5B2C5}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D92-4E4D-8E2C-8FE5BD446BE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{73849659-08D3-410C-AB91-D25D91670521}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D92-4E4D-8E2C-8FE5BD446BE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{6FE0A65E-05C6-4919-98DB-0064BB19A9DA}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D92-4E4D-8E2C-8FE5BD446BE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{22336D0A-982D-47BF-AA46-B5DC314187CC}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D92-4E4D-8E2C-8FE5BD446B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D92-4E4D-8E2C-8FE5BD446BE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D92-4E4D-8E2C-8FE5BD446BE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{6EF67E53-8B05-40D6-9282-40D1895B54C9}</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4312-4981-BA56-336FDBA6BCF0}"/>
                </c:ext>
              </c:extLst>
            </c:dLbl>
            <c:dLbl>
              <c:idx val="1"/>
              <c:tx>
                <c:strRef>
                  <c:f>Daten_Diagramme!$D$15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{B56F5C4A-6D3B-4EA6-A36C-976564C883C7}</c15:txfldGUID>
                      <c15:f>Daten_Diagramme!$D$15</c15:f>
                      <c15:dlblFieldTableCache>
                        <c:ptCount val="1"/>
                        <c:pt idx="0">
                          <c:v>0.0</c:v>
                        </c:pt>
                      </c15:dlblFieldTableCache>
                    </c15:dlblFTEntry>
                  </c15:dlblFieldTable>
                  <c15:showDataLabelsRange val="0"/>
                </c:ext>
                <c:ext xmlns:c16="http://schemas.microsoft.com/office/drawing/2014/chart" uri="{C3380CC4-5D6E-409C-BE32-E72D297353CC}">
                  <c16:uniqueId val="{00000001-4312-4981-BA56-336FDBA6BCF0}"/>
                </c:ext>
              </c:extLst>
            </c:dLbl>
            <c:dLbl>
              <c:idx val="2"/>
              <c:tx>
                <c:strRef>
                  <c:f>Daten_Diagramme!$D$16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{725C928D-B1CF-4FBB-9615-A3BDC858F7D1}</c15:txfldGUID>
                      <c15:f>Daten_Diagramme!$D$16</c15:f>
                      <c15:dlblFieldTableCache>
                        <c:ptCount val="1"/>
                        <c:pt idx="0">
                          <c:v>1.9</c:v>
                        </c:pt>
                      </c15:dlblFieldTableCache>
                    </c15:dlblFTEntry>
                  </c15:dlblFieldTable>
                  <c15:showDataLabelsRange val="0"/>
                </c:ext>
                <c:ext xmlns:c16="http://schemas.microsoft.com/office/drawing/2014/chart" uri="{C3380CC4-5D6E-409C-BE32-E72D297353CC}">
                  <c16:uniqueId val="{00000002-4312-4981-BA56-336FDBA6BCF0}"/>
                </c:ext>
              </c:extLst>
            </c:dLbl>
            <c:dLbl>
              <c:idx val="3"/>
              <c:tx>
                <c:strRef>
                  <c:f>Daten_Diagramme!$D$17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{F8DA8B84-A4E7-4CAB-8E54-248BF066531D}</c15:txfldGUID>
                      <c15:f>Daten_Diagramme!$D$17</c15:f>
                      <c15:dlblFieldTableCache>
                        <c:ptCount val="1"/>
                        <c:pt idx="0">
                          <c:v>-3.3</c:v>
                        </c:pt>
                      </c15:dlblFieldTableCache>
                    </c15:dlblFTEntry>
                  </c15:dlblFieldTable>
                  <c15:showDataLabelsRange val="0"/>
                </c:ext>
                <c:ext xmlns:c16="http://schemas.microsoft.com/office/drawing/2014/chart" uri="{C3380CC4-5D6E-409C-BE32-E72D297353CC}">
                  <c16:uniqueId val="{00000003-4312-4981-BA56-336FDBA6BCF0}"/>
                </c:ext>
              </c:extLst>
            </c:dLbl>
            <c:dLbl>
              <c:idx val="4"/>
              <c:tx>
                <c:strRef>
                  <c:f>Daten_Diagramme!$D$18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{11749800-C70A-45AE-A9F3-25654A2CAB97}</c15:txfldGUID>
                      <c15:f>Daten_Diagramme!$D$18</c15:f>
                      <c15:dlblFieldTableCache>
                        <c:ptCount val="1"/>
                        <c:pt idx="0">
                          <c:v>-2.4</c:v>
                        </c:pt>
                      </c15:dlblFieldTableCache>
                    </c15:dlblFTEntry>
                  </c15:dlblFieldTable>
                  <c15:showDataLabelsRange val="0"/>
                </c:ext>
                <c:ext xmlns:c16="http://schemas.microsoft.com/office/drawing/2014/chart" uri="{C3380CC4-5D6E-409C-BE32-E72D297353CC}">
                  <c16:uniqueId val="{00000004-4312-4981-BA56-336FDBA6BCF0}"/>
                </c:ext>
              </c:extLst>
            </c:dLbl>
            <c:dLbl>
              <c:idx val="5"/>
              <c:tx>
                <c:strRef>
                  <c:f>Daten_Diagramme!$D$19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{BE0CA36A-CCFD-43A8-9639-04A27FE25E8C}</c15:txfldGUID>
                      <c15:f>Daten_Diagramme!$D$19</c15:f>
                      <c15:dlblFieldTableCache>
                        <c:ptCount val="1"/>
                        <c:pt idx="0">
                          <c:v>-4.6</c:v>
                        </c:pt>
                      </c15:dlblFieldTableCache>
                    </c15:dlblFTEntry>
                  </c15:dlblFieldTable>
                  <c15:showDataLabelsRange val="0"/>
                </c:ext>
                <c:ext xmlns:c16="http://schemas.microsoft.com/office/drawing/2014/chart" uri="{C3380CC4-5D6E-409C-BE32-E72D297353CC}">
                  <c16:uniqueId val="{00000005-4312-4981-BA56-336FDBA6BCF0}"/>
                </c:ext>
              </c:extLst>
            </c:dLbl>
            <c:dLbl>
              <c:idx val="6"/>
              <c:tx>
                <c:strRef>
                  <c:f>Daten_Diagramme!$D$20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{C597EC2E-D3AA-48DC-B700-927376AC5ECC}</c15:txfldGUID>
                      <c15:f>Daten_Diagramme!$D$20</c15:f>
                      <c15:dlblFieldTableCache>
                        <c:ptCount val="1"/>
                        <c:pt idx="0">
                          <c:v>-2.5</c:v>
                        </c:pt>
                      </c15:dlblFieldTableCache>
                    </c15:dlblFTEntry>
                  </c15:dlblFieldTable>
                  <c15:showDataLabelsRange val="0"/>
                </c:ext>
                <c:ext xmlns:c16="http://schemas.microsoft.com/office/drawing/2014/chart" uri="{C3380CC4-5D6E-409C-BE32-E72D297353CC}">
                  <c16:uniqueId val="{00000006-4312-4981-BA56-336FDBA6BCF0}"/>
                </c:ext>
              </c:extLst>
            </c:dLbl>
            <c:dLbl>
              <c:idx val="7"/>
              <c:tx>
                <c:strRef>
                  <c:f>Daten_Diagramme!$D$21</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{23B654A3-2E0F-481E-91B4-D895E0B3C9C5}</c15:txfldGUID>
                      <c15:f>Daten_Diagramme!$D$21</c15:f>
                      <c15:dlblFieldTableCache>
                        <c:ptCount val="1"/>
                        <c:pt idx="0">
                          <c:v>-10.7</c:v>
                        </c:pt>
                      </c15:dlblFieldTableCache>
                    </c15:dlblFTEntry>
                  </c15:dlblFieldTable>
                  <c15:showDataLabelsRange val="0"/>
                </c:ext>
                <c:ext xmlns:c16="http://schemas.microsoft.com/office/drawing/2014/chart" uri="{C3380CC4-5D6E-409C-BE32-E72D297353CC}">
                  <c16:uniqueId val="{00000007-4312-4981-BA56-336FDBA6BCF0}"/>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{106F03FA-88A6-46D4-B040-39E767859B0F}</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4312-4981-BA56-336FDBA6BCF0}"/>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{7068BE37-F0DD-4EE0-A142-7E5D46BB0B31}</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4312-4981-BA56-336FDBA6BCF0}"/>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{237C6683-9A1D-4B77-842F-A4DC153D21CE}</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4312-4981-BA56-336FDBA6BCF0}"/>
                </c:ext>
              </c:extLst>
            </c:dLbl>
            <c:dLbl>
              <c:idx val="11"/>
              <c:tx>
                <c:strRef>
                  <c:f>Daten_Diagramme!$D$25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{49C6853D-CA19-47C8-B419-2B0155EA4588}</c15:txfldGUID>
                      <c15:f>Daten_Diagramme!$D$25</c15:f>
                      <c15:dlblFieldTableCache>
                        <c:ptCount val="1"/>
                        <c:pt idx="0">
                          <c:v>-4.1</c:v>
                        </c:pt>
                      </c15:dlblFieldTableCache>
                    </c15:dlblFTEntry>
                  </c15:dlblFieldTable>
                  <c15:showDataLabelsRange val="0"/>
                </c:ext>
                <c:ext xmlns:c16="http://schemas.microsoft.com/office/drawing/2014/chart" uri="{C3380CC4-5D6E-409C-BE32-E72D297353CC}">
                  <c16:uniqueId val="{0000000B-4312-4981-BA56-336FDBA6BCF0}"/>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{6A42531E-0FC4-474F-BF54-FE843CEE82DD}</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4312-4981-BA56-336FDBA6BCF0}"/>
                </c:ext>
              </c:extLst>
            </c:dLbl>
            <c:dLbl>
              <c:idx val="13"/>
              <c:tx>
                <c:strRef>
                  <c:f>Daten_Diagramme!$D$27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{E5B02EA6-0F79-4CE6-A6FF-CD49B448FEAF}</c15:txfldGUID>
                      <c15:f>Daten_Diagramme!$D$27</c15:f>
                      <c15:dlblFieldTableCache>
                        <c:ptCount val="1"/>
                        <c:pt idx="0">
                          <c:v>4.8</c:v>
                        </c:pt>
                      </c15:dlblFieldTableCache>
                    </c15:dlblFTEntry>
                  </c15:dlblFieldTable>
                  <c15:showDataLabelsRange val="0"/>
                </c:ext>
                <c:ext xmlns:c16="http://schemas.microsoft.com/office/drawing/2014/chart" uri="{C3380CC4-5D6E-409C-BE32-E72D297353CC}">
                  <c16:uniqueId val="{0000000D-4312-4981-BA56-336FDBA6BCF0}"/>
                </c:ext>
              </c:extLst>
            </c:dLbl>
            <c:dLbl>
              <c:idx val="14"/>
              <c:tx>
                <c:strRef>
                  <c:f>Daten_Diagramme!$D$28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{870A5038-B318-45A4-B498-37CF6549D4C8}</c15:txfldGUID>
                      <c15:f>Daten_Diagramme!$D$28</c15:f>
                      <c15:dlblFieldTableCache>
                        <c:ptCount val="1"/>
                        <c:pt idx="0">
                          <c:v>-3.4</c:v>
                        </c:pt>
                      </c15:dlblFieldTableCache>
                    </c15:dlblFTEntry>
                  </c15:dlblFieldTable>
                  <c15:showDataLabelsRange val="0"/>
                </c:ext>
                <c:ext xmlns:c16="http://schemas.microsoft.com/office/drawing/2014/chart" uri="{C3380CC4-5D6E-409C-BE32-E72D297353CC}">
                  <c16:uniqueId val="{0000000E-4312-4981-BA56-336FDBA6BCF0}"/>
                </c:ext>
              </c:extLst>
            </c:dLbl>
            <c:dLbl>
              <c:idx val="15"/>
              <c:tx>
                <c:strRef>
                  <c:f>Daten_Diagramme!$D$29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{DD841DF7-8E4B-4BA8-9AC0-9115C764D588}</c15:txfldGUID>
                      <c15:f>Daten_Diagramme!$D$29</c15:f>
                      <c15:dlblFieldTableCache>
                        <c:ptCount val="1"/>
                        <c:pt idx="0">
                          <c:v>-7.5</c:v>
                        </c:pt>
                      </c15:dlblFieldTableCache>
                    </c15:dlblFTEntry>
                  </c15:dlblFieldTable>
                  <c15:showDataLabelsRange val="0"/>
                </c:ext>
                <c:ext xmlns:c16="http://schemas.microsoft.com/office/drawing/2014/chart" uri="{C3380CC4-5D6E-409C-BE32-E72D297353CC}">
                  <c16:uniqueId val="{0000000F-4312-4981-BA56-336FDBA6BCF0}"/>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{6FF1B7B1-9CD7-4830-BD4A-13DC10DF817C}</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4312-4981-BA56-336FDBA6BCF0}"/>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{383A107E-A3BB-43D4-8C21-AE9D55CA8B25}</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4312-4981-BA56-336FDBA6BCF0}"/>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{8C1E664B-2DF1-45DB-8C84-F700ED26FCD0}</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4312-4981-BA56-336FDBA6BCF0}"/>
                </c:ext>
              </c:extLst>
            </c:dLbl>
            <c:dLbl>
              <c:idx val="19"/>
              <c:tx>
                <c:strRef>
                  <c:f>Daten_Diagramme!$D$33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{5F812776-F4A8-4F07-9443-995E9A5B5669}</c15:txfldGUID>
                      <c15:f>Daten_Diagramme!$D$33</c15:f>
                      <c15:dlblFieldTableCache>
                        <c:ptCount val="1"/>
                        <c:pt idx="0">
                          <c:v>4.8</c:v>
                        </c:pt>
                      </c15:dlblFieldTableCache>
                    </c15:dlblFTEntry>
                  </c15:dlblFieldTable>
                  <c15:showDataLabelsRange val="0"/>
                </c:ext>
                <c:ext xmlns:c16="http://schemas.microsoft.com/office/drawing/2014/chart" uri="{C3380CC4-5D6E-409C-BE32-E72D297353CC}">
                  <c16:uniqueId val="{00000013-4312-4981-BA56-336FDBA6BCF0}"/>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{001ACA7A-2297-4F1F-9395-3358AA6532D4}</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4312-4981-BA56-336FDBA6BCF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{DB70D257-230B-4E34-B6F3-5347039EFB0B}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312-4981-BA56-336FDBA6BCF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{496DBBF0-ADB2-4FB0-98E3-D8B7F3793E52}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312-4981-BA56-336FDBA6BCF0}"/>
                </c:ext>
              </c:extLst>
            </c:dLbl>
            <c:dLbl>
              <c:idx val="23"/>
              <c:tx>
                <c:strRef>
                  <c:f>Daten_Diagramme!$D$37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{02B45FF0-E6E4-49AE-B746-EDF0E53525D9}</c15:txfldGUID>
                      <c15:f>Daten_Diagramme!$D$37</c15:f>
                      <c15:dlblFieldTableCache>
                        <c:ptCount val="1"/>
                        <c:pt idx="0">
                          <c:v>0.0</c:v>
                        </c:pt>
                      </c15:dlblFieldTableCache>
                    </c15:dlblFTEntry>
                  </c15:dlblFieldTable>
                  <c15:showDataLabelsRange val="0"/>
                </c:ext>
                <c:ext xmlns:c16="http://schemas.microsoft.com/office/drawing/2014/chart" uri="{C3380CC4-5D6E-409C-BE32-E72D297353CC}">
                  <c16:uniqueId val="{00000017-4312-4981-BA56-336FDBA6BCF0}"/>
                </c:ext>
              </c:extLst>
            </c:dLbl>
            <c:dLbl>
              <c:idx val="24"/>
              <c:layout>
                <c:manualLayout>
                  <c:x val="4.7769028871392123E-3"/>
                  <c:y val="-4.6876052205785108E-5"/>
                </c:manualLayout>
              </c:layout>
              <c:tx>
                <c:strRef>
                  <c:f>Daten_Diagramme!$D$38</c:f>
                  <c:strCache>
                    <c:ptCount val="1"/>
                    <c:pt idx="0">
                      <c:v>-4.2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{293AE824-F6AA-47E1-B974-9C8FE784B73A}</c15:txfldGUID>
                      <c15:f>Daten_Diagramme!$D$38</c15:f>
                      <c15:dlblFieldTableCache>
                        <c:ptCount val="1"/>
                        <c:pt idx="0">
                          <c:v>-4.2</c:v>
                        </c:pt>
                      </c15:dlblFieldTableCache>
                    </c15:dlblFTEntry>
                  </c15:dlblFieldTable>
                  <c15:showDataLabelsRange val="0"/>
                </c:ext>
                <c:ext xmlns:c16="http://schemas.microsoft.com/office/drawing/2014/chart" uri="{C3380CC4-5D6E-409C-BE32-E72D297353CC}">
                  <c16:uniqueId val="{00000018-4312-4981-BA56-336FDBA6BCF0}"/>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{82580DDC-76C3-4667-A6BF-D2C0EECF1485}</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4312-4981-BA56-336FDBA6BCF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{8AD58B0B-B546-429B-A582-297443C483FC}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312-4981-BA56-336FDBA6BCF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{AFB20784-55EE-4ACB-9B7A-8D08B3452AA0}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312-4981-BA56-336FDBA6BCF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{F0776305-DE37-4D8B-9E0F-7610F2A56EE4}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312-4981-BA56-336FDBA6BCF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{EA611DEC-C1F4-4D1A-B6B9-AB184CC79358}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312-4981-BA56-336FDBA6BCF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{1881B9BB-D697-444D-9B54-3BFF4BEAE0F2}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312-4981-BA56-336FDBA6BCF0}"/>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{92E59EED-DF85-4BDA-8CAA-04F63A389676}</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4312-4981-BA56-336FDBA6BC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1.785076758300607E-3</c:v>
                </c:pt>
                <c:pt idx="1">
                  <c:v>0</c:v>
                </c:pt>
                <c:pt idx="2">
                  <c:v>1.8782383419689119</c:v>
                </c:pt>
                <c:pt idx="3">
                  <c:v>-3.2981339505279905</c:v>
                </c:pt>
                <c:pt idx="4">
                  <c:v>-2.3802856342761132</c:v>
                </c:pt>
                <c:pt idx="5">
                  <c:v>-4.5595854922279795</c:v>
                </c:pt>
                <c:pt idx="6">
                  <c:v>-2.4608501118568231</c:v>
                </c:pt>
                <c:pt idx="7">
                  <c:v>-10.667215815485998</c:v>
                </c:pt>
                <c:pt idx="8">
                  <c:v>-0.28908696699590458</c:v>
                </c:pt>
                <c:pt idx="9">
                  <c:v>-2.6810912511759173</c:v>
                </c:pt>
                <c:pt idx="10">
                  <c:v>-0.7601672367920943</c:v>
                </c:pt>
                <c:pt idx="11">
                  <c:v>-4.137323943661972</c:v>
                </c:pt>
                <c:pt idx="12">
                  <c:v>-2.1837349397590362</c:v>
                </c:pt>
                <c:pt idx="13">
                  <c:v>4.7800484932455838</c:v>
                </c:pt>
                <c:pt idx="14">
                  <c:v>-3.4259857789269552</c:v>
                </c:pt>
                <c:pt idx="15">
                  <c:v>-7.5193798449612403</c:v>
                </c:pt>
                <c:pt idx="16">
                  <c:v>2.6857266623348495</c:v>
                </c:pt>
                <c:pt idx="17">
                  <c:v>0.6898714330511132</c:v>
                </c:pt>
                <c:pt idx="18">
                  <c:v>2.7377928309342363</c:v>
                </c:pt>
                <c:pt idx="19">
                  <c:v>4.7946513849092645</c:v>
                </c:pt>
                <c:pt idx="20">
                  <c:v>1.5895147796988287</c:v>
                </c:pt>
                <c:pt idx="21">
                  <c:v>0</c:v>
                </c:pt>
                <c:pt idx="23">
                  <c:v>0</c:v>
                </c:pt>
                <c:pt idx="24">
                  <c:v>-4.2076251722553977</c:v>
                </c:pt>
                <c:pt idx="25">
                  <c:v>1.0209074733096086</c:v>
                </c:pt>
              </c:numCache>
            </c:numRef>
          </c:val>
          <c:extLst>
            <c:ext xmlns:c16="http://schemas.microsoft.com/office/drawing/2014/chart" uri="{C3380CC4-5D6E-409C-BE32-E72D297353CC}">
              <c16:uniqueId val="{00000020-4312-4981-BA56-336FDBA6BCF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{71C9FDE8-3618-4533-8553-5ABC2ECF3E47}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312-4981-BA56-336FDBA6BCF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{202E8275-84E5-40E4-A25D-580618AD0B2B}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312-4981-BA56-336FDBA6BCF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{00B1D739-D962-40FE-94DC-364DA538CE1B}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312-4981-BA56-336FDBA6BCF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{5F1FD138-16CD-4DE0-B715-5E2C2753640E}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312-4981-BA56-336FDBA6BCF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{E6252D77-BAB0-4CED-A598-08AE5F2B81EA}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312-4981-BA56-336FDBA6BCF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{0A64A969-590E-4F47-A90C-EAFA3F40BDF9}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312-4981-BA56-336FDBA6BCF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{41627BFE-6875-4262-8D59-EE9E3B32C604}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312-4981-BA56-336FDBA6BCF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{CFCD00B6-98D0-4E90-83E8-BA93C2FB4E0C}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312-4981-BA56-336FDBA6BCF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{661D79C1-3263-4C7E-9E1F-12A41A0B9A0B}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312-4981-BA56-336FDBA6BCF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{7C37BD6D-498F-498F-8A53-1D5987410236}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312-4981-BA56-336FDBA6BCF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{5349517C-3668-46C5-A1ED-06C5041DC0DC}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312-4981-BA56-336FDBA6BCF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{0192F72F-C5C7-484B-8C61-8FD85DD0CB31}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312-4981-BA56-336FDBA6BCF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{50D9AADE-D6BD-47F6-8048-9B4C8B74E0B6}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312-4981-BA56-336FDBA6BCF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{C5782DF0-A7B5-45B5-91A9-466538AB2DDF}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312-4981-BA56-336FDBA6BCF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{FFE06865-B521-430C-A2A7-635F8EA1C079}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312-4981-BA56-336FDBA6BCF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{7FDC5D41-1D91-412B-9309-C4366F1BFD22}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312-4981-BA56-336FDBA6BCF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{3939157D-39FB-4382-B0E7-88B85D554F27}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312-4981-BA56-336FDBA6BCF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{59889C9B-52B0-4A43-91D2-798EB77C612A}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312-4981-BA56-336FDBA6BCF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{A3EA1FEC-D9EA-4446-B45C-E87B6DEF8DAF}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312-4981-BA56-336FDBA6BCF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{1B5DD040-580A-4B18-88DD-22C2B72F7A82}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312-4981-BA56-336FDBA6BCF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{12DBE58F-BE19-435D-A763-AC86D6408AFF}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312-4981-BA56-336FDBA6BCF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{B4210924-C0E7-4673-9D5F-BBA75FABE82E}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312-4981-BA56-336FDBA6BCF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{46D21440-3EFB-46F5-8DD5-09368E037F4E}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312-4981-BA56-336FDBA6BCF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{F5F47812-6767-4AFD-9FF2-C5B27FD90558}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312-4981-BA56-336FDBA6BCF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{D1BB9975-CC2A-47A7-BDA2-1939C01A9966}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312-4981-BA56-336FDBA6BCF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{88E51DBB-4B26-48B1-B447-02445134FA20}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312-4981-BA56-336FDBA6BCF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{3153B1BE-CE51-413C-BAEE-C1854DA27B4E}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312-4981-BA56-336FDBA6BCF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{CA5BBD1D-DF55-49BE-BB74-30A9D6449280}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312-4981-BA56-336FDBA6BCF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{E109F20E-C9DB-4462-86FE-E3348AE023FF}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312-4981-BA56-336FDBA6BCF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{C146D854-5E42-459E-AA4A-63C6D7A6409F}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312-4981-BA56-336FDBA6BCF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{03A33384-65A2-4268-A8D8-3E7A954D58B0}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312-4981-BA56-336FDBA6BCF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{1A3DADC1-7C41-4D6A-BA62-19EAD8E20635}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312-4981-BA56-336FDBA6BC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312-4981-BA56-336FDBA6BCF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312-4981-BA56-336FDBA6BCF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{EBE82EEB-9CB2-471F-B53A-7B62BCF219D1}</c15:txfldGUID>
                      <c15:f>Daten_Diagramme!$E$14</c15:f>
                      <c15:dlblFieldTableCache>
                        <c:ptCount val="1"/>
                        <c:pt idx="0">
                          <c:v>-8.9</c:v>
                        </c:pt>
                      </c15:dlblFieldTableCache>
                    </c15:dlblFTEntry>
                  </c15:dlblFieldTable>
                  <c15:showDataLabelsRange val="0"/>
                </c:ext>
                <c:ext xmlns:c16="http://schemas.microsoft.com/office/drawing/2014/chart" uri="{C3380CC4-5D6E-409C-BE32-E72D297353CC}">
                  <c16:uniqueId val="{00000000-0776-4333-BBE1-DE6B97DF33AF}"/>
                </c:ext>
              </c:extLst>
            </c:dLbl>
            <c:dLbl>
              <c:idx val="1"/>
              <c:tx>
                <c:strRef>
                  <c:f>Daten_Diagramme!$E$15</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{63107D1C-7730-43AB-9D86-1B520CB54278}</c15:txfldGUID>
                      <c15:f>Daten_Diagramme!$E$15</c15:f>
                      <c15:dlblFieldTableCache>
                        <c:ptCount val="1"/>
                        <c:pt idx="0">
                          <c:v>-15.5</c:v>
                        </c:pt>
                      </c15:dlblFieldTableCache>
                    </c15:dlblFTEntry>
                  </c15:dlblFieldTable>
                  <c15:showDataLabelsRange val="0"/>
                </c:ext>
                <c:ext xmlns:c16="http://schemas.microsoft.com/office/drawing/2014/chart" uri="{C3380CC4-5D6E-409C-BE32-E72D297353CC}">
                  <c16:uniqueId val="{00000001-0776-4333-BBE1-DE6B97DF33AF}"/>
                </c:ext>
              </c:extLst>
            </c:dLbl>
            <c:dLbl>
              <c:idx val="2"/>
              <c:tx>
                <c:strRef>
                  <c:f>Daten_Diagramme!$E$16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{6036CAC2-D88A-42A9-894A-109F12105AE1}</c15:txfldGUID>
                      <c15:f>Daten_Diagramme!$E$16</c15:f>
                      <c15:dlblFieldTableCache>
                        <c:ptCount val="1"/>
                        <c:pt idx="0">
                          <c:v>2.2</c:v>
                        </c:pt>
                      </c15:dlblFieldTableCache>
                    </c15:dlblFTEntry>
                  </c15:dlblFieldTable>
                  <c15:showDataLabelsRange val="0"/>
                </c:ext>
                <c:ext xmlns:c16="http://schemas.microsoft.com/office/drawing/2014/chart" uri="{C3380CC4-5D6E-409C-BE32-E72D297353CC}">
                  <c16:uniqueId val="{00000002-0776-4333-BBE1-DE6B97DF33AF}"/>
                </c:ext>
              </c:extLst>
            </c:dLbl>
            <c:dLbl>
              <c:idx val="3"/>
              <c:tx>
                <c:strRef>
                  <c:f>Daten_Diagramme!$E$17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{7187E271-CC9D-492F-BCA5-DAF75B225E8E}</c15:txfldGUID>
                      <c15:f>Daten_Diagramme!$E$17</c15:f>
                      <c15:dlblFieldTableCache>
                        <c:ptCount val="1"/>
                        <c:pt idx="0">
                          <c:v>1.7</c:v>
                        </c:pt>
                      </c15:dlblFieldTableCache>
                    </c15:dlblFTEntry>
                  </c15:dlblFieldTable>
                  <c15:showDataLabelsRange val="0"/>
                </c:ext>
                <c:ext xmlns:c16="http://schemas.microsoft.com/office/drawing/2014/chart" uri="{C3380CC4-5D6E-409C-BE32-E72D297353CC}">
                  <c16:uniqueId val="{00000003-0776-4333-BBE1-DE6B97DF33AF}"/>
                </c:ext>
              </c:extLst>
            </c:dLbl>
            <c:dLbl>
              <c:idx val="4"/>
              <c:tx>
                <c:strRef>
                  <c:f>Daten_Diagramme!$E$18</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{BE5647E4-0843-463A-8C73-CFEBA0036BF1}</c15:txfldGUID>
                      <c15:f>Daten_Diagramme!$E$18</c15:f>
                      <c15:dlblFieldTableCache>
                        <c:ptCount val="1"/>
                        <c:pt idx="0">
                          <c:v>7.5</c:v>
                        </c:pt>
                      </c15:dlblFieldTableCache>
                    </c15:dlblFTEntry>
                  </c15:dlblFieldTable>
                  <c15:showDataLabelsRange val="0"/>
                </c:ext>
                <c:ext xmlns:c16="http://schemas.microsoft.com/office/drawing/2014/chart" uri="{C3380CC4-5D6E-409C-BE32-E72D297353CC}">
                  <c16:uniqueId val="{00000004-0776-4333-BBE1-DE6B97DF33AF}"/>
                </c:ext>
              </c:extLst>
            </c:dLbl>
            <c:dLbl>
              <c:idx val="5"/>
              <c:tx>
                <c:strRef>
                  <c:f>Daten_Diagramme!$E$19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{3E186046-1C2A-4BF5-9CF7-F2342D84A162}</c15:txfldGUID>
                      <c15:f>Daten_Diagramme!$E$19</c15:f>
                      <c15:dlblFieldTableCache>
                        <c:ptCount val="1"/>
                        <c:pt idx="0">
                          <c:v>-4.8</c:v>
                        </c:pt>
                      </c15:dlblFieldTableCache>
                    </c15:dlblFTEntry>
                  </c15:dlblFieldTable>
                  <c15:showDataLabelsRange val="0"/>
                </c:ext>
                <c:ext xmlns:c16="http://schemas.microsoft.com/office/drawing/2014/chart" uri="{C3380CC4-5D6E-409C-BE32-E72D297353CC}">
                  <c16:uniqueId val="{00000005-0776-4333-BBE1-DE6B97DF33AF}"/>
                </c:ext>
              </c:extLst>
            </c:dLbl>
            <c:dLbl>
              <c:idx val="6"/>
              <c:tx>
                <c:strRef>
                  <c:f>Daten_Diagramme!$E$20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{5EDF138C-AAEA-44DE-94BC-7758F9771C3A}</c15:txfldGUID>
                      <c15:f>Daten_Diagramme!$E$20</c15:f>
                      <c15:dlblFieldTableCache>
                        <c:ptCount val="1"/>
                        <c:pt idx="0">
                          <c:v>-3.8</c:v>
                        </c:pt>
                      </c15:dlblFieldTableCache>
                    </c15:dlblFTEntry>
                  </c15:dlblFieldTable>
                  <c15:showDataLabelsRange val="0"/>
                </c:ext>
                <c:ext xmlns:c16="http://schemas.microsoft.com/office/drawing/2014/chart" uri="{C3380CC4-5D6E-409C-BE32-E72D297353CC}">
                  <c16:uniqueId val="{00000006-0776-4333-BBE1-DE6B97DF33AF}"/>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{F81E103C-06BC-4C60-BE2A-E3BBCB7A0800}</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0776-4333-BBE1-DE6B97DF33AF}"/>
                </c:ext>
              </c:extLst>
            </c:dLbl>
            <c:dLbl>
              <c:idx val="8"/>
              <c:tx>
                <c:strRef>
                  <c:f>Daten_Diagramme!$E$22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{0C137E93-3F3B-4904-8912-6483E3C01D1F}</c15:txfldGUID>
                      <c15:f>Daten_Diagramme!$E$22</c15:f>
                      <c15:dlblFieldTableCache>
                        <c:ptCount val="1"/>
                        <c:pt idx="0">
                          <c:v>-5.5</c:v>
                        </c:pt>
                      </c15:dlblFieldTableCache>
                    </c15:dlblFTEntry>
                  </c15:dlblFieldTable>
                  <c15:showDataLabelsRange val="0"/>
                </c:ext>
                <c:ext xmlns:c16="http://schemas.microsoft.com/office/drawing/2014/chart" uri="{C3380CC4-5D6E-409C-BE32-E72D297353CC}">
                  <c16:uniqueId val="{00000008-0776-4333-BBE1-DE6B97DF33AF}"/>
                </c:ext>
              </c:extLst>
            </c:dLbl>
            <c:dLbl>
              <c:idx val="9"/>
              <c:tx>
                <c:strRef>
                  <c:f>Daten_Diagramme!$E$23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{D71FAC04-FE99-4236-B23A-B2976E0D361B}</c15:txfldGUID>
                      <c15:f>Daten_Diagramme!$E$23</c15:f>
                      <c15:dlblFieldTableCache>
                        <c:ptCount val="1"/>
                      </c15:dlblFieldTableCache>
                    </c15:dlblFTEntry>
                  </c15:dlblFieldTable>
                  <c15:showDataLabelsRange val="0"/>
                </c:ext>
                <c:ext xmlns:c16="http://schemas.microsoft.com/office/drawing/2014/chart" uri="{C3380CC4-5D6E-409C-BE32-E72D297353CC}">
                  <c16:uniqueId val="{00000009-0776-4333-BBE1-DE6B97DF33AF}"/>
                </c:ext>
              </c:extLst>
            </c:dLbl>
            <c:dLbl>
              <c:idx val="10"/>
              <c:tx>
                <c:strRef>
                  <c:f>Daten_Diagramme!$E$24</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{3024D1CA-C7FA-443A-9187-CA7130C5E575}</c15:txfldGUID>
                      <c15:f>Daten_Diagramme!$E$24</c15:f>
                      <c15:dlblFieldTableCache>
                        <c:ptCount val="1"/>
                        <c:pt idx="0">
                          <c:v>-9.6</c:v>
                        </c:pt>
                      </c15:dlblFieldTableCache>
                    </c15:dlblFTEntry>
                  </c15:dlblFieldTable>
                  <c15:showDataLabelsRange val="0"/>
                </c:ext>
                <c:ext xmlns:c16="http://schemas.microsoft.com/office/drawing/2014/chart" uri="{C3380CC4-5D6E-409C-BE32-E72D297353CC}">
                  <c16:uniqueId val="{0000000A-0776-4333-BBE1-DE6B97DF33AF}"/>
                </c:ext>
              </c:extLst>
            </c:dLbl>
            <c:dLbl>
              <c:idx val="11"/>
              <c:tx>
                <c:strRef>
                  <c:f>Daten_Diagramme!$E$25</c:f>
                  <c:strCache>
                    <c:ptCount val="1"/>
                    <c:pt idx="0">
                      <c:v>-17.5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{80378770-96A0-459E-9ABA-B53F7697F6B9}</c15:txfldGUID>
                      <c15:f>Daten_Diagramme!$E$25</c15:f>
                      <c15:dlblFieldTableCache>
                        <c:ptCount val="1"/>
                        <c:pt idx="0">
                          <c:v>-17.5</c:v>
                        </c:pt>
                      </c15:dlblFieldTableCache>
                    </c15:dlblFTEntry>
                  </c15:dlblFieldTable>
                  <c15:showDataLabelsRange val="0"/>
                </c:ext>
                <c:ext xmlns:c16="http://schemas.microsoft.com/office/drawing/2014/chart" uri="{C3380CC4-5D6E-409C-BE32-E72D297353CC}">
                  <c16:uniqueId val="{0000000B-0776-4333-BBE1-DE6B97DF33AF}"/>
                </c:ext>
              </c:extLst>
            </c:dLbl>
            <c:dLbl>
              <c:idx val="12"/>
              <c:tx>
                <c:strRef>
                  <c:f>Daten_Diagramme!$E$26</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{E771966F-1FC5-44CC-AB32-D8EBADA7F253}</c15:txfldGUID>
                      <c15:f>Daten_Diagramme!$E$26</c15:f>
                      <c15:dlblFieldTableCache>
                        <c:ptCount val="1"/>
                        <c:pt idx="0">
                          <c:v>7.3</c:v>
                        </c:pt>
                      </c15:dlblFieldTableCache>
                    </c15:dlblFTEntry>
                  </c15:dlblFieldTable>
                  <c15:showDataLabelsRange val="0"/>
                </c:ext>
                <c:ext xmlns:c16="http://schemas.microsoft.com/office/drawing/2014/chart" uri="{C3380CC4-5D6E-409C-BE32-E72D297353CC}">
                  <c16:uniqueId val="{0000000C-0776-4333-BBE1-DE6B97DF33AF}"/>
                </c:ext>
              </c:extLst>
            </c:dLbl>
            <c:dLbl>
              <c:idx val="13"/>
              <c:tx>
                <c:strRef>
                  <c:f>Daten_Diagramme!$E$27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{50691993-D82E-4697-A3DD-8C6FA9182F91}</c15:txfldGUID>
                      <c15:f>Daten_Diagramme!$E$27</c15:f>
                      <c15:dlblFieldTableCache>
                        <c:ptCount val="1"/>
                        <c:pt idx="0">
                          <c:v>-6.8</c:v>
                        </c:pt>
                      </c15:dlblFieldTableCache>
                    </c15:dlblFTEntry>
                  </c15:dlblFieldTable>
                  <c15:showDataLabelsRange val="0"/>
                </c:ext>
                <c:ext xmlns:c16="http://schemas.microsoft.com/office/drawing/2014/chart" uri="{C3380CC4-5D6E-409C-BE32-E72D297353CC}">
                  <c16:uniqueId val="{0000000D-0776-4333-BBE1-DE6B97DF33AF}"/>
                </c:ext>
              </c:extLst>
            </c:dLbl>
            <c:dLbl>
              <c:idx val="14"/>
              <c:tx>
                <c:strRef>
                  <c:f>Daten_Diagramme!$E$28</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{E42A0111-62E2-4389-8D56-EEEF4BD3B1B1}</c15:txfldGUID>
                      <c15:f>Daten_Diagramme!$E$28</c15:f>
                      <c15:dlblFieldTableCache>
                        <c:ptCount val="1"/>
                        <c:pt idx="0">
                          <c:v>-11.7</c:v>
                        </c:pt>
                      </c15:dlblFieldTableCache>
                    </c15:dlblFTEntry>
                  </c15:dlblFieldTable>
                  <c15:showDataLabelsRange val="0"/>
                </c:ext>
                <c:ext xmlns:c16="http://schemas.microsoft.com/office/drawing/2014/chart" uri="{C3380CC4-5D6E-409C-BE32-E72D297353CC}">
                  <c16:uniqueId val="{0000000E-0776-4333-BBE1-DE6B97DF33AF}"/>
                </c:ext>
              </c:extLst>
            </c:dLbl>
            <c:dLbl>
              <c:idx val="15"/>
              <c:tx>
                <c:strRef>
                  <c:f>Daten_Diagramme!$E$29</c:f>
                  <c:strCache>
                    <c:ptCount val="1"/>
                    <c:pt idx="0">
                      <c:v>42.5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{99793918-B6F6-421C-939A-5A7F724F57EF}</c15:txfldGUID>
                      <c15:f>Daten_Diagramme!$E$29</c15:f>
                      <c15:dlblFieldTableCache>
                        <c:ptCount val="1"/>
                        <c:pt idx="0">
                          <c:v>42.5</c:v>
                        </c:pt>
                      </c15:dlblFieldTableCache>
                    </c15:dlblFTEntry>
                  </c15:dlblFieldTable>
                  <c15:showDataLabelsRange val="0"/>
                </c:ext>
                <c:ext xmlns:c16="http://schemas.microsoft.com/office/drawing/2014/chart" uri="{C3380CC4-5D6E-409C-BE32-E72D297353CC}">
                  <c16:uniqueId val="{0000000F-0776-4333-BBE1-DE6B97DF33AF}"/>
                </c:ext>
              </c:extLst>
            </c:dLbl>
            <c:dLbl>
              <c:idx val="16"/>
              <c:tx>
                <c:strRef>
                  <c:f>Daten_Diagramme!$E$30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{4C0E9F19-0AE3-40D9-A053-62BD0484B01F}</c15:txfldGUID>
                      <c15:f>Daten_Diagramme!$E$30</c15:f>
                      <c15:dlblFieldTableCache>
                        <c:ptCount val="1"/>
                        <c:pt idx="0">
                          <c:v>-5.6</c:v>
                        </c:pt>
                      </c15:dlblFieldTableCache>
                    </c15:dlblFTEntry>
                  </c15:dlblFieldTable>
                  <c15:showDataLabelsRange val="0"/>
                </c:ext>
                <c:ext xmlns:c16="http://schemas.microsoft.com/office/drawing/2014/chart" uri="{C3380CC4-5D6E-409C-BE32-E72D297353CC}">
                  <c16:uniqueId val="{00000010-0776-4333-BBE1-DE6B97DF33AF}"/>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{BF97225E-1E62-40C6-BC0E-79B898EEAAF9}</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0776-4333-BBE1-DE6B97DF33AF}"/>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{CC9BA099-B7CD-427F-BCA8-6E0CC815E9AE}</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0776-4333-BBE1-DE6B97DF33AF}"/>
                </c:ext>
              </c:extLst>
            </c:dLbl>
            <c:dLbl>
              <c:idx val="19"/>
              <c:tx>
                <c:strRef>
                  <c:f>Daten_Diagramme!$E$33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{F46E2DCC-74FC-4A53-9C18-9722592083F4}</c15:txfldGUID>
                      <c15:f>Daten_Diagramme!$E$33</c15:f>
                      <c15:dlblFieldTableCache>
                        <c:ptCount val="1"/>
                        <c:pt idx="0">
                          <c:v>-2.4</c:v>
                        </c:pt>
                      </c15:dlblFieldTableCache>
                    </c15:dlblFTEntry>
                  </c15:dlblFieldTable>
                  <c15:showDataLabelsRange val="0"/>
                </c:ext>
                <c:ext xmlns:c16="http://schemas.microsoft.com/office/drawing/2014/chart" uri="{C3380CC4-5D6E-409C-BE32-E72D297353CC}">
                  <c16:uniqueId val="{00000013-0776-4333-BBE1-DE6B97DF33AF}"/>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{CDBB6F33-5025-40E6-AECA-00B80E74D234}</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0776-4333-BBE1-DE6B97DF33A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{B7E23E26-09C9-4F56-8268-61E7AF470A30}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776-4333-BBE1-DE6B97DF33A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{6C7D1B6D-B265-4480-8F1D-7BEDD162B6B0}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776-4333-BBE1-DE6B97DF33AF}"/>
                </c:ext>
              </c:extLst>
            </c:dLbl>
            <c:dLbl>
              <c:idx val="23"/>
              <c:tx>
                <c:strRef>
                  <c:f>Daten_Diagramme!$E$37</c:f>
                  <c:strCache>
                    <c:ptCount val="1"/>
                    <c:pt idx="0">
                      <c:v>-15.5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{E616CC62-ABBF-40C8-865C-46B71D1F636A}</c15:txfldGUID>
                      <c15:f>Daten_Diagramme!$E$37</c15:f>
                      <c15:dlblFieldTableCache>
                        <c:ptCount val="1"/>
                        <c:pt idx="0">
                          <c:v>-15.5</c:v>
                        </c:pt>
                      </c15:dlblFieldTableCache>
                    </c15:dlblFTEntry>
                  </c15:dlblFieldTable>
                  <c15:showDataLabelsRange val="0"/>
                </c:ext>
                <c:ext xmlns:c16="http://schemas.microsoft.com/office/drawing/2014/chart" uri="{C3380CC4-5D6E-409C-BE32-E72D297353CC}">
                  <c16:uniqueId val="{00000017-0776-4333-BBE1-DE6B97DF33AF}"/>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{69C94885-89A1-4D98-A52C-DA0BF32CA9E3}</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0776-4333-BBE1-DE6B97DF33AF}"/>
                </c:ext>
              </c:extLst>
            </c:dLbl>
            <c:dLbl>
              <c:idx val="25"/>
              <c:tx>
                <c:strRef>
                  <c:f>Daten_Diagramme!$E$39</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{2DB32249-557E-458C-940D-10D67C5AD4FE}</c15:txfldGUID>
                      <c15:f>Daten_Diagramme!$E$39</c15:f>
                      <c15:dlblFieldTableCache>
                        <c:ptCount val="1"/>
                        <c:pt idx="0">
                          <c:v>-9.5</c:v>
                        </c:pt>
                      </c15:dlblFieldTableCache>
                    </c15:dlblFTEntry>
                  </c15:dlblFieldTable>
                  <c15:showDataLabelsRange val="0"/>
                </c:ext>
                <c:ext xmlns:c16="http://schemas.microsoft.com/office/drawing/2014/chart" uri="{C3380CC4-5D6E-409C-BE32-E72D297353CC}">
                  <c16:uniqueId val="{00000019-0776-4333-BBE1-DE6B97DF33A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{6269F6F3-762A-48B4-9290-BAD64D5C990C}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776-4333-BBE1-DE6B97DF33A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{94785C0D-281C-40FC-AFE1-39D5B1F8F53F}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776-4333-BBE1-DE6B97DF33A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{AC18F7FD-F6A6-4975-AA72-13B9828C5A99}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776-4333-BBE1-DE6B97DF33A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{7E54BB7E-6183-4E09-92D9-64DDF46F7CE3}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776-4333-BBE1-DE6B97DF33A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{00CF52B5-0D10-4BD0-B7AB-828168A5EDF5}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776-4333-BBE1-DE6B97DF33AF}"/>
                </c:ext>
              </c:extLst>
            </c:dLbl>
            <c:dLbl>
              <c:idx val="31"/>
              <c:tx>
                <c:strRef>
                  <c:f>Daten_Diagramme!$E$45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{24C79860-1A67-48DF-9EB7-7BDA005D20FB}</c15:txfldGUID>
                      <c15:f>Daten_Diagramme!$E$45</c15:f>
                      <c15:dlblFieldTableCache>
                        <c:ptCount val="1"/>
                        <c:pt idx="0">
                          <c:v>-9.5</c:v>
                        </c:pt>
                      </c15:dlblFieldTableCache>
                    </c15:dlblFTEntry>
                  </c15:dlblFieldTable>
                  <c15:showDataLabelsRange val="0"/>
                </c:ext>
                <c:ext xmlns:c16="http://schemas.microsoft.com/office/drawing/2014/chart" uri="{C3380CC4-5D6E-409C-BE32-E72D297353CC}">
                  <c16:uniqueId val="{0000001F-0776-4333-BBE1-DE6B97DF33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-8.8697931838042532</c:v>
                </c:pt>
                <c:pt idx="1">
                  <c:v>-15.517241379310345</c:v>
                </c:pt>
                <c:pt idx="2">
                  <c:v>2.1739130434782608</c:v>
                </c:pt>
                <c:pt idx="3">
                  <c:v>1.6853932584269662</c:v>
                </c:pt>
                <c:pt idx="4">
                  <c:v>7.5268817204301079</c:v>
                </c:pt>
                <c:pt idx="5">
                  <c:v>-4.8034934497816595</c:v>
                </c:pt>
                <c:pt idx="6">
                  <c:v>-3.8461538461538463</c:v>
                </c:pt>
                <c:pt idx="7">
                  <c:v>-1.8518518518518519</c:v>
                </c:pt>
                <c:pt idx="8">
                  <c:v>-5.5280528052805282</c:v>
                </c:pt>
                <c:pt idx="9">
                  <c:v>-51.921182266009851</c:v>
                </c:pt>
                <c:pt idx="10">
                  <c:v>-9.5613048368953883</c:v>
                </c:pt>
                <c:pt idx="11">
                  <c:v>-17.475728155339805</c:v>
                </c:pt>
                <c:pt idx="12">
                  <c:v>7.291666666666667</c:v>
                </c:pt>
                <c:pt idx="13">
                  <c:v>-6.8292682926829267</c:v>
                </c:pt>
                <c:pt idx="14">
                  <c:v>-11.737089201877934</c:v>
                </c:pt>
                <c:pt idx="15">
                  <c:v>42.5</c:v>
                </c:pt>
                <c:pt idx="16">
                  <c:v>-5.625</c:v>
                </c:pt>
                <c:pt idx="17">
                  <c:v>-0.53120849933598935</c:v>
                </c:pt>
                <c:pt idx="18">
                  <c:v>-1.5795868772782502</c:v>
                </c:pt>
                <c:pt idx="19">
                  <c:v>-2.3653088042049935</c:v>
                </c:pt>
                <c:pt idx="20">
                  <c:v>-2.6512968299711814</c:v>
                </c:pt>
                <c:pt idx="21">
                  <c:v>0</c:v>
                </c:pt>
                <c:pt idx="23">
                  <c:v>-15.517241379310345</c:v>
                </c:pt>
                <c:pt idx="24">
                  <c:v>0.44247787610619471</c:v>
                </c:pt>
                <c:pt idx="25">
                  <c:v>-9.4988253719655447</c:v>
                </c:pt>
              </c:numCache>
            </c:numRef>
          </c:val>
          <c:extLst>
            <c:ext xmlns:c16="http://schemas.microsoft.com/office/drawing/2014/chart" uri="{C3380CC4-5D6E-409C-BE32-E72D297353CC}">
              <c16:uniqueId val="{00000020-0776-4333-BBE1-DE6B97DF33A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{64792294-FB6D-482A-8046-4D4627A2AC27}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776-4333-BBE1-DE6B97DF33A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{01E906BF-4153-4413-8271-6A722D292B84}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776-4333-BBE1-DE6B97DF33A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{BE2ACB09-3093-4B57-9EF7-496B0918EF63}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776-4333-BBE1-DE6B97DF33A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{27F3BCD0-47AD-4DA9-923F-E98234D7D230}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776-4333-BBE1-DE6B97DF33A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{8CD638B2-79DC-4146-AFCC-6697FEC80AE7}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776-4333-BBE1-DE6B97DF33A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{086E8675-95E9-4333-B245-863705ACC84A}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776-4333-BBE1-DE6B97DF33A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{1510AF05-B712-43A5-88FC-DE8A8945344B}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776-4333-BBE1-DE6B97DF33A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{602F2CF2-8ADA-405E-8D5D-B05371DEC8CF}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776-4333-BBE1-DE6B97DF33A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{932493E8-61D9-4CC3-8FC5-EB66166CB9D0}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776-4333-BBE1-DE6B97DF33AF}"/>
                </c:ext>
              </c:extLst>
            </c:dLbl>
            <c:dLbl>
              <c:idx val="9"/>
              <c:tx>
                <c:strRef>
                  <c:f>Daten_Diagramme!$G$23</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{D9E2B84F-923D-4EBD-B0CD-098E0C2E17E8}</c15:txfldGUID>
                      <c15:f>Daten_Diagramme!$G$23</c15:f>
                      <c15:dlblFieldTableCache>
                        <c:ptCount val="1"/>
                        <c:pt idx="0">
                          <c:v>&lt; -50</c:v>
                        </c:pt>
                      </c15:dlblFieldTableCache>
                    </c15:dlblFTEntry>
                  </c15:dlblFieldTable>
                  <c15:showDataLabelsRange val="0"/>
                </c:ext>
                <c:ext xmlns:c16="http://schemas.microsoft.com/office/drawing/2014/chart" uri="{C3380CC4-5D6E-409C-BE32-E72D297353CC}">
                  <c16:uniqueId val="{0000002A-0776-4333-BBE1-DE6B97DF33A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{2B6EC0FF-AB93-4407-9C03-F86495A88678}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776-4333-BBE1-DE6B97DF33A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{EE691875-9D40-4510-A829-592F2063BC42}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776-4333-BBE1-DE6B97DF33A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{F595D77D-52CA-40C4-86C4-137AC8A69389}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776-4333-BBE1-DE6B97DF33A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{1C018663-2C9E-47E1-8B61-B89939C113E1}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776-4333-BBE1-DE6B97DF33A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{94AC3481-0201-45D2-ABEB-E531DFA716A3}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776-4333-BBE1-DE6B97DF33A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{AA151086-7B7A-4B80-87A2-E2918F2F1A2B}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776-4333-BBE1-DE6B97DF33A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{BCE51A0A-671E-4959-8DC6-66AFC9F1AB55}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776-4333-BBE1-DE6B97DF33A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{4DA62D50-9A68-45BD-82C4-D8EED0942691}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776-4333-BBE1-DE6B97DF33A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{CA52058C-1AA9-48EE-8A55-C78344311D4D}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776-4333-BBE1-DE6B97DF33A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{720B4BF5-AA33-404B-B196-AE2784A724A4}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776-4333-BBE1-DE6B97DF33A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{59AD83E9-F6B6-4935-AB20-F357D88019EA}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776-4333-BBE1-DE6B97DF33A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{12232B08-232C-46F9-8E52-3DAF3D48C9B0}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776-4333-BBE1-DE6B97DF33A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{E72D6248-DE5D-419E-9C91-22A9CF7C2D83}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776-4333-BBE1-DE6B97DF33A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{7BA36BE8-49BC-4D6E-B8FB-4CC016A2FF9B}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776-4333-BBE1-DE6B97DF33A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{FE43BB6E-F6B6-4567-9802-8D1A96FD24D0}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776-4333-BBE1-DE6B97DF33A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{7D21D6F6-88DB-40E9-B000-98669F61F366}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776-4333-BBE1-DE6B97DF33A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{A3D40EA2-C82B-4CD1-B3B0-703870AA65CC}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776-4333-BBE1-DE6B97DF33A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{57ADEB5F-17A8-463E-856F-00D6F9080685}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776-4333-BBE1-DE6B97DF33A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{4F7244C5-8AC0-45F6-925E-04E97D227EA3}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776-4333-BBE1-DE6B97DF33A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{87CCFC5C-BE80-4CDE-8E83-71AA43F201DC}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776-4333-BBE1-DE6B97DF33A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{89380383-F145-4DD6-8BA2-B333580AE7F8}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776-4333-BBE1-DE6B97DF33A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{FAF0808A-4082-4683-A56E-63AC2B61F04F}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776-4333-BBE1-DE6B97DF33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0.75</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776-4333-BBE1-DE6B97DF33A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-45</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98</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776-4333-BBE1-DE6B97DF33A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{10662056-7C40-4509-BD8A-46808B616367}</c15:txfldGUID>
                      <c15:f>Diagramm!$I$46</c15:f>
                      <c15:dlblFieldTableCache>
                        <c:ptCount val="1"/>
                      </c15:dlblFieldTableCache>
                    </c15:dlblFTEntry>
                  </c15:dlblFieldTable>
                  <c15:showDataLabelsRange val="0"/>
                </c:ext>
                <c:ext xmlns:c16="http://schemas.microsoft.com/office/drawing/2014/chart" uri="{C3380CC4-5D6E-409C-BE32-E72D297353CC}">
                  <c16:uniqueId val="{00000000-9B88-45C8-B696-4BAE1378962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{46257041-D279-4CC1-BE99-83F0007143EF}</c15:txfldGUID>
                      <c15:f>Diagramm!$I$47</c15:f>
                      <c15:dlblFieldTableCache>
                        <c:ptCount val="1"/>
                      </c15:dlblFieldTableCache>
                    </c15:dlblFTEntry>
                  </c15:dlblFieldTable>
                  <c15:showDataLabelsRange val="0"/>
                </c:ext>
                <c:ext xmlns:c16="http://schemas.microsoft.com/office/drawing/2014/chart" uri="{C3380CC4-5D6E-409C-BE32-E72D297353CC}">
                  <c16:uniqueId val="{00000001-9B88-45C8-B696-4BAE1378962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{B27A34AF-DF24-4314-BA2D-331E110A598B}</c15:txfldGUID>
                      <c15:f>Diagramm!$I$48</c15:f>
                      <c15:dlblFieldTableCache>
                        <c:ptCount val="1"/>
                      </c15:dlblFieldTableCache>
                    </c15:dlblFTEntry>
                  </c15:dlblFieldTable>
                  <c15:showDataLabelsRange val="0"/>
                </c:ext>
                <c:ext xmlns:c16="http://schemas.microsoft.com/office/drawing/2014/chart" uri="{C3380CC4-5D6E-409C-BE32-E72D297353CC}">
                  <c16:uniqueId val="{00000002-9B88-45C8-B696-4BAE1378962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{81465C40-8A34-4326-A4CC-C77691462B97}</c15:txfldGUID>
                      <c15:f>Diagramm!$I$49</c15:f>
                      <c15:dlblFieldTableCache>
                        <c:ptCount val="1"/>
                      </c15:dlblFieldTableCache>
                    </c15:dlblFTEntry>
                  </c15:dlblFieldTable>
                  <c15:showDataLabelsRange val="0"/>
                </c:ext>
                <c:ext xmlns:c16="http://schemas.microsoft.com/office/drawing/2014/chart" uri="{C3380CC4-5D6E-409C-BE32-E72D297353CC}">
                  <c16:uniqueId val="{00000003-9B88-45C8-B696-4BAE1378962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{A5DBF32D-69E1-4B2B-9392-3CCA12D2E33A}</c15:txfldGUID>
                      <c15:f>Diagramm!$I$50</c15:f>
                      <c15:dlblFieldTableCache>
                        <c:ptCount val="1"/>
                      </c15:dlblFieldTableCache>
                    </c15:dlblFTEntry>
                  </c15:dlblFieldTable>
                  <c15:showDataLabelsRange val="0"/>
                </c:ext>
                <c:ext xmlns:c16="http://schemas.microsoft.com/office/drawing/2014/chart" uri="{C3380CC4-5D6E-409C-BE32-E72D297353CC}">
                  <c16:uniqueId val="{00000004-9B88-45C8-B696-4BAE1378962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{DEDC6435-C86E-478A-82A1-EB5865B9711C}</c15:txfldGUID>
                      <c15:f>Diagramm!$I$51</c15:f>
                      <c15:dlblFieldTableCache>
                        <c:ptCount val="1"/>
                      </c15:dlblFieldTableCache>
                    </c15:dlblFTEntry>
                  </c15:dlblFieldTable>
                  <c15:showDataLabelsRange val="0"/>
                </c:ext>
                <c:ext xmlns:c16="http://schemas.microsoft.com/office/drawing/2014/chart" uri="{C3380CC4-5D6E-409C-BE32-E72D297353CC}">
                  <c16:uniqueId val="{00000005-9B88-45C8-B696-4BAE1378962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{4C00B386-5F15-40CE-89D8-2864DD231CFF}</c15:txfldGUID>
                      <c15:f>Diagramm!$I$52</c15:f>
                      <c15:dlblFieldTableCache>
                        <c:ptCount val="1"/>
                      </c15:dlblFieldTableCache>
                    </c15:dlblFTEntry>
                  </c15:dlblFieldTable>
                  <c15:showDataLabelsRange val="0"/>
                </c:ext>
                <c:ext xmlns:c16="http://schemas.microsoft.com/office/drawing/2014/chart" uri="{C3380CC4-5D6E-409C-BE32-E72D297353CC}">
                  <c16:uniqueId val="{00000006-9B88-45C8-B696-4BAE1378962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{B983CF7B-70FB-46A6-ADB7-F15C327FA207}</c15:txfldGUID>
                      <c15:f>Diagramm!$I$53</c15:f>
                      <c15:dlblFieldTableCache>
                        <c:ptCount val="1"/>
                      </c15:dlblFieldTableCache>
                    </c15:dlblFTEntry>
                  </c15:dlblFieldTable>
                  <c15:showDataLabelsRange val="0"/>
                </c:ext>
                <c:ext xmlns:c16="http://schemas.microsoft.com/office/drawing/2014/chart" uri="{C3380CC4-5D6E-409C-BE32-E72D297353CC}">
                  <c16:uniqueId val="{00000007-9B88-45C8-B696-4BAE1378962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{0C04547D-90F1-46AD-B890-91170D0A937D}</c15:txfldGUID>
                      <c15:f>Diagramm!$I$54</c15:f>
                      <c15:dlblFieldTableCache>
                        <c:ptCount val="1"/>
                      </c15:dlblFieldTableCache>
                    </c15:dlblFTEntry>
                  </c15:dlblFieldTable>
                  <c15:showDataLabelsRange val="0"/>
                </c:ext>
                <c:ext xmlns:c16="http://schemas.microsoft.com/office/drawing/2014/chart" uri="{C3380CC4-5D6E-409C-BE32-E72D297353CC}">
                  <c16:uniqueId val="{00000008-9B88-45C8-B696-4BAE1378962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{C56DA2E6-5348-4D61-9659-045F469CD813}</c15:txfldGUID>
                      <c15:f>Diagramm!$I$55</c15:f>
                      <c15:dlblFieldTableCache>
                        <c:ptCount val="1"/>
                      </c15:dlblFieldTableCache>
                    </c15:dlblFTEntry>
                  </c15:dlblFieldTable>
                  <c15:showDataLabelsRange val="0"/>
                </c:ext>
                <c:ext xmlns:c16="http://schemas.microsoft.com/office/drawing/2014/chart" uri="{C3380CC4-5D6E-409C-BE32-E72D297353CC}">
                  <c16:uniqueId val="{00000009-9B88-45C8-B696-4BAE1378962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{AF2D3CD9-DD8F-405C-9A04-2F443EC388B6}</c15:txfldGUID>
                      <c15:f>Diagramm!$I$56</c15:f>
                      <c15:dlblFieldTableCache>
                        <c:ptCount val="1"/>
                      </c15:dlblFieldTableCache>
                    </c15:dlblFTEntry>
                  </c15:dlblFieldTable>
                  <c15:showDataLabelsRange val="0"/>
                </c:ext>
                <c:ext xmlns:c16="http://schemas.microsoft.com/office/drawing/2014/chart" uri="{C3380CC4-5D6E-409C-BE32-E72D297353CC}">
                  <c16:uniqueId val="{0000000A-9B88-45C8-B696-4BAE1378962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{024F9AEE-884E-4D8C-8826-18DC7F3C34D2}</c15:txfldGUID>
                      <c15:f>Diagramm!$I$57</c15:f>
                      <c15:dlblFieldTableCache>
                        <c:ptCount val="1"/>
                      </c15:dlblFieldTableCache>
                    </c15:dlblFTEntry>
                  </c15:dlblFieldTable>
                  <c15:showDataLabelsRange val="0"/>
                </c:ext>
                <c:ext xmlns:c16="http://schemas.microsoft.com/office/drawing/2014/chart" uri="{C3380CC4-5D6E-409C-BE32-E72D297353CC}">
                  <c16:uniqueId val="{0000000B-9B88-45C8-B696-4BAE1378962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{0A629AE1-9C8B-46B0-8469-8664E26AF801}</c15:txfldGUID>
                      <c15:f>Diagramm!$I$58</c15:f>
                      <c15:dlblFieldTableCache>
                        <c:ptCount val="1"/>
                      </c15:dlblFieldTableCache>
                    </c15:dlblFTEntry>
                  </c15:dlblFieldTable>
                  <c15:showDataLabelsRange val="0"/>
                </c:ext>
                <c:ext xmlns:c16="http://schemas.microsoft.com/office/drawing/2014/chart" uri="{C3380CC4-5D6E-409C-BE32-E72D297353CC}">
                  <c16:uniqueId val="{0000000C-9B88-45C8-B696-4BAE1378962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{8DD5E680-F580-465C-8334-18C35C0E3390}</c15:txfldGUID>
                      <c15:f>Diagramm!$I$59</c15:f>
                      <c15:dlblFieldTableCache>
                        <c:ptCount val="1"/>
                      </c15:dlblFieldTableCache>
                    </c15:dlblFTEntry>
                  </c15:dlblFieldTable>
                  <c15:showDataLabelsRange val="0"/>
                </c:ext>
                <c:ext xmlns:c16="http://schemas.microsoft.com/office/drawing/2014/chart" uri="{C3380CC4-5D6E-409C-BE32-E72D297353CC}">
                  <c16:uniqueId val="{0000000D-9B88-45C8-B696-4BAE1378962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{3D478AA7-E625-4F1F-A011-168D13219D5B}</c15:txfldGUID>
                      <c15:f>Diagramm!$I$60</c15:f>
                      <c15:dlblFieldTableCache>
                        <c:ptCount val="1"/>
                      </c15:dlblFieldTableCache>
                    </c15:dlblFTEntry>
                  </c15:dlblFieldTable>
                  <c15:showDataLabelsRange val="0"/>
                </c:ext>
                <c:ext xmlns:c16="http://schemas.microsoft.com/office/drawing/2014/chart" uri="{C3380CC4-5D6E-409C-BE32-E72D297353CC}">
                  <c16:uniqueId val="{0000000E-9B88-45C8-B696-4BAE1378962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{302877F8-3F37-43F1-9E6C-9D3CC0D2E358}</c15:txfldGUID>
                      <c15:f>Diagramm!$I$61</c15:f>
                      <c15:dlblFieldTableCache>
                        <c:ptCount val="1"/>
                      </c15:dlblFieldTableCache>
                    </c15:dlblFTEntry>
                  </c15:dlblFieldTable>
                  <c15:showDataLabelsRange val="0"/>
                </c:ext>
                <c:ext xmlns:c16="http://schemas.microsoft.com/office/drawing/2014/chart" uri="{C3380CC4-5D6E-409C-BE32-E72D297353CC}">
                  <c16:uniqueId val="{0000000F-9B88-45C8-B696-4BAE1378962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{FDF498E5-5AA4-4240-B0BA-01CE9F91E12C}</c15:txfldGUID>
                      <c15:f>Diagramm!$I$62</c15:f>
                      <c15:dlblFieldTableCache>
                        <c:ptCount val="1"/>
                      </c15:dlblFieldTableCache>
                    </c15:dlblFTEntry>
                  </c15:dlblFieldTable>
                  <c15:showDataLabelsRange val="0"/>
                </c:ext>
                <c:ext xmlns:c16="http://schemas.microsoft.com/office/drawing/2014/chart" uri="{C3380CC4-5D6E-409C-BE32-E72D297353CC}">
                  <c16:uniqueId val="{00000010-9B88-45C8-B696-4BAE1378962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{34B167AD-6B74-46B1-8CEF-4313AE3F7FBE}</c15:txfldGUID>
                      <c15:f>Diagramm!$I$63</c15:f>
                      <c15:dlblFieldTableCache>
                        <c:ptCount val="1"/>
                      </c15:dlblFieldTableCache>
                    </c15:dlblFTEntry>
                  </c15:dlblFieldTable>
                  <c15:showDataLabelsRange val="0"/>
                </c:ext>
                <c:ext xmlns:c16="http://schemas.microsoft.com/office/drawing/2014/chart" uri="{C3380CC4-5D6E-409C-BE32-E72D297353CC}">
                  <c16:uniqueId val="{00000011-9B88-45C8-B696-4BAE1378962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{2530983E-B24E-45C5-9E93-EB3752AFCCDD}</c15:txfldGUID>
                      <c15:f>Diagramm!$I$64</c15:f>
                      <c15:dlblFieldTableCache>
                        <c:ptCount val="1"/>
                      </c15:dlblFieldTableCache>
                    </c15:dlblFTEntry>
                  </c15:dlblFieldTable>
                  <c15:showDataLabelsRange val="0"/>
                </c:ext>
                <c:ext xmlns:c16="http://schemas.microsoft.com/office/drawing/2014/chart" uri="{C3380CC4-5D6E-409C-BE32-E72D297353CC}">
                  <c16:uniqueId val="{00000012-9B88-45C8-B696-4BAE1378962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{A23248B5-A74C-4548-9CED-FA74FBBE5BA9}</c15:txfldGUID>
                      <c15:f>Diagramm!$I$65</c15:f>
                      <c15:dlblFieldTableCache>
                        <c:ptCount val="1"/>
                      </c15:dlblFieldTableCache>
                    </c15:dlblFTEntry>
                  </c15:dlblFieldTable>
                  <c15:showDataLabelsRange val="0"/>
                </c:ext>
                <c:ext xmlns:c16="http://schemas.microsoft.com/office/drawing/2014/chart" uri="{C3380CC4-5D6E-409C-BE32-E72D297353CC}">
                  <c16:uniqueId val="{00000013-9B88-45C8-B696-4BAE1378962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{89F00C82-7E53-4BA5-A7C9-48A1926ADE2F}</c15:txfldGUID>
                      <c15:f>Diagramm!$I$66</c15:f>
                      <c15:dlblFieldTableCache>
                        <c:ptCount val="1"/>
                      </c15:dlblFieldTableCache>
                    </c15:dlblFTEntry>
                  </c15:dlblFieldTable>
                  <c15:showDataLabelsRange val="0"/>
                </c:ext>
                <c:ext xmlns:c16="http://schemas.microsoft.com/office/drawing/2014/chart" uri="{C3380CC4-5D6E-409C-BE32-E72D297353CC}">
                  <c16:uniqueId val="{00000014-9B88-45C8-B696-4BAE1378962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{C6CEBD50-BFE8-4F59-810A-1E9F386DA67A}</c15:txfldGUID>
                      <c15:f>Diagramm!$I$67</c15:f>
                      <c15:dlblFieldTableCache>
                        <c:ptCount val="1"/>
                      </c15:dlblFieldTableCache>
                    </c15:dlblFTEntry>
                  </c15:dlblFieldTable>
                  <c15:showDataLabelsRange val="0"/>
                </c:ext>
                <c:ext xmlns:c16="http://schemas.microsoft.com/office/drawing/2014/chart" uri="{C3380CC4-5D6E-409C-BE32-E72D297353CC}">
                  <c16:uniqueId val="{00000015-9B88-45C8-B696-4BAE137896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B88-45C8-B696-4BAE1378962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{C105CE47-7FE5-4D80-AAA3-63C9C2C1FFD9}</c15:txfldGUID>
                      <c15:f>Diagramm!$K$46</c15:f>
                      <c15:dlblFieldTableCache>
                        <c:ptCount val="1"/>
                      </c15:dlblFieldTableCache>
                    </c15:dlblFTEntry>
                  </c15:dlblFieldTable>
                  <c15:showDataLabelsRange val="0"/>
                </c:ext>
                <c:ext xmlns:c16="http://schemas.microsoft.com/office/drawing/2014/chart" uri="{C3380CC4-5D6E-409C-BE32-E72D297353CC}">
                  <c16:uniqueId val="{00000017-9B88-45C8-B696-4BAE1378962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{A1BC8538-593C-4AA6-B505-A6FD071CADA2}</c15:txfldGUID>
                      <c15:f>Diagramm!$K$47</c15:f>
                      <c15:dlblFieldTableCache>
                        <c:ptCount val="1"/>
                      </c15:dlblFieldTableCache>
                    </c15:dlblFTEntry>
                  </c15:dlblFieldTable>
                  <c15:showDataLabelsRange val="0"/>
                </c:ext>
                <c:ext xmlns:c16="http://schemas.microsoft.com/office/drawing/2014/chart" uri="{C3380CC4-5D6E-409C-BE32-E72D297353CC}">
                  <c16:uniqueId val="{00000018-9B88-45C8-B696-4BAE1378962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{4A9969D4-4407-48C9-8E58-A97CF66878A0}</c15:txfldGUID>
                      <c15:f>Diagramm!$K$48</c15:f>
                      <c15:dlblFieldTableCache>
                        <c:ptCount val="1"/>
                      </c15:dlblFieldTableCache>
                    </c15:dlblFTEntry>
                  </c15:dlblFieldTable>
                  <c15:showDataLabelsRange val="0"/>
                </c:ext>
                <c:ext xmlns:c16="http://schemas.microsoft.com/office/drawing/2014/chart" uri="{C3380CC4-5D6E-409C-BE32-E72D297353CC}">
                  <c16:uniqueId val="{00000019-9B88-45C8-B696-4BAE1378962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{3CD7024E-3B5E-4BBA-922F-518157A5DC9D}</c15:txfldGUID>
                      <c15:f>Diagramm!$K$49</c15:f>
                      <c15:dlblFieldTableCache>
                        <c:ptCount val="1"/>
                      </c15:dlblFieldTableCache>
                    </c15:dlblFTEntry>
                  </c15:dlblFieldTable>
                  <c15:showDataLabelsRange val="0"/>
                </c:ext>
                <c:ext xmlns:c16="http://schemas.microsoft.com/office/drawing/2014/chart" uri="{C3380CC4-5D6E-409C-BE32-E72D297353CC}">
                  <c16:uniqueId val="{0000001A-9B88-45C8-B696-4BAE1378962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{06B98D87-D80C-400F-9491-CC8BD7223FF4}</c15:txfldGUID>
                      <c15:f>Diagramm!$K$50</c15:f>
                      <c15:dlblFieldTableCache>
                        <c:ptCount val="1"/>
                      </c15:dlblFieldTableCache>
                    </c15:dlblFTEntry>
                  </c15:dlblFieldTable>
                  <c15:showDataLabelsRange val="0"/>
                </c:ext>
                <c:ext xmlns:c16="http://schemas.microsoft.com/office/drawing/2014/chart" uri="{C3380CC4-5D6E-409C-BE32-E72D297353CC}">
                  <c16:uniqueId val="{0000001B-9B88-45C8-B696-4BAE1378962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{F51100C4-C81F-4D28-8D62-2C89DC095477}</c15:txfldGUID>
                      <c15:f>Diagramm!$K$51</c15:f>
                      <c15:dlblFieldTableCache>
                        <c:ptCount val="1"/>
                      </c15:dlblFieldTableCache>
                    </c15:dlblFTEntry>
                  </c15:dlblFieldTable>
                  <c15:showDataLabelsRange val="0"/>
                </c:ext>
                <c:ext xmlns:c16="http://schemas.microsoft.com/office/drawing/2014/chart" uri="{C3380CC4-5D6E-409C-BE32-E72D297353CC}">
                  <c16:uniqueId val="{0000001C-9B88-45C8-B696-4BAE1378962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{73A01F50-3D08-4494-99B3-A0274A416B31}</c15:txfldGUID>
                      <c15:f>Diagramm!$K$52</c15:f>
                      <c15:dlblFieldTableCache>
                        <c:ptCount val="1"/>
                      </c15:dlblFieldTableCache>
                    </c15:dlblFTEntry>
                  </c15:dlblFieldTable>
                  <c15:showDataLabelsRange val="0"/>
                </c:ext>
                <c:ext xmlns:c16="http://schemas.microsoft.com/office/drawing/2014/chart" uri="{C3380CC4-5D6E-409C-BE32-E72D297353CC}">
                  <c16:uniqueId val="{0000001D-9B88-45C8-B696-4BAE1378962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{92C23315-A860-42D4-B46F-3DF90866D790}</c15:txfldGUID>
                      <c15:f>Diagramm!$K$53</c15:f>
                      <c15:dlblFieldTableCache>
                        <c:ptCount val="1"/>
                      </c15:dlblFieldTableCache>
                    </c15:dlblFTEntry>
                  </c15:dlblFieldTable>
                  <c15:showDataLabelsRange val="0"/>
                </c:ext>
                <c:ext xmlns:c16="http://schemas.microsoft.com/office/drawing/2014/chart" uri="{C3380CC4-5D6E-409C-BE32-E72D297353CC}">
                  <c16:uniqueId val="{0000001E-9B88-45C8-B696-4BAE1378962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{3BFD6AE4-83EF-42DD-BFBD-9BDF6B3C5FAE}</c15:txfldGUID>
                      <c15:f>Diagramm!$K$54</c15:f>
                      <c15:dlblFieldTableCache>
                        <c:ptCount val="1"/>
                      </c15:dlblFieldTableCache>
                    </c15:dlblFTEntry>
                  </c15:dlblFieldTable>
                  <c15:showDataLabelsRange val="0"/>
                </c:ext>
                <c:ext xmlns:c16="http://schemas.microsoft.com/office/drawing/2014/chart" uri="{C3380CC4-5D6E-409C-BE32-E72D297353CC}">
                  <c16:uniqueId val="{0000001F-9B88-45C8-B696-4BAE1378962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{BAD70158-9B37-4098-BF3F-E10D22051D61}</c15:txfldGUID>
                      <c15:f>Diagramm!$K$55</c15:f>
                      <c15:dlblFieldTableCache>
                        <c:ptCount val="1"/>
                      </c15:dlblFieldTableCache>
                    </c15:dlblFTEntry>
                  </c15:dlblFieldTable>
                  <c15:showDataLabelsRange val="0"/>
                </c:ext>
                <c:ext xmlns:c16="http://schemas.microsoft.com/office/drawing/2014/chart" uri="{C3380CC4-5D6E-409C-BE32-E72D297353CC}">
                  <c16:uniqueId val="{00000020-9B88-45C8-B696-4BAE1378962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{7E3B4494-D4BA-471E-87B2-1EECF945A77F}</c15:txfldGUID>
                      <c15:f>Diagramm!$K$56</c15:f>
                      <c15:dlblFieldTableCache>
                        <c:ptCount val="1"/>
                      </c15:dlblFieldTableCache>
                    </c15:dlblFTEntry>
                  </c15:dlblFieldTable>
                  <c15:showDataLabelsRange val="0"/>
                </c:ext>
                <c:ext xmlns:c16="http://schemas.microsoft.com/office/drawing/2014/chart" uri="{C3380CC4-5D6E-409C-BE32-E72D297353CC}">
                  <c16:uniqueId val="{00000021-9B88-45C8-B696-4BAE1378962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{B7BED91F-1E2A-4577-94CB-5FFDFB77970F}</c15:txfldGUID>
                      <c15:f>Diagramm!$K$57</c15:f>
                      <c15:dlblFieldTableCache>
                        <c:ptCount val="1"/>
                      </c15:dlblFieldTableCache>
                    </c15:dlblFTEntry>
                  </c15:dlblFieldTable>
                  <c15:showDataLabelsRange val="0"/>
                </c:ext>
                <c:ext xmlns:c16="http://schemas.microsoft.com/office/drawing/2014/chart" uri="{C3380CC4-5D6E-409C-BE32-E72D297353CC}">
                  <c16:uniqueId val="{00000022-9B88-45C8-B696-4BAE1378962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{BB0BBEE7-AE01-47DF-9047-4EDD77DC89D6}</c15:txfldGUID>
                      <c15:f>Diagramm!$K$58</c15:f>
                      <c15:dlblFieldTableCache>
                        <c:ptCount val="1"/>
                      </c15:dlblFieldTableCache>
                    </c15:dlblFTEntry>
                  </c15:dlblFieldTable>
                  <c15:showDataLabelsRange val="0"/>
                </c:ext>
                <c:ext xmlns:c16="http://schemas.microsoft.com/office/drawing/2014/chart" uri="{C3380CC4-5D6E-409C-BE32-E72D297353CC}">
                  <c16:uniqueId val="{00000023-9B88-45C8-B696-4BAE1378962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{9E3350D8-C3F0-445E-B03C-20417829D856}</c15:txfldGUID>
                      <c15:f>Diagramm!$K$59</c15:f>
                      <c15:dlblFieldTableCache>
                        <c:ptCount val="1"/>
                      </c15:dlblFieldTableCache>
                    </c15:dlblFTEntry>
                  </c15:dlblFieldTable>
                  <c15:showDataLabelsRange val="0"/>
                </c:ext>
                <c:ext xmlns:c16="http://schemas.microsoft.com/office/drawing/2014/chart" uri="{C3380CC4-5D6E-409C-BE32-E72D297353CC}">
                  <c16:uniqueId val="{00000024-9B88-45C8-B696-4BAE1378962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{8B522A92-5EB5-4AC3-B426-216A53554173}</c15:txfldGUID>
                      <c15:f>Diagramm!$K$60</c15:f>
                      <c15:dlblFieldTableCache>
                        <c:ptCount val="1"/>
                      </c15:dlblFieldTableCache>
                    </c15:dlblFTEntry>
                  </c15:dlblFieldTable>
                  <c15:showDataLabelsRange val="0"/>
                </c:ext>
                <c:ext xmlns:c16="http://schemas.microsoft.com/office/drawing/2014/chart" uri="{C3380CC4-5D6E-409C-BE32-E72D297353CC}">
                  <c16:uniqueId val="{00000025-9B88-45C8-B696-4BAE1378962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{A9F8BA59-6447-4887-A063-D9DDCC7AD526}</c15:txfldGUID>
                      <c15:f>Diagramm!$K$61</c15:f>
                      <c15:dlblFieldTableCache>
                        <c:ptCount val="1"/>
                      </c15:dlblFieldTableCache>
                    </c15:dlblFTEntry>
                  </c15:dlblFieldTable>
                  <c15:showDataLabelsRange val="0"/>
                </c:ext>
                <c:ext xmlns:c16="http://schemas.microsoft.com/office/drawing/2014/chart" uri="{C3380CC4-5D6E-409C-BE32-E72D297353CC}">
                  <c16:uniqueId val="{00000026-9B88-45C8-B696-4BAE1378962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{26DEC89C-0A11-444A-AD97-84358D201352}</c15:txfldGUID>
                      <c15:f>Diagramm!$K$62</c15:f>
                      <c15:dlblFieldTableCache>
                        <c:ptCount val="1"/>
                      </c15:dlblFieldTableCache>
                    </c15:dlblFTEntry>
                  </c15:dlblFieldTable>
                  <c15:showDataLabelsRange val="0"/>
                </c:ext>
                <c:ext xmlns:c16="http://schemas.microsoft.com/office/drawing/2014/chart" uri="{C3380CC4-5D6E-409C-BE32-E72D297353CC}">
                  <c16:uniqueId val="{00000027-9B88-45C8-B696-4BAE1378962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{E74FD825-FDAF-404C-997F-DA67D3477B4F}</c15:txfldGUID>
                      <c15:f>Diagramm!$K$63</c15:f>
                      <c15:dlblFieldTableCache>
                        <c:ptCount val="1"/>
                      </c15:dlblFieldTableCache>
                    </c15:dlblFTEntry>
                  </c15:dlblFieldTable>
                  <c15:showDataLabelsRange val="0"/>
                </c:ext>
                <c:ext xmlns:c16="http://schemas.microsoft.com/office/drawing/2014/chart" uri="{C3380CC4-5D6E-409C-BE32-E72D297353CC}">
                  <c16:uniqueId val="{00000028-9B88-45C8-B696-4BAE1378962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{ED8838AB-B545-4FCD-B59C-21AD450866BE}</c15:txfldGUID>
                      <c15:f>Diagramm!$K$64</c15:f>
                      <c15:dlblFieldTableCache>
                        <c:ptCount val="1"/>
                      </c15:dlblFieldTableCache>
                    </c15:dlblFTEntry>
                  </c15:dlblFieldTable>
                  <c15:showDataLabelsRange val="0"/>
                </c:ext>
                <c:ext xmlns:c16="http://schemas.microsoft.com/office/drawing/2014/chart" uri="{C3380CC4-5D6E-409C-BE32-E72D297353CC}">
                  <c16:uniqueId val="{00000029-9B88-45C8-B696-4BAE1378962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{0E3721E2-869B-432F-BF68-0B14DF7C0067}</c15:txfldGUID>
                      <c15:f>Diagramm!$K$65</c15:f>
                      <c15:dlblFieldTableCache>
                        <c:ptCount val="1"/>
                      </c15:dlblFieldTableCache>
                    </c15:dlblFTEntry>
                  </c15:dlblFieldTable>
                  <c15:showDataLabelsRange val="0"/>
                </c:ext>
                <c:ext xmlns:c16="http://schemas.microsoft.com/office/drawing/2014/chart" uri="{C3380CC4-5D6E-409C-BE32-E72D297353CC}">
                  <c16:uniqueId val="{0000002A-9B88-45C8-B696-4BAE1378962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{C381442E-A808-4BDB-83B3-80CB505C3C1D}</c15:txfldGUID>
                      <c15:f>Diagramm!$K$66</c15:f>
                      <c15:dlblFieldTableCache>
                        <c:ptCount val="1"/>
                      </c15:dlblFieldTableCache>
                    </c15:dlblFTEntry>
                  </c15:dlblFieldTable>
                  <c15:showDataLabelsRange val="0"/>
                </c:ext>
                <c:ext xmlns:c16="http://schemas.microsoft.com/office/drawing/2014/chart" uri="{C3380CC4-5D6E-409C-BE32-E72D297353CC}">
                  <c16:uniqueId val="{0000002B-9B88-45C8-B696-4BAE1378962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{83613FA6-9F41-46C8-82D1-440D383502BC}</c15:txfldGUID>
                      <c15:f>Diagramm!$K$67</c15:f>
                      <c15:dlblFieldTableCache>
                        <c:ptCount val="1"/>
                      </c15:dlblFieldTableCache>
                    </c15:dlblFTEntry>
                  </c15:dlblFieldTable>
                  <c15:showDataLabelsRange val="0"/>
                </c:ext>
                <c:ext xmlns:c16="http://schemas.microsoft.com/office/drawing/2014/chart" uri="{C3380CC4-5D6E-409C-BE32-E72D297353CC}">
                  <c16:uniqueId val="{0000002C-9B88-45C8-B696-4BAE1378962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B88-45C8-B696-4BAE1378962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{D0411551-4B82-4F17-B43A-00CD267328C2}</c15:txfldGUID>
                      <c15:f>Diagramm!$J$46</c15:f>
                      <c15:dlblFieldTableCache>
                        <c:ptCount val="1"/>
                      </c15:dlblFieldTableCache>
                    </c15:dlblFTEntry>
                  </c15:dlblFieldTable>
                  <c15:showDataLabelsRange val="0"/>
                </c:ext>
                <c:ext xmlns:c16="http://schemas.microsoft.com/office/drawing/2014/chart" uri="{C3380CC4-5D6E-409C-BE32-E72D297353CC}">
                  <c16:uniqueId val="{0000002E-9B88-45C8-B696-4BAE1378962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{E83635F4-650A-4AF7-BBBC-858E1E3D9944}</c15:txfldGUID>
                      <c15:f>Diagramm!$J$47</c15:f>
                      <c15:dlblFieldTableCache>
                        <c:ptCount val="1"/>
                      </c15:dlblFieldTableCache>
                    </c15:dlblFTEntry>
                  </c15:dlblFieldTable>
                  <c15:showDataLabelsRange val="0"/>
                </c:ext>
                <c:ext xmlns:c16="http://schemas.microsoft.com/office/drawing/2014/chart" uri="{C3380CC4-5D6E-409C-BE32-E72D297353CC}">
                  <c16:uniqueId val="{0000002F-9B88-45C8-B696-4BAE1378962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{E3791351-7A1E-417D-8E97-E26211C193B9}</c15:txfldGUID>
                      <c15:f>Diagramm!$J$48</c15:f>
                      <c15:dlblFieldTableCache>
                        <c:ptCount val="1"/>
                      </c15:dlblFieldTableCache>
                    </c15:dlblFTEntry>
                  </c15:dlblFieldTable>
                  <c15:showDataLabelsRange val="0"/>
                </c:ext>
                <c:ext xmlns:c16="http://schemas.microsoft.com/office/drawing/2014/chart" uri="{C3380CC4-5D6E-409C-BE32-E72D297353CC}">
                  <c16:uniqueId val="{00000030-9B88-45C8-B696-4BAE1378962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{D71611EE-B37F-4212-AE23-5F90B8CEE7CE}</c15:txfldGUID>
                      <c15:f>Diagramm!$J$49</c15:f>
                      <c15:dlblFieldTableCache>
                        <c:ptCount val="1"/>
                      </c15:dlblFieldTableCache>
                    </c15:dlblFTEntry>
                  </c15:dlblFieldTable>
                  <c15:showDataLabelsRange val="0"/>
                </c:ext>
                <c:ext xmlns:c16="http://schemas.microsoft.com/office/drawing/2014/chart" uri="{C3380CC4-5D6E-409C-BE32-E72D297353CC}">
                  <c16:uniqueId val="{00000031-9B88-45C8-B696-4BAE1378962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{758E9F0C-EE21-4134-8754-B01A9E38C429}</c15:txfldGUID>
                      <c15:f>Diagramm!$J$50</c15:f>
                      <c15:dlblFieldTableCache>
                        <c:ptCount val="1"/>
                      </c15:dlblFieldTableCache>
                    </c15:dlblFTEntry>
                  </c15:dlblFieldTable>
                  <c15:showDataLabelsRange val="0"/>
                </c:ext>
                <c:ext xmlns:c16="http://schemas.microsoft.com/office/drawing/2014/chart" uri="{C3380CC4-5D6E-409C-BE32-E72D297353CC}">
                  <c16:uniqueId val="{00000032-9B88-45C8-B696-4BAE1378962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{1344C99A-92FD-4631-8DAC-0F037D840B4D}</c15:txfldGUID>
                      <c15:f>Diagramm!$J$51</c15:f>
                      <c15:dlblFieldTableCache>
                        <c:ptCount val="1"/>
                      </c15:dlblFieldTableCache>
                    </c15:dlblFTEntry>
                  </c15:dlblFieldTable>
                  <c15:showDataLabelsRange val="0"/>
                </c:ext>
                <c:ext xmlns:c16="http://schemas.microsoft.com/office/drawing/2014/chart" uri="{C3380CC4-5D6E-409C-BE32-E72D297353CC}">
                  <c16:uniqueId val="{00000033-9B88-45C8-B696-4BAE1378962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{78EF6733-DDB6-4775-AFDD-C6FC0FBB35B2}</c15:txfldGUID>
                      <c15:f>Diagramm!$J$52</c15:f>
                      <c15:dlblFieldTableCache>
                        <c:ptCount val="1"/>
                      </c15:dlblFieldTableCache>
                    </c15:dlblFTEntry>
                  </c15:dlblFieldTable>
                  <c15:showDataLabelsRange val="0"/>
                </c:ext>
                <c:ext xmlns:c16="http://schemas.microsoft.com/office/drawing/2014/chart" uri="{C3380CC4-5D6E-409C-BE32-E72D297353CC}">
                  <c16:uniqueId val="{00000034-9B88-45C8-B696-4BAE1378962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{9548EBD8-ABE2-4D6D-A815-CC5B16828E3C}</c15:txfldGUID>
                      <c15:f>Diagramm!$J$53</c15:f>
                      <c15:dlblFieldTableCache>
                        <c:ptCount val="1"/>
                      </c15:dlblFieldTableCache>
                    </c15:dlblFTEntry>
                  </c15:dlblFieldTable>
                  <c15:showDataLabelsRange val="0"/>
                </c:ext>
                <c:ext xmlns:c16="http://schemas.microsoft.com/office/drawing/2014/chart" uri="{C3380CC4-5D6E-409C-BE32-E72D297353CC}">
                  <c16:uniqueId val="{00000035-9B88-45C8-B696-4BAE1378962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{06EB5568-102C-4ECF-861F-69AB56D39EC6}</c15:txfldGUID>
                      <c15:f>Diagramm!$J$54</c15:f>
                      <c15:dlblFieldTableCache>
                        <c:ptCount val="1"/>
                      </c15:dlblFieldTableCache>
                    </c15:dlblFTEntry>
                  </c15:dlblFieldTable>
                  <c15:showDataLabelsRange val="0"/>
                </c:ext>
                <c:ext xmlns:c16="http://schemas.microsoft.com/office/drawing/2014/chart" uri="{C3380CC4-5D6E-409C-BE32-E72D297353CC}">
                  <c16:uniqueId val="{00000036-9B88-45C8-B696-4BAE1378962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{E6DA0FCC-9270-4156-ACC7-2BEC61E9C72E}</c15:txfldGUID>
                      <c15:f>Diagramm!$J$55</c15:f>
                      <c15:dlblFieldTableCache>
                        <c:ptCount val="1"/>
                      </c15:dlblFieldTableCache>
                    </c15:dlblFTEntry>
                  </c15:dlblFieldTable>
                  <c15:showDataLabelsRange val="0"/>
                </c:ext>
                <c:ext xmlns:c16="http://schemas.microsoft.com/office/drawing/2014/chart" uri="{C3380CC4-5D6E-409C-BE32-E72D297353CC}">
                  <c16:uniqueId val="{00000037-9B88-45C8-B696-4BAE1378962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{22052A21-C71E-4D69-8222-4E4AA7C3E4A4}</c15:txfldGUID>
                      <c15:f>Diagramm!$J$56</c15:f>
                      <c15:dlblFieldTableCache>
                        <c:ptCount val="1"/>
                      </c15:dlblFieldTableCache>
                    </c15:dlblFTEntry>
                  </c15:dlblFieldTable>
                  <c15:showDataLabelsRange val="0"/>
                </c:ext>
                <c:ext xmlns:c16="http://schemas.microsoft.com/office/drawing/2014/chart" uri="{C3380CC4-5D6E-409C-BE32-E72D297353CC}">
                  <c16:uniqueId val="{00000038-9B88-45C8-B696-4BAE1378962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{6C6E323C-2685-46D5-B942-1427591C7452}</c15:txfldGUID>
                      <c15:f>Diagramm!$J$57</c15:f>
                      <c15:dlblFieldTableCache>
                        <c:ptCount val="1"/>
                      </c15:dlblFieldTableCache>
                    </c15:dlblFTEntry>
                  </c15:dlblFieldTable>
                  <c15:showDataLabelsRange val="0"/>
                </c:ext>
                <c:ext xmlns:c16="http://schemas.microsoft.com/office/drawing/2014/chart" uri="{C3380CC4-5D6E-409C-BE32-E72D297353CC}">
                  <c16:uniqueId val="{00000039-9B88-45C8-B696-4BAE1378962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{550C7EE5-9D02-4297-85DB-FAA0F4B7B83F}</c15:txfldGUID>
                      <c15:f>Diagramm!$J$58</c15:f>
                      <c15:dlblFieldTableCache>
                        <c:ptCount val="1"/>
                      </c15:dlblFieldTableCache>
                    </c15:dlblFTEntry>
                  </c15:dlblFieldTable>
                  <c15:showDataLabelsRange val="0"/>
                </c:ext>
                <c:ext xmlns:c16="http://schemas.microsoft.com/office/drawing/2014/chart" uri="{C3380CC4-5D6E-409C-BE32-E72D297353CC}">
                  <c16:uniqueId val="{0000003A-9B88-45C8-B696-4BAE1378962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{147D277A-44AE-45BC-AED8-9C060F9720AE}</c15:txfldGUID>
                      <c15:f>Diagramm!$J$59</c15:f>
                      <c15:dlblFieldTableCache>
                        <c:ptCount val="1"/>
                      </c15:dlblFieldTableCache>
                    </c15:dlblFTEntry>
                  </c15:dlblFieldTable>
                  <c15:showDataLabelsRange val="0"/>
                </c:ext>
                <c:ext xmlns:c16="http://schemas.microsoft.com/office/drawing/2014/chart" uri="{C3380CC4-5D6E-409C-BE32-E72D297353CC}">
                  <c16:uniqueId val="{0000003B-9B88-45C8-B696-4BAE1378962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{7C25B5DA-2F22-4EC3-AABD-0A8B3430EAC7}</c15:txfldGUID>
                      <c15:f>Diagramm!$J$60</c15:f>
                      <c15:dlblFieldTableCache>
                        <c:ptCount val="1"/>
                      </c15:dlblFieldTableCache>
                    </c15:dlblFTEntry>
                  </c15:dlblFieldTable>
                  <c15:showDataLabelsRange val="0"/>
                </c:ext>
                <c:ext xmlns:c16="http://schemas.microsoft.com/office/drawing/2014/chart" uri="{C3380CC4-5D6E-409C-BE32-E72D297353CC}">
                  <c16:uniqueId val="{0000003C-9B88-45C8-B696-4BAE1378962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{62C32E56-04E6-46CB-A8F8-AF22B2C73019}</c15:txfldGUID>
                      <c15:f>Diagramm!$J$61</c15:f>
                      <c15:dlblFieldTableCache>
                        <c:ptCount val="1"/>
                      </c15:dlblFieldTableCache>
                    </c15:dlblFTEntry>
                  </c15:dlblFieldTable>
                  <c15:showDataLabelsRange val="0"/>
                </c:ext>
                <c:ext xmlns:c16="http://schemas.microsoft.com/office/drawing/2014/chart" uri="{C3380CC4-5D6E-409C-BE32-E72D297353CC}">
                  <c16:uniqueId val="{0000003D-9B88-45C8-B696-4BAE1378962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{9A3D1DB9-C159-4CCE-9737-E92F986A6407}</c15:txfldGUID>
                      <c15:f>Diagramm!$J$62</c15:f>
                      <c15:dlblFieldTableCache>
                        <c:ptCount val="1"/>
                      </c15:dlblFieldTableCache>
                    </c15:dlblFTEntry>
                  </c15:dlblFieldTable>
                  <c15:showDataLabelsRange val="0"/>
                </c:ext>
                <c:ext xmlns:c16="http://schemas.microsoft.com/office/drawing/2014/chart" uri="{C3380CC4-5D6E-409C-BE32-E72D297353CC}">
                  <c16:uniqueId val="{0000003E-9B88-45C8-B696-4BAE1378962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{EBD107B2-AD3D-4008-95AE-230352CD9DCB}</c15:txfldGUID>
                      <c15:f>Diagramm!$J$63</c15:f>
                      <c15:dlblFieldTableCache>
                        <c:ptCount val="1"/>
                      </c15:dlblFieldTableCache>
                    </c15:dlblFTEntry>
                  </c15:dlblFieldTable>
                  <c15:showDataLabelsRange val="0"/>
                </c:ext>
                <c:ext xmlns:c16="http://schemas.microsoft.com/office/drawing/2014/chart" uri="{C3380CC4-5D6E-409C-BE32-E72D297353CC}">
                  <c16:uniqueId val="{0000003F-9B88-45C8-B696-4BAE1378962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{1B7DCA1C-A5AE-4575-946D-F634AE43C9E9}</c15:txfldGUID>
                      <c15:f>Diagramm!$J$64</c15:f>
                      <c15:dlblFieldTableCache>
                        <c:ptCount val="1"/>
                      </c15:dlblFieldTableCache>
                    </c15:dlblFTEntry>
                  </c15:dlblFieldTable>
                  <c15:showDataLabelsRange val="0"/>
                </c:ext>
                <c:ext xmlns:c16="http://schemas.microsoft.com/office/drawing/2014/chart" uri="{C3380CC4-5D6E-409C-BE32-E72D297353CC}">
                  <c16:uniqueId val="{00000040-9B88-45C8-B696-4BAE1378962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{F2CF2E05-073C-48E5-8C6F-1F4ED33AE36D}</c15:txfldGUID>
                      <c15:f>Diagramm!$J$65</c15:f>
                      <c15:dlblFieldTableCache>
                        <c:ptCount val="1"/>
                      </c15:dlblFieldTableCache>
                    </c15:dlblFTEntry>
                  </c15:dlblFieldTable>
                  <c15:showDataLabelsRange val="0"/>
                </c:ext>
                <c:ext xmlns:c16="http://schemas.microsoft.com/office/drawing/2014/chart" uri="{C3380CC4-5D6E-409C-BE32-E72D297353CC}">
                  <c16:uniqueId val="{00000041-9B88-45C8-B696-4BAE1378962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{91E8929E-6C4C-4ED6-9FF8-E2008B30D99D}</c15:txfldGUID>
                      <c15:f>Diagramm!$J$66</c15:f>
                      <c15:dlblFieldTableCache>
                        <c:ptCount val="1"/>
                      </c15:dlblFieldTableCache>
                    </c15:dlblFTEntry>
                  </c15:dlblFieldTable>
                  <c15:showDataLabelsRange val="0"/>
                </c:ext>
                <c:ext xmlns:c16="http://schemas.microsoft.com/office/drawing/2014/chart" uri="{C3380CC4-5D6E-409C-BE32-E72D297353CC}">
                  <c16:uniqueId val="{00000042-9B88-45C8-B696-4BAE1378962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{91BFE28F-32A1-449E-A7EF-84485DC922F4}</c15:txfldGUID>
                      <c15:f>Diagramm!$J$67</c15:f>
                      <c15:dlblFieldTableCache>
                        <c:ptCount val="1"/>
                      </c15:dlblFieldTableCache>
                    </c15:dlblFTEntry>
                  </c15:dlblFieldTable>
                  <c15:showDataLabelsRange val="0"/>
                </c:ext>
                <c:ext xmlns:c16="http://schemas.microsoft.com/office/drawing/2014/chart" uri="{C3380CC4-5D6E-409C-BE32-E72D297353CC}">
                  <c16:uniqueId val="{00000043-9B88-45C8-B696-4BAE137896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B88-45C8-B696-4BAE1378962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70-4DB0-94D8-9116EAAB12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70-4DB0-94D8-9116EAAB12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70-4DB0-94D8-9116EAAB12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70-4DB0-94D8-9116EAAB12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70-4DB0-94D8-9116EAAB12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70-4DB0-94D8-9116EAAB12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70-4DB0-94D8-9116EAAB12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70-4DB0-94D8-9116EAAB12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70-4DB0-94D8-9116EAAB12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270-4DB0-94D8-9116EAAB12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70-4DB0-94D8-9116EAAB12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70-4DB0-94D8-9116EAAB12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270-4DB0-94D8-9116EAAB12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270-4DB0-94D8-9116EAAB12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270-4DB0-94D8-9116EAAB12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270-4DB0-94D8-9116EAAB12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270-4DB0-94D8-9116EAAB12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270-4DB0-94D8-9116EAAB12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270-4DB0-94D8-9116EAAB12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270-4DB0-94D8-9116EAAB12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270-4DB0-94D8-9116EAAB12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270-4DB0-94D8-9116EAAB12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270-4DB0-94D8-9116EAAB120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270-4DB0-94D8-9116EAAB12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270-4DB0-94D8-9116EAAB12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270-4DB0-94D8-9116EAAB12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270-4DB0-94D8-9116EAAB12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270-4DB0-94D8-9116EAAB12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270-4DB0-94D8-9116EAAB12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270-4DB0-94D8-9116EAAB12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270-4DB0-94D8-9116EAAB12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270-4DB0-94D8-9116EAAB12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270-4DB0-94D8-9116EAAB12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270-4DB0-94D8-9116EAAB12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270-4DB0-94D8-9116EAAB12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270-4DB0-94D8-9116EAAB12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270-4DB0-94D8-9116EAAB12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270-4DB0-94D8-9116EAAB12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270-4DB0-94D8-9116EAAB12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270-4DB0-94D8-9116EAAB12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270-4DB0-94D8-9116EAAB12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270-4DB0-94D8-9116EAAB12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270-4DB0-94D8-9116EAAB12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270-4DB0-94D8-9116EAAB12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270-4DB0-94D8-9116EAAB12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270-4DB0-94D8-9116EAAB120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270-4DB0-94D8-9116EAAB12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270-4DB0-94D8-9116EAAB12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270-4DB0-94D8-9116EAAB12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270-4DB0-94D8-9116EAAB12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270-4DB0-94D8-9116EAAB12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270-4DB0-94D8-9116EAAB12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270-4DB0-94D8-9116EAAB12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270-4DB0-94D8-9116EAAB12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270-4DB0-94D8-9116EAAB12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270-4DB0-94D8-9116EAAB12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270-4DB0-94D8-9116EAAB12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270-4DB0-94D8-9116EAAB12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270-4DB0-94D8-9116EAAB12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270-4DB0-94D8-9116EAAB12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270-4DB0-94D8-9116EAAB12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270-4DB0-94D8-9116EAAB12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270-4DB0-94D8-9116EAAB12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270-4DB0-94D8-9116EAAB12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270-4DB0-94D8-9116EAAB12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270-4DB0-94D8-9116EAAB12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270-4DB0-94D8-9116EAAB12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270-4DB0-94D8-9116EAAB12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270-4DB0-94D8-9116EAAB120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100.77126697263429</c:v>
                </c:pt>
                <c:pt idx="2">
                  <c:v>102.23191331340101</c:v>
                </c:pt>
                <c:pt idx="3">
                  <c:v>101.72535278322637</c:v>
                </c:pt>
                <c:pt idx="4">
                  <c:v>101.69488297690008</c:v>
                </c:pt>
                <c:pt idx="5">
                  <c:v>102.56517682009483</c:v>
                </c:pt>
                <c:pt idx="6">
                  <c:v>104.07343223324636</c:v>
                </c:pt>
                <c:pt idx="7">
                  <c:v>103.64304621888746</c:v>
                </c:pt>
                <c:pt idx="8">
                  <c:v>103.77444725866962</c:v>
                </c:pt>
                <c:pt idx="9">
                  <c:v>104.2333987164594</c:v>
                </c:pt>
                <c:pt idx="10">
                  <c:v>105.70737559749386</c:v>
                </c:pt>
                <c:pt idx="11">
                  <c:v>105.32459865551979</c:v>
                </c:pt>
                <c:pt idx="12">
                  <c:v>104.85041229456687</c:v>
                </c:pt>
                <c:pt idx="13">
                  <c:v>105.1474929062482</c:v>
                </c:pt>
                <c:pt idx="14">
                  <c:v>107.17563938984213</c:v>
                </c:pt>
                <c:pt idx="15">
                  <c:v>106.92045476185943</c:v>
                </c:pt>
                <c:pt idx="16">
                  <c:v>106.53958218278075</c:v>
                </c:pt>
                <c:pt idx="17">
                  <c:v>106.14157033764353</c:v>
                </c:pt>
                <c:pt idx="18">
                  <c:v>107.77170497610025</c:v>
                </c:pt>
                <c:pt idx="19">
                  <c:v>107.50509417074518</c:v>
                </c:pt>
                <c:pt idx="20">
                  <c:v>106.68240939993525</c:v>
                </c:pt>
                <c:pt idx="21">
                  <c:v>106.65765268229515</c:v>
                </c:pt>
                <c:pt idx="22">
                  <c:v>108.31635276418274</c:v>
                </c:pt>
                <c:pt idx="23">
                  <c:v>107.8992972900916</c:v>
                </c:pt>
                <c:pt idx="24">
                  <c:v>106.68431376283066</c:v>
                </c:pt>
              </c:numCache>
            </c:numRef>
          </c:val>
          <c:smooth val="0"/>
          <c:extLst>
            <c:ext xmlns:c16="http://schemas.microsoft.com/office/drawing/2014/chart" uri="{C3380CC4-5D6E-409C-BE32-E72D297353CC}">
              <c16:uniqueId val="{00000000-03D3-4ABA-88A5-0B7C3BE46F3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102.56673511293634</c:v>
                </c:pt>
                <c:pt idx="2">
                  <c:v>107.90554414784394</c:v>
                </c:pt>
                <c:pt idx="3">
                  <c:v>107.5205338809035</c:v>
                </c:pt>
                <c:pt idx="4">
                  <c:v>106.69917864476386</c:v>
                </c:pt>
                <c:pt idx="5">
                  <c:v>110.36960985626283</c:v>
                </c:pt>
                <c:pt idx="6">
                  <c:v>118.30082135523614</c:v>
                </c:pt>
                <c:pt idx="7">
                  <c:v>118.04414784394251</c:v>
                </c:pt>
                <c:pt idx="8">
                  <c:v>115.52874743326488</c:v>
                </c:pt>
                <c:pt idx="9">
                  <c:v>115.14373716632444</c:v>
                </c:pt>
                <c:pt idx="10">
                  <c:v>118.66016427104722</c:v>
                </c:pt>
                <c:pt idx="11">
                  <c:v>117.12012320328542</c:v>
                </c:pt>
                <c:pt idx="12">
                  <c:v>115.09240246406571</c:v>
                </c:pt>
                <c:pt idx="13">
                  <c:v>114.34804928131416</c:v>
                </c:pt>
                <c:pt idx="14">
                  <c:v>116.88911704312115</c:v>
                </c:pt>
                <c:pt idx="15">
                  <c:v>116.88911704312115</c:v>
                </c:pt>
                <c:pt idx="16">
                  <c:v>114.96406570841889</c:v>
                </c:pt>
                <c:pt idx="17">
                  <c:v>112.91067761806981</c:v>
                </c:pt>
                <c:pt idx="18">
                  <c:v>114.6817248459959</c:v>
                </c:pt>
                <c:pt idx="19">
                  <c:v>113.88603696098562</c:v>
                </c:pt>
                <c:pt idx="20">
                  <c:v>110.6776180698152</c:v>
                </c:pt>
                <c:pt idx="21">
                  <c:v>110.70328542094457</c:v>
                </c:pt>
                <c:pt idx="22">
                  <c:v>113.03901437371664</c:v>
                </c:pt>
                <c:pt idx="23">
                  <c:v>110.95995893223819</c:v>
                </c:pt>
                <c:pt idx="24">
                  <c:v>103.61909650924024</c:v>
                </c:pt>
              </c:numCache>
            </c:numRef>
          </c:val>
          <c:smooth val="0"/>
          <c:extLst>
            <c:ext xmlns:c16="http://schemas.microsoft.com/office/drawing/2014/chart" uri="{C3380CC4-5D6E-409C-BE32-E72D297353CC}">
              <c16:uniqueId val="{00000001-03D3-4ABA-88A5-0B7C3BE46F3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104.09927495817067</c:v>
                </c:pt>
                <c:pt idx="2">
                  <c:v>101.53374233128834</c:v>
                </c:pt>
                <c:pt idx="3">
                  <c:v>106.75776166573712</c:v>
                </c:pt>
                <c:pt idx="4">
                  <c:v>104.13645659044433</c:v>
                </c:pt>
                <c:pt idx="5">
                  <c:v>106.19074177356387</c:v>
                </c:pt>
                <c:pt idx="6">
                  <c:v>105.44710912809072</c:v>
                </c:pt>
                <c:pt idx="7">
                  <c:v>109.13738613125116</c:v>
                </c:pt>
                <c:pt idx="8">
                  <c:v>105.40063208774866</c:v>
                </c:pt>
                <c:pt idx="9">
                  <c:v>105.09388362149099</c:v>
                </c:pt>
                <c:pt idx="10">
                  <c:v>101.89626324595649</c:v>
                </c:pt>
                <c:pt idx="11">
                  <c:v>104.443205056702</c:v>
                </c:pt>
                <c:pt idx="12">
                  <c:v>101.15263060048336</c:v>
                </c:pt>
                <c:pt idx="13">
                  <c:v>99.702546941810738</c:v>
                </c:pt>
                <c:pt idx="14">
                  <c:v>94.153188324967459</c:v>
                </c:pt>
                <c:pt idx="15">
                  <c:v>94.050938836214911</c:v>
                </c:pt>
                <c:pt idx="16">
                  <c:v>92.349879159695121</c:v>
                </c:pt>
                <c:pt idx="17">
                  <c:v>92.061721509574269</c:v>
                </c:pt>
                <c:pt idx="18">
                  <c:v>88.092582264361411</c:v>
                </c:pt>
                <c:pt idx="19">
                  <c:v>89.514779698828789</c:v>
                </c:pt>
                <c:pt idx="20">
                  <c:v>87.562744004461806</c:v>
                </c:pt>
                <c:pt idx="21">
                  <c:v>88.046105224019328</c:v>
                </c:pt>
                <c:pt idx="22">
                  <c:v>83.714445064138317</c:v>
                </c:pt>
                <c:pt idx="23">
                  <c:v>83.67726343186466</c:v>
                </c:pt>
                <c:pt idx="24">
                  <c:v>78.797174195947207</c:v>
                </c:pt>
              </c:numCache>
            </c:numRef>
          </c:val>
          <c:smooth val="0"/>
          <c:extLst>
            <c:ext xmlns:c16="http://schemas.microsoft.com/office/drawing/2014/chart" uri="{C3380CC4-5D6E-409C-BE32-E72D297353CC}">
              <c16:uniqueId val="{00000002-03D3-4ABA-88A5-0B7C3BE46F3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3D3-4ABA-88A5-0B7C3BE46F30}"/>
                </c:ext>
              </c:extLst>
            </c:dLbl>
            <c:dLbl>
              <c:idx val="1"/>
              <c:delete val="1"/>
              <c:extLst>
                <c:ext xmlns:c15="http://schemas.microsoft.com/office/drawing/2012/chart" uri="{CE6537A1-D6FC-4f65-9D91-7224C49458BB}"/>
                <c:ext xmlns:c16="http://schemas.microsoft.com/office/drawing/2014/chart" uri="{C3380CC4-5D6E-409C-BE32-E72D297353CC}">
                  <c16:uniqueId val="{00000004-03D3-4ABA-88A5-0B7C3BE46F30}"/>
                </c:ext>
              </c:extLst>
            </c:dLbl>
            <c:dLbl>
              <c:idx val="2"/>
              <c:delete val="1"/>
              <c:extLst>
                <c:ext xmlns:c15="http://schemas.microsoft.com/office/drawing/2012/chart" uri="{CE6537A1-D6FC-4f65-9D91-7224C49458BB}"/>
                <c:ext xmlns:c16="http://schemas.microsoft.com/office/drawing/2014/chart" uri="{C3380CC4-5D6E-409C-BE32-E72D297353CC}">
                  <c16:uniqueId val="{00000005-03D3-4ABA-88A5-0B7C3BE46F30}"/>
                </c:ext>
              </c:extLst>
            </c:dLbl>
            <c:dLbl>
              <c:idx val="3"/>
              <c:delete val="1"/>
              <c:extLst>
                <c:ext xmlns:c15="http://schemas.microsoft.com/office/drawing/2012/chart" uri="{CE6537A1-D6FC-4f65-9D91-7224C49458BB}"/>
                <c:ext xmlns:c16="http://schemas.microsoft.com/office/drawing/2014/chart" uri="{C3380CC4-5D6E-409C-BE32-E72D297353CC}">
                  <c16:uniqueId val="{00000006-03D3-4ABA-88A5-0B7C3BE46F30}"/>
                </c:ext>
              </c:extLst>
            </c:dLbl>
            <c:dLbl>
              <c:idx val="4"/>
              <c:delete val="1"/>
              <c:extLst>
                <c:ext xmlns:c15="http://schemas.microsoft.com/office/drawing/2012/chart" uri="{CE6537A1-D6FC-4f65-9D91-7224C49458BB}"/>
                <c:ext xmlns:c16="http://schemas.microsoft.com/office/drawing/2014/chart" uri="{C3380CC4-5D6E-409C-BE32-E72D297353CC}">
                  <c16:uniqueId val="{00000007-03D3-4ABA-88A5-0B7C3BE46F30}"/>
                </c:ext>
              </c:extLst>
            </c:dLbl>
            <c:dLbl>
              <c:idx val="5"/>
              <c:delete val="1"/>
              <c:extLst>
                <c:ext xmlns:c15="http://schemas.microsoft.com/office/drawing/2012/chart" uri="{CE6537A1-D6FC-4f65-9D91-7224C49458BB}"/>
                <c:ext xmlns:c16="http://schemas.microsoft.com/office/drawing/2014/chart" uri="{C3380CC4-5D6E-409C-BE32-E72D297353CC}">
                  <c16:uniqueId val="{00000008-03D3-4ABA-88A5-0B7C3BE46F30}"/>
                </c:ext>
              </c:extLst>
            </c:dLbl>
            <c:dLbl>
              <c:idx val="6"/>
              <c:delete val="1"/>
              <c:extLst>
                <c:ext xmlns:c15="http://schemas.microsoft.com/office/drawing/2012/chart" uri="{CE6537A1-D6FC-4f65-9D91-7224C49458BB}"/>
                <c:ext xmlns:c16="http://schemas.microsoft.com/office/drawing/2014/chart" uri="{C3380CC4-5D6E-409C-BE32-E72D297353CC}">
                  <c16:uniqueId val="{00000009-03D3-4ABA-88A5-0B7C3BE46F30}"/>
                </c:ext>
              </c:extLst>
            </c:dLbl>
            <c:dLbl>
              <c:idx val="7"/>
              <c:delete val="1"/>
              <c:extLst>
                <c:ext xmlns:c15="http://schemas.microsoft.com/office/drawing/2012/chart" uri="{CE6537A1-D6FC-4f65-9D91-7224C49458BB}"/>
                <c:ext xmlns:c16="http://schemas.microsoft.com/office/drawing/2014/chart" uri="{C3380CC4-5D6E-409C-BE32-E72D297353CC}">
                  <c16:uniqueId val="{0000000A-03D3-4ABA-88A5-0B7C3BE46F30}"/>
                </c:ext>
              </c:extLst>
            </c:dLbl>
            <c:dLbl>
              <c:idx val="8"/>
              <c:delete val="1"/>
              <c:extLst>
                <c:ext xmlns:c15="http://schemas.microsoft.com/office/drawing/2012/chart" uri="{CE6537A1-D6FC-4f65-9D91-7224C49458BB}"/>
                <c:ext xmlns:c16="http://schemas.microsoft.com/office/drawing/2014/chart" uri="{C3380CC4-5D6E-409C-BE32-E72D297353CC}">
                  <c16:uniqueId val="{0000000B-03D3-4ABA-88A5-0B7C3BE46F30}"/>
                </c:ext>
              </c:extLst>
            </c:dLbl>
            <c:dLbl>
              <c:idx val="9"/>
              <c:delete val="1"/>
              <c:extLst>
                <c:ext xmlns:c15="http://schemas.microsoft.com/office/drawing/2012/chart" uri="{CE6537A1-D6FC-4f65-9D91-7224C49458BB}"/>
                <c:ext xmlns:c16="http://schemas.microsoft.com/office/drawing/2014/chart" uri="{C3380CC4-5D6E-409C-BE32-E72D297353CC}">
                  <c16:uniqueId val="{0000000C-03D3-4ABA-88A5-0B7C3BE46F30}"/>
                </c:ext>
              </c:extLst>
            </c:dLbl>
            <c:dLbl>
              <c:idx val="10"/>
              <c:delete val="1"/>
              <c:extLst>
                <c:ext xmlns:c15="http://schemas.microsoft.com/office/drawing/2012/chart" uri="{CE6537A1-D6FC-4f65-9D91-7224C49458BB}"/>
                <c:ext xmlns:c16="http://schemas.microsoft.com/office/drawing/2014/chart" uri="{C3380CC4-5D6E-409C-BE32-E72D297353CC}">
                  <c16:uniqueId val="{0000000D-03D3-4ABA-88A5-0B7C3BE46F30}"/>
                </c:ext>
              </c:extLst>
            </c:dLbl>
            <c:dLbl>
              <c:idx val="11"/>
              <c:delete val="1"/>
              <c:extLst>
                <c:ext xmlns:c15="http://schemas.microsoft.com/office/drawing/2012/chart" uri="{CE6537A1-D6FC-4f65-9D91-7224C49458BB}"/>
                <c:ext xmlns:c16="http://schemas.microsoft.com/office/drawing/2014/chart" uri="{C3380CC4-5D6E-409C-BE32-E72D297353CC}">
                  <c16:uniqueId val="{0000000E-03D3-4ABA-88A5-0B7C3BE46F30}"/>
                </c:ext>
              </c:extLst>
            </c:dLbl>
            <c:dLbl>
              <c:idx val="12"/>
              <c:delete val="1"/>
              <c:extLst>
                <c:ext xmlns:c15="http://schemas.microsoft.com/office/drawing/2012/chart" uri="{CE6537A1-D6FC-4f65-9D91-7224C49458BB}"/>
                <c:ext xmlns:c16="http://schemas.microsoft.com/office/drawing/2014/chart" uri="{C3380CC4-5D6E-409C-BE32-E72D297353CC}">
                  <c16:uniqueId val="{0000000F-03D3-4ABA-88A5-0B7C3BE46F3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D3-4ABA-88A5-0B7C3BE46F30}"/>
                </c:ext>
              </c:extLst>
            </c:dLbl>
            <c:dLbl>
              <c:idx val="14"/>
              <c:delete val="1"/>
              <c:extLst>
                <c:ext xmlns:c15="http://schemas.microsoft.com/office/drawing/2012/chart" uri="{CE6537A1-D6FC-4f65-9D91-7224C49458BB}"/>
                <c:ext xmlns:c16="http://schemas.microsoft.com/office/drawing/2014/chart" uri="{C3380CC4-5D6E-409C-BE32-E72D297353CC}">
                  <c16:uniqueId val="{00000011-03D3-4ABA-88A5-0B7C3BE46F30}"/>
                </c:ext>
              </c:extLst>
            </c:dLbl>
            <c:dLbl>
              <c:idx val="15"/>
              <c:delete val="1"/>
              <c:extLst>
                <c:ext xmlns:c15="http://schemas.microsoft.com/office/drawing/2012/chart" uri="{CE6537A1-D6FC-4f65-9D91-7224C49458BB}"/>
                <c:ext xmlns:c16="http://schemas.microsoft.com/office/drawing/2014/chart" uri="{C3380CC4-5D6E-409C-BE32-E72D297353CC}">
                  <c16:uniqueId val="{00000012-03D3-4ABA-88A5-0B7C3BE46F30}"/>
                </c:ext>
              </c:extLst>
            </c:dLbl>
            <c:dLbl>
              <c:idx val="16"/>
              <c:delete val="1"/>
              <c:extLst>
                <c:ext xmlns:c15="http://schemas.microsoft.com/office/drawing/2012/chart" uri="{CE6537A1-D6FC-4f65-9D91-7224C49458BB}"/>
                <c:ext xmlns:c16="http://schemas.microsoft.com/office/drawing/2014/chart" uri="{C3380CC4-5D6E-409C-BE32-E72D297353CC}">
                  <c16:uniqueId val="{00000013-03D3-4ABA-88A5-0B7C3BE46F30}"/>
                </c:ext>
              </c:extLst>
            </c:dLbl>
            <c:dLbl>
              <c:idx val="17"/>
              <c:delete val="1"/>
              <c:extLst>
                <c:ext xmlns:c15="http://schemas.microsoft.com/office/drawing/2012/chart" uri="{CE6537A1-D6FC-4f65-9D91-7224C49458BB}"/>
                <c:ext xmlns:c16="http://schemas.microsoft.com/office/drawing/2014/chart" uri="{C3380CC4-5D6E-409C-BE32-E72D297353CC}">
                  <c16:uniqueId val="{00000014-03D3-4ABA-88A5-0B7C3BE46F30}"/>
                </c:ext>
              </c:extLst>
            </c:dLbl>
            <c:dLbl>
              <c:idx val="18"/>
              <c:delete val="1"/>
              <c:extLst>
                <c:ext xmlns:c15="http://schemas.microsoft.com/office/drawing/2012/chart" uri="{CE6537A1-D6FC-4f65-9D91-7224C49458BB}"/>
                <c:ext xmlns:c16="http://schemas.microsoft.com/office/drawing/2014/chart" uri="{C3380CC4-5D6E-409C-BE32-E72D297353CC}">
                  <c16:uniqueId val="{00000015-03D3-4ABA-88A5-0B7C3BE46F30}"/>
                </c:ext>
              </c:extLst>
            </c:dLbl>
            <c:dLbl>
              <c:idx val="19"/>
              <c:delete val="1"/>
              <c:extLst>
                <c:ext xmlns:c15="http://schemas.microsoft.com/office/drawing/2012/chart" uri="{CE6537A1-D6FC-4f65-9D91-7224C49458BB}"/>
                <c:ext xmlns:c16="http://schemas.microsoft.com/office/drawing/2014/chart" uri="{C3380CC4-5D6E-409C-BE32-E72D297353CC}">
                  <c16:uniqueId val="{00000016-03D3-4ABA-88A5-0B7C3BE46F30}"/>
                </c:ext>
              </c:extLst>
            </c:dLbl>
            <c:dLbl>
              <c:idx val="20"/>
              <c:delete val="1"/>
              <c:extLst>
                <c:ext xmlns:c15="http://schemas.microsoft.com/office/drawing/2012/chart" uri="{CE6537A1-D6FC-4f65-9D91-7224C49458BB}"/>
                <c:ext xmlns:c16="http://schemas.microsoft.com/office/drawing/2014/chart" uri="{C3380CC4-5D6E-409C-BE32-E72D297353CC}">
                  <c16:uniqueId val="{00000017-03D3-4ABA-88A5-0B7C3BE46F30}"/>
                </c:ext>
              </c:extLst>
            </c:dLbl>
            <c:dLbl>
              <c:idx val="21"/>
              <c:delete val="1"/>
              <c:extLst>
                <c:ext xmlns:c15="http://schemas.microsoft.com/office/drawing/2012/chart" uri="{CE6537A1-D6FC-4f65-9D91-7224C49458BB}"/>
                <c:ext xmlns:c16="http://schemas.microsoft.com/office/drawing/2014/chart" uri="{C3380CC4-5D6E-409C-BE32-E72D297353CC}">
                  <c16:uniqueId val="{00000018-03D3-4ABA-88A5-0B7C3BE46F30}"/>
                </c:ext>
              </c:extLst>
            </c:dLbl>
            <c:dLbl>
              <c:idx val="22"/>
              <c:delete val="1"/>
              <c:extLst>
                <c:ext xmlns:c15="http://schemas.microsoft.com/office/drawing/2012/chart" uri="{CE6537A1-D6FC-4f65-9D91-7224C49458BB}"/>
                <c:ext xmlns:c16="http://schemas.microsoft.com/office/drawing/2014/chart" uri="{C3380CC4-5D6E-409C-BE32-E72D297353CC}">
                  <c16:uniqueId val="{00000019-03D3-4ABA-88A5-0B7C3BE46F30}"/>
                </c:ext>
              </c:extLst>
            </c:dLbl>
            <c:dLbl>
              <c:idx val="23"/>
              <c:delete val="1"/>
              <c:extLst>
                <c:ext xmlns:c15="http://schemas.microsoft.com/office/drawing/2012/chart" uri="{CE6537A1-D6FC-4f65-9D91-7224C49458BB}"/>
                <c:ext xmlns:c16="http://schemas.microsoft.com/office/drawing/2014/chart" uri="{C3380CC4-5D6E-409C-BE32-E72D297353CC}">
                  <c16:uniqueId val="{0000001A-03D3-4ABA-88A5-0B7C3BE46F30}"/>
                </c:ext>
              </c:extLst>
            </c:dLbl>
            <c:dLbl>
              <c:idx val="24"/>
              <c:delete val="1"/>
              <c:extLst>
                <c:ext xmlns:c15="http://schemas.microsoft.com/office/drawing/2012/chart" uri="{CE6537A1-D6FC-4f65-9D91-7224C49458BB}"/>
                <c:ext xmlns:c16="http://schemas.microsoft.com/office/drawing/2014/chart" uri="{C3380CC4-5D6E-409C-BE32-E72D297353CC}">
                  <c16:uniqueId val="{0000001B-03D3-4ABA-88A5-0B7C3BE46F3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3D3-4ABA-88A5-0B7C3BE46F3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Trier, kreisfreie Stadt (07211)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56021</v>
      </c>
      <c r="F11" s="238">
        <v>56659</v>
      </c>
      <c r="G11" s="238">
        <v>56878</v>
      </c>
      <c r="H11" s="238">
        <v>56007</v>
      </c>
      <c r="I11" s="265">
        <v>56020</v>
      </c>
      <c r="J11" s="263">
        <v>1</v>
      </c>
      <c r="K11" s="266">
        <v>1.785076758300607E-3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14.580246693204334</v>
      </c>
      <c r="E13" s="115">
        <v>8168</v>
      </c>
      <c r="F13" s="114">
        <v>8297</v>
      </c>
      <c r="G13" s="114">
        <v>8492</v>
      </c>
      <c r="H13" s="114">
        <v>8427</v>
      </c>
      <c r="I13" s="140">
        <v>8228</v>
      </c>
      <c r="J13" s="115">
        <v>-60</v>
      </c>
      <c r="K13" s="116">
        <v>-0.7292173067574137</v>
      </c>
    </row>
    <row r="14" spans="1:255" ht="14.1" customHeight="1" x14ac:dyDescent="0.2">
      <c r="A14" s="306" t="s">
        <v>230</v>
      </c>
      <c r="B14" s="307"/>
      <c r="C14" s="308"/>
      <c r="D14" s="113">
        <v>59.186733546348691</v>
      </c>
      <c r="E14" s="115">
        <v>33157</v>
      </c>
      <c r="F14" s="114">
        <v>33481</v>
      </c>
      <c r="G14" s="114">
        <v>33590</v>
      </c>
      <c r="H14" s="114">
        <v>32950</v>
      </c>
      <c r="I14" s="140">
        <v>33279</v>
      </c>
      <c r="J14" s="115">
        <v>-122</v>
      </c>
      <c r="K14" s="116">
        <v>-0.36659755401304128</v>
      </c>
    </row>
    <row r="15" spans="1:255" ht="14.1" customHeight="1" x14ac:dyDescent="0.2">
      <c r="A15" s="306" t="s">
        <v>231</v>
      </c>
      <c r="B15" s="307"/>
      <c r="C15" s="308"/>
      <c r="D15" s="113">
        <v>11.44213776976491</v>
      </c>
      <c r="E15" s="115">
        <v>6410</v>
      </c>
      <c r="F15" s="114">
        <v>6470</v>
      </c>
      <c r="G15" s="114">
        <v>6458</v>
      </c>
      <c r="H15" s="114">
        <v>6406</v>
      </c>
      <c r="I15" s="140">
        <v>6381</v>
      </c>
      <c r="J15" s="115">
        <v>29</v>
      </c>
      <c r="K15" s="116">
        <v>0.45447422034163926</v>
      </c>
    </row>
    <row r="16" spans="1:255" ht="14.1" customHeight="1" x14ac:dyDescent="0.2">
      <c r="A16" s="306" t="s">
        <v>232</v>
      </c>
      <c r="B16" s="307"/>
      <c r="C16" s="308"/>
      <c r="D16" s="113">
        <v>14.371396440620481</v>
      </c>
      <c r="E16" s="115">
        <v>8051</v>
      </c>
      <c r="F16" s="114">
        <v>8173</v>
      </c>
      <c r="G16" s="114">
        <v>8098</v>
      </c>
      <c r="H16" s="114">
        <v>7979</v>
      </c>
      <c r="I16" s="140">
        <v>7883</v>
      </c>
      <c r="J16" s="115">
        <v>168</v>
      </c>
      <c r="K16" s="116">
        <v>2.1311683369275656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0.42484068474322129</v>
      </c>
      <c r="E18" s="115">
        <v>238</v>
      </c>
      <c r="F18" s="114">
        <v>216</v>
      </c>
      <c r="G18" s="114">
        <v>266</v>
      </c>
      <c r="H18" s="114">
        <v>268</v>
      </c>
      <c r="I18" s="140">
        <v>234</v>
      </c>
      <c r="J18" s="115">
        <v>4</v>
      </c>
      <c r="K18" s="116">
        <v>1.7094017094017093</v>
      </c>
    </row>
    <row r="19" spans="1:255" ht="14.1" customHeight="1" x14ac:dyDescent="0.2">
      <c r="A19" s="306" t="s">
        <v>235</v>
      </c>
      <c r="B19" s="307" t="s">
        <v>236</v>
      </c>
      <c r="C19" s="308"/>
      <c r="D19" s="113">
        <v>0.24633619535531318</v>
      </c>
      <c r="E19" s="115">
        <v>138</v>
      </c>
      <c r="F19" s="114">
        <v>117</v>
      </c>
      <c r="G19" s="114">
        <v>167</v>
      </c>
      <c r="H19" s="114">
        <v>168</v>
      </c>
      <c r="I19" s="140">
        <v>135</v>
      </c>
      <c r="J19" s="115">
        <v>3</v>
      </c>
      <c r="K19" s="116">
        <v>2.2222222222222223</v>
      </c>
    </row>
    <row r="20" spans="1:255" ht="14.1" customHeight="1" x14ac:dyDescent="0.2">
      <c r="A20" s="306">
        <v>12</v>
      </c>
      <c r="B20" s="307" t="s">
        <v>237</v>
      </c>
      <c r="C20" s="308"/>
      <c r="D20" s="113">
        <v>0.68188714946180895</v>
      </c>
      <c r="E20" s="115">
        <v>382</v>
      </c>
      <c r="F20" s="114">
        <v>367</v>
      </c>
      <c r="G20" s="114">
        <v>412</v>
      </c>
      <c r="H20" s="114">
        <v>385</v>
      </c>
      <c r="I20" s="140">
        <v>402</v>
      </c>
      <c r="J20" s="115">
        <v>-20</v>
      </c>
      <c r="K20" s="116">
        <v>-4.9751243781094523</v>
      </c>
    </row>
    <row r="21" spans="1:255" ht="14.1" customHeight="1" x14ac:dyDescent="0.2">
      <c r="A21" s="306">
        <v>21</v>
      </c>
      <c r="B21" s="307" t="s">
        <v>238</v>
      </c>
      <c r="C21" s="308"/>
      <c r="D21" s="113">
        <v>8.5682154906195893E-2</v>
      </c>
      <c r="E21" s="115">
        <v>48</v>
      </c>
      <c r="F21" s="114">
        <v>55</v>
      </c>
      <c r="G21" s="114">
        <v>61</v>
      </c>
      <c r="H21" s="114">
        <v>63</v>
      </c>
      <c r="I21" s="140">
        <v>57</v>
      </c>
      <c r="J21" s="115">
        <v>-9</v>
      </c>
      <c r="K21" s="116">
        <v>-15.789473684210526</v>
      </c>
    </row>
    <row r="22" spans="1:255" ht="14.1" customHeight="1" x14ac:dyDescent="0.2">
      <c r="A22" s="306">
        <v>22</v>
      </c>
      <c r="B22" s="307" t="s">
        <v>239</v>
      </c>
      <c r="C22" s="308"/>
      <c r="D22" s="113">
        <v>0.70330768818835798</v>
      </c>
      <c r="E22" s="115">
        <v>394</v>
      </c>
      <c r="F22" s="114">
        <v>411</v>
      </c>
      <c r="G22" s="114">
        <v>413</v>
      </c>
      <c r="H22" s="114">
        <v>398</v>
      </c>
      <c r="I22" s="140">
        <v>398</v>
      </c>
      <c r="J22" s="115">
        <v>-4</v>
      </c>
      <c r="K22" s="116">
        <v>-1.0050251256281406</v>
      </c>
    </row>
    <row r="23" spans="1:255" ht="14.1" customHeight="1" x14ac:dyDescent="0.2">
      <c r="A23" s="306">
        <v>23</v>
      </c>
      <c r="B23" s="307" t="s">
        <v>240</v>
      </c>
      <c r="C23" s="308"/>
      <c r="D23" s="113">
        <v>0.85682154906195895</v>
      </c>
      <c r="E23" s="115">
        <v>480</v>
      </c>
      <c r="F23" s="114">
        <v>506</v>
      </c>
      <c r="G23" s="114">
        <v>510</v>
      </c>
      <c r="H23" s="114">
        <v>481</v>
      </c>
      <c r="I23" s="140">
        <v>478</v>
      </c>
      <c r="J23" s="115">
        <v>2</v>
      </c>
      <c r="K23" s="116">
        <v>0.41841004184100417</v>
      </c>
    </row>
    <row r="24" spans="1:255" ht="14.1" customHeight="1" x14ac:dyDescent="0.2">
      <c r="A24" s="306">
        <v>24</v>
      </c>
      <c r="B24" s="307" t="s">
        <v>241</v>
      </c>
      <c r="C24" s="308"/>
      <c r="D24" s="113">
        <v>2.1117081094589527</v>
      </c>
      <c r="E24" s="115">
        <v>1183</v>
      </c>
      <c r="F24" s="114">
        <v>1192</v>
      </c>
      <c r="G24" s="114">
        <v>1207</v>
      </c>
      <c r="H24" s="114">
        <v>1225</v>
      </c>
      <c r="I24" s="140">
        <v>1239</v>
      </c>
      <c r="J24" s="115">
        <v>-56</v>
      </c>
      <c r="K24" s="116">
        <v>-4.5197740112994351</v>
      </c>
    </row>
    <row r="25" spans="1:255" ht="14.1" customHeight="1" x14ac:dyDescent="0.2">
      <c r="A25" s="306">
        <v>25</v>
      </c>
      <c r="B25" s="307" t="s">
        <v>242</v>
      </c>
      <c r="C25" s="308"/>
      <c r="D25" s="113">
        <v>3.5808000571214365</v>
      </c>
      <c r="E25" s="115">
        <v>2006</v>
      </c>
      <c r="F25" s="114">
        <v>2054</v>
      </c>
      <c r="G25" s="114">
        <v>2083</v>
      </c>
      <c r="H25" s="114">
        <v>2029</v>
      </c>
      <c r="I25" s="140">
        <v>2057</v>
      </c>
      <c r="J25" s="115">
        <v>-51</v>
      </c>
      <c r="K25" s="116">
        <v>-2.4793388429752068</v>
      </c>
    </row>
    <row r="26" spans="1:255" ht="14.1" customHeight="1" x14ac:dyDescent="0.2">
      <c r="A26" s="306">
        <v>26</v>
      </c>
      <c r="B26" s="307" t="s">
        <v>243</v>
      </c>
      <c r="C26" s="308"/>
      <c r="D26" s="113">
        <v>3.0113707359740096</v>
      </c>
      <c r="E26" s="115">
        <v>1687</v>
      </c>
      <c r="F26" s="114">
        <v>1701</v>
      </c>
      <c r="G26" s="114">
        <v>1704</v>
      </c>
      <c r="H26" s="114">
        <v>1662</v>
      </c>
      <c r="I26" s="140">
        <v>1677</v>
      </c>
      <c r="J26" s="115">
        <v>10</v>
      </c>
      <c r="K26" s="116">
        <v>0.59630292188431722</v>
      </c>
    </row>
    <row r="27" spans="1:255" ht="14.1" customHeight="1" x14ac:dyDescent="0.2">
      <c r="A27" s="306">
        <v>27</v>
      </c>
      <c r="B27" s="307" t="s">
        <v>244</v>
      </c>
      <c r="C27" s="308"/>
      <c r="D27" s="113">
        <v>1.3280734010460362</v>
      </c>
      <c r="E27" s="115">
        <v>744</v>
      </c>
      <c r="F27" s="114">
        <v>770</v>
      </c>
      <c r="G27" s="114">
        <v>765</v>
      </c>
      <c r="H27" s="114">
        <v>736</v>
      </c>
      <c r="I27" s="140">
        <v>750</v>
      </c>
      <c r="J27" s="115">
        <v>-6</v>
      </c>
      <c r="K27" s="116">
        <v>-0.8</v>
      </c>
    </row>
    <row r="28" spans="1:255" ht="14.1" customHeight="1" x14ac:dyDescent="0.2">
      <c r="A28" s="306">
        <v>28</v>
      </c>
      <c r="B28" s="307" t="s">
        <v>245</v>
      </c>
      <c r="C28" s="308"/>
      <c r="D28" s="113">
        <v>0.2177754770532479</v>
      </c>
      <c r="E28" s="115">
        <v>122</v>
      </c>
      <c r="F28" s="114">
        <v>123</v>
      </c>
      <c r="G28" s="114">
        <v>125</v>
      </c>
      <c r="H28" s="114">
        <v>122</v>
      </c>
      <c r="I28" s="140">
        <v>124</v>
      </c>
      <c r="J28" s="115">
        <v>-2</v>
      </c>
      <c r="K28" s="116">
        <v>-1.6129032258064515</v>
      </c>
    </row>
    <row r="29" spans="1:255" ht="14.1" customHeight="1" x14ac:dyDescent="0.2">
      <c r="A29" s="306">
        <v>29</v>
      </c>
      <c r="B29" s="307" t="s">
        <v>246</v>
      </c>
      <c r="C29" s="308"/>
      <c r="D29" s="113">
        <v>3.7878652648114102</v>
      </c>
      <c r="E29" s="115">
        <v>2122</v>
      </c>
      <c r="F29" s="114">
        <v>2183</v>
      </c>
      <c r="G29" s="114">
        <v>2203</v>
      </c>
      <c r="H29" s="114">
        <v>2185</v>
      </c>
      <c r="I29" s="140">
        <v>2140</v>
      </c>
      <c r="J29" s="115">
        <v>-18</v>
      </c>
      <c r="K29" s="116">
        <v>-0.84112149532710279</v>
      </c>
    </row>
    <row r="30" spans="1:255" ht="14.1" customHeight="1" x14ac:dyDescent="0.2">
      <c r="A30" s="306" t="s">
        <v>247</v>
      </c>
      <c r="B30" s="307" t="s">
        <v>248</v>
      </c>
      <c r="C30" s="308"/>
      <c r="D30" s="113">
        <v>1.4423162742542974</v>
      </c>
      <c r="E30" s="115">
        <v>808</v>
      </c>
      <c r="F30" s="114">
        <v>835</v>
      </c>
      <c r="G30" s="114">
        <v>831</v>
      </c>
      <c r="H30" s="114">
        <v>853</v>
      </c>
      <c r="I30" s="140">
        <v>847</v>
      </c>
      <c r="J30" s="115">
        <v>-39</v>
      </c>
      <c r="K30" s="116">
        <v>-4.6044864226682405</v>
      </c>
    </row>
    <row r="31" spans="1:255" ht="14.1" customHeight="1" x14ac:dyDescent="0.2">
      <c r="A31" s="306" t="s">
        <v>249</v>
      </c>
      <c r="B31" s="307" t="s">
        <v>250</v>
      </c>
      <c r="C31" s="308"/>
      <c r="D31" s="113">
        <v>2.2562967458631586</v>
      </c>
      <c r="E31" s="115">
        <v>1264</v>
      </c>
      <c r="F31" s="114">
        <v>1296</v>
      </c>
      <c r="G31" s="114">
        <v>1319</v>
      </c>
      <c r="H31" s="114">
        <v>1282</v>
      </c>
      <c r="I31" s="140">
        <v>1242</v>
      </c>
      <c r="J31" s="115">
        <v>22</v>
      </c>
      <c r="K31" s="116">
        <v>1.7713365539452497</v>
      </c>
    </row>
    <row r="32" spans="1:255" ht="14.1" customHeight="1" x14ac:dyDescent="0.2">
      <c r="A32" s="306">
        <v>31</v>
      </c>
      <c r="B32" s="307" t="s">
        <v>251</v>
      </c>
      <c r="C32" s="308"/>
      <c r="D32" s="113">
        <v>1.0156905446171971</v>
      </c>
      <c r="E32" s="115">
        <v>569</v>
      </c>
      <c r="F32" s="114">
        <v>567</v>
      </c>
      <c r="G32" s="114">
        <v>567</v>
      </c>
      <c r="H32" s="114">
        <v>560</v>
      </c>
      <c r="I32" s="140">
        <v>561</v>
      </c>
      <c r="J32" s="115">
        <v>8</v>
      </c>
      <c r="K32" s="116">
        <v>1.4260249554367201</v>
      </c>
    </row>
    <row r="33" spans="1:11" ht="14.1" customHeight="1" x14ac:dyDescent="0.2">
      <c r="A33" s="306">
        <v>32</v>
      </c>
      <c r="B33" s="307" t="s">
        <v>252</v>
      </c>
      <c r="C33" s="308"/>
      <c r="D33" s="113">
        <v>1.276307099123543</v>
      </c>
      <c r="E33" s="115">
        <v>715</v>
      </c>
      <c r="F33" s="114">
        <v>727</v>
      </c>
      <c r="G33" s="114">
        <v>756</v>
      </c>
      <c r="H33" s="114">
        <v>731</v>
      </c>
      <c r="I33" s="140">
        <v>708</v>
      </c>
      <c r="J33" s="115">
        <v>7</v>
      </c>
      <c r="K33" s="116">
        <v>0.98870056497175141</v>
      </c>
    </row>
    <row r="34" spans="1:11" ht="14.1" customHeight="1" x14ac:dyDescent="0.2">
      <c r="A34" s="306">
        <v>33</v>
      </c>
      <c r="B34" s="307" t="s">
        <v>253</v>
      </c>
      <c r="C34" s="308"/>
      <c r="D34" s="113">
        <v>0.80148515735170744</v>
      </c>
      <c r="E34" s="115">
        <v>449</v>
      </c>
      <c r="F34" s="114">
        <v>464</v>
      </c>
      <c r="G34" s="114">
        <v>497</v>
      </c>
      <c r="H34" s="114">
        <v>473</v>
      </c>
      <c r="I34" s="140">
        <v>487</v>
      </c>
      <c r="J34" s="115">
        <v>-38</v>
      </c>
      <c r="K34" s="116">
        <v>-7.8028747433264884</v>
      </c>
    </row>
    <row r="35" spans="1:11" ht="14.1" customHeight="1" x14ac:dyDescent="0.2">
      <c r="A35" s="306">
        <v>34</v>
      </c>
      <c r="B35" s="307" t="s">
        <v>254</v>
      </c>
      <c r="C35" s="308"/>
      <c r="D35" s="113">
        <v>2.093857660520162</v>
      </c>
      <c r="E35" s="115">
        <v>1173</v>
      </c>
      <c r="F35" s="114">
        <v>1202</v>
      </c>
      <c r="G35" s="114">
        <v>1230</v>
      </c>
      <c r="H35" s="114">
        <v>1172</v>
      </c>
      <c r="I35" s="140">
        <v>1171</v>
      </c>
      <c r="J35" s="115">
        <v>2</v>
      </c>
      <c r="K35" s="116">
        <v>0.17079419299743809</v>
      </c>
    </row>
    <row r="36" spans="1:11" ht="14.1" customHeight="1" x14ac:dyDescent="0.2">
      <c r="A36" s="306">
        <v>41</v>
      </c>
      <c r="B36" s="307" t="s">
        <v>255</v>
      </c>
      <c r="C36" s="308"/>
      <c r="D36" s="113">
        <v>0.45161635815140749</v>
      </c>
      <c r="E36" s="115">
        <v>253</v>
      </c>
      <c r="F36" s="114">
        <v>250</v>
      </c>
      <c r="G36" s="114">
        <v>252</v>
      </c>
      <c r="H36" s="114">
        <v>246</v>
      </c>
      <c r="I36" s="140">
        <v>242</v>
      </c>
      <c r="J36" s="115">
        <v>11</v>
      </c>
      <c r="K36" s="116">
        <v>4.5454545454545459</v>
      </c>
    </row>
    <row r="37" spans="1:11" ht="14.1" customHeight="1" x14ac:dyDescent="0.2">
      <c r="A37" s="306">
        <v>42</v>
      </c>
      <c r="B37" s="307" t="s">
        <v>256</v>
      </c>
      <c r="C37" s="308"/>
      <c r="D37" s="113">
        <v>9.6392424269470381E-2</v>
      </c>
      <c r="E37" s="115">
        <v>54</v>
      </c>
      <c r="F37" s="114">
        <v>54</v>
      </c>
      <c r="G37" s="114">
        <v>55</v>
      </c>
      <c r="H37" s="114" t="s">
        <v>513</v>
      </c>
      <c r="I37" s="140" t="s">
        <v>513</v>
      </c>
      <c r="J37" s="115" t="s">
        <v>513</v>
      </c>
      <c r="K37" s="116" t="s">
        <v>513</v>
      </c>
    </row>
    <row r="38" spans="1:11" ht="14.1" customHeight="1" x14ac:dyDescent="0.2">
      <c r="A38" s="306">
        <v>43</v>
      </c>
      <c r="B38" s="307" t="s">
        <v>257</v>
      </c>
      <c r="C38" s="308"/>
      <c r="D38" s="113">
        <v>1.3959051070134414</v>
      </c>
      <c r="E38" s="115">
        <v>782</v>
      </c>
      <c r="F38" s="114">
        <v>809</v>
      </c>
      <c r="G38" s="114">
        <v>813</v>
      </c>
      <c r="H38" s="114">
        <v>782</v>
      </c>
      <c r="I38" s="140">
        <v>772</v>
      </c>
      <c r="J38" s="115">
        <v>10</v>
      </c>
      <c r="K38" s="116">
        <v>1.2953367875647668</v>
      </c>
    </row>
    <row r="39" spans="1:11" ht="14.1" customHeight="1" x14ac:dyDescent="0.2">
      <c r="A39" s="306">
        <v>51</v>
      </c>
      <c r="B39" s="307" t="s">
        <v>258</v>
      </c>
      <c r="C39" s="308"/>
      <c r="D39" s="113">
        <v>5.3337141429106945</v>
      </c>
      <c r="E39" s="115">
        <v>2988</v>
      </c>
      <c r="F39" s="114">
        <v>3031</v>
      </c>
      <c r="G39" s="114">
        <v>3063</v>
      </c>
      <c r="H39" s="114">
        <v>3050</v>
      </c>
      <c r="I39" s="140">
        <v>3098</v>
      </c>
      <c r="J39" s="115">
        <v>-110</v>
      </c>
      <c r="K39" s="116">
        <v>-3.5506778566817303</v>
      </c>
    </row>
    <row r="40" spans="1:11" ht="14.1" customHeight="1" x14ac:dyDescent="0.2">
      <c r="A40" s="306" t="s">
        <v>259</v>
      </c>
      <c r="B40" s="307" t="s">
        <v>260</v>
      </c>
      <c r="C40" s="308"/>
      <c r="D40" s="113">
        <v>4.87495760518377</v>
      </c>
      <c r="E40" s="115">
        <v>2731</v>
      </c>
      <c r="F40" s="114">
        <v>2775</v>
      </c>
      <c r="G40" s="114">
        <v>2797</v>
      </c>
      <c r="H40" s="114">
        <v>2806</v>
      </c>
      <c r="I40" s="140">
        <v>2857</v>
      </c>
      <c r="J40" s="115">
        <v>-126</v>
      </c>
      <c r="K40" s="116">
        <v>-4.4102205110255515</v>
      </c>
    </row>
    <row r="41" spans="1:11" ht="14.1" customHeight="1" x14ac:dyDescent="0.2">
      <c r="A41" s="306"/>
      <c r="B41" s="307" t="s">
        <v>261</v>
      </c>
      <c r="C41" s="308"/>
      <c r="D41" s="113">
        <v>3.2880526945252675</v>
      </c>
      <c r="E41" s="115">
        <v>1842</v>
      </c>
      <c r="F41" s="114">
        <v>1850</v>
      </c>
      <c r="G41" s="114">
        <v>1859</v>
      </c>
      <c r="H41" s="114">
        <v>1850</v>
      </c>
      <c r="I41" s="140">
        <v>1908</v>
      </c>
      <c r="J41" s="115">
        <v>-66</v>
      </c>
      <c r="K41" s="116">
        <v>-3.459119496855346</v>
      </c>
    </row>
    <row r="42" spans="1:11" ht="14.1" customHeight="1" x14ac:dyDescent="0.2">
      <c r="A42" s="306">
        <v>52</v>
      </c>
      <c r="B42" s="307" t="s">
        <v>262</v>
      </c>
      <c r="C42" s="308"/>
      <c r="D42" s="113">
        <v>2.8596419199942877</v>
      </c>
      <c r="E42" s="115">
        <v>1602</v>
      </c>
      <c r="F42" s="114">
        <v>1632</v>
      </c>
      <c r="G42" s="114">
        <v>1655</v>
      </c>
      <c r="H42" s="114">
        <v>1597</v>
      </c>
      <c r="I42" s="140">
        <v>1582</v>
      </c>
      <c r="J42" s="115">
        <v>20</v>
      </c>
      <c r="K42" s="116">
        <v>1.2642225031605563</v>
      </c>
    </row>
    <row r="43" spans="1:11" ht="14.1" customHeight="1" x14ac:dyDescent="0.2">
      <c r="A43" s="306" t="s">
        <v>263</v>
      </c>
      <c r="B43" s="307" t="s">
        <v>264</v>
      </c>
      <c r="C43" s="308"/>
      <c r="D43" s="113">
        <v>2.379464843540815</v>
      </c>
      <c r="E43" s="115">
        <v>1333</v>
      </c>
      <c r="F43" s="114">
        <v>1360</v>
      </c>
      <c r="G43" s="114">
        <v>1372</v>
      </c>
      <c r="H43" s="114">
        <v>1301</v>
      </c>
      <c r="I43" s="140">
        <v>1291</v>
      </c>
      <c r="J43" s="115">
        <v>42</v>
      </c>
      <c r="K43" s="116">
        <v>3.2532920216886136</v>
      </c>
    </row>
    <row r="44" spans="1:11" ht="14.1" customHeight="1" x14ac:dyDescent="0.2">
      <c r="A44" s="306">
        <v>53</v>
      </c>
      <c r="B44" s="307" t="s">
        <v>265</v>
      </c>
      <c r="C44" s="308"/>
      <c r="D44" s="113">
        <v>1.1299334178254583</v>
      </c>
      <c r="E44" s="115">
        <v>633</v>
      </c>
      <c r="F44" s="114">
        <v>619</v>
      </c>
      <c r="G44" s="114">
        <v>630</v>
      </c>
      <c r="H44" s="114">
        <v>673</v>
      </c>
      <c r="I44" s="140">
        <v>673</v>
      </c>
      <c r="J44" s="115">
        <v>-40</v>
      </c>
      <c r="K44" s="116">
        <v>-5.9435364041604757</v>
      </c>
    </row>
    <row r="45" spans="1:11" ht="14.1" customHeight="1" x14ac:dyDescent="0.2">
      <c r="A45" s="306" t="s">
        <v>266</v>
      </c>
      <c r="B45" s="307" t="s">
        <v>267</v>
      </c>
      <c r="C45" s="308"/>
      <c r="D45" s="113">
        <v>1.0835222505846023</v>
      </c>
      <c r="E45" s="115">
        <v>607</v>
      </c>
      <c r="F45" s="114">
        <v>592</v>
      </c>
      <c r="G45" s="114">
        <v>603</v>
      </c>
      <c r="H45" s="114">
        <v>647</v>
      </c>
      <c r="I45" s="140">
        <v>649</v>
      </c>
      <c r="J45" s="115">
        <v>-42</v>
      </c>
      <c r="K45" s="116">
        <v>-6.4714946070878279</v>
      </c>
    </row>
    <row r="46" spans="1:11" ht="14.1" customHeight="1" x14ac:dyDescent="0.2">
      <c r="A46" s="306">
        <v>54</v>
      </c>
      <c r="B46" s="307" t="s">
        <v>268</v>
      </c>
      <c r="C46" s="308"/>
      <c r="D46" s="113">
        <v>2.4633619535531319</v>
      </c>
      <c r="E46" s="115">
        <v>1380</v>
      </c>
      <c r="F46" s="114">
        <v>1408</v>
      </c>
      <c r="G46" s="114">
        <v>1446</v>
      </c>
      <c r="H46" s="114">
        <v>1397</v>
      </c>
      <c r="I46" s="140">
        <v>1364</v>
      </c>
      <c r="J46" s="115">
        <v>16</v>
      </c>
      <c r="K46" s="116">
        <v>1.1730205278592376</v>
      </c>
    </row>
    <row r="47" spans="1:11" ht="14.1" customHeight="1" x14ac:dyDescent="0.2">
      <c r="A47" s="306">
        <v>61</v>
      </c>
      <c r="B47" s="307" t="s">
        <v>269</v>
      </c>
      <c r="C47" s="308"/>
      <c r="D47" s="113">
        <v>2.1831099052141161</v>
      </c>
      <c r="E47" s="115">
        <v>1223</v>
      </c>
      <c r="F47" s="114">
        <v>1213</v>
      </c>
      <c r="G47" s="114">
        <v>1216</v>
      </c>
      <c r="H47" s="114">
        <v>1184</v>
      </c>
      <c r="I47" s="140">
        <v>1205</v>
      </c>
      <c r="J47" s="115">
        <v>18</v>
      </c>
      <c r="K47" s="116">
        <v>1.4937759336099585</v>
      </c>
    </row>
    <row r="48" spans="1:11" ht="14.1" customHeight="1" x14ac:dyDescent="0.2">
      <c r="A48" s="306">
        <v>62</v>
      </c>
      <c r="B48" s="307" t="s">
        <v>270</v>
      </c>
      <c r="C48" s="308"/>
      <c r="D48" s="113">
        <v>7.9398796879741527</v>
      </c>
      <c r="E48" s="115">
        <v>4448</v>
      </c>
      <c r="F48" s="114">
        <v>4515</v>
      </c>
      <c r="G48" s="114">
        <v>4520</v>
      </c>
      <c r="H48" s="114">
        <v>4611</v>
      </c>
      <c r="I48" s="140">
        <v>4677</v>
      </c>
      <c r="J48" s="115">
        <v>-229</v>
      </c>
      <c r="K48" s="116">
        <v>-4.8963010476801365</v>
      </c>
    </row>
    <row r="49" spans="1:11" ht="14.1" customHeight="1" x14ac:dyDescent="0.2">
      <c r="A49" s="306">
        <v>63</v>
      </c>
      <c r="B49" s="307" t="s">
        <v>271</v>
      </c>
      <c r="C49" s="308"/>
      <c r="D49" s="113">
        <v>3.2202209885578621</v>
      </c>
      <c r="E49" s="115">
        <v>1804</v>
      </c>
      <c r="F49" s="114">
        <v>1913</v>
      </c>
      <c r="G49" s="114">
        <v>1933</v>
      </c>
      <c r="H49" s="114">
        <v>1927</v>
      </c>
      <c r="I49" s="140">
        <v>1839</v>
      </c>
      <c r="J49" s="115">
        <v>-35</v>
      </c>
      <c r="K49" s="116">
        <v>-1.9032082653616096</v>
      </c>
    </row>
    <row r="50" spans="1:11" ht="14.1" customHeight="1" x14ac:dyDescent="0.2">
      <c r="A50" s="306" t="s">
        <v>272</v>
      </c>
      <c r="B50" s="307" t="s">
        <v>273</v>
      </c>
      <c r="C50" s="308"/>
      <c r="D50" s="113">
        <v>0.84611127969868438</v>
      </c>
      <c r="E50" s="115">
        <v>474</v>
      </c>
      <c r="F50" s="114">
        <v>505</v>
      </c>
      <c r="G50" s="114">
        <v>492</v>
      </c>
      <c r="H50" s="114">
        <v>490</v>
      </c>
      <c r="I50" s="140">
        <v>478</v>
      </c>
      <c r="J50" s="115">
        <v>-4</v>
      </c>
      <c r="K50" s="116">
        <v>-0.83682008368200833</v>
      </c>
    </row>
    <row r="51" spans="1:11" ht="14.1" customHeight="1" x14ac:dyDescent="0.2">
      <c r="A51" s="306" t="s">
        <v>274</v>
      </c>
      <c r="B51" s="307" t="s">
        <v>275</v>
      </c>
      <c r="C51" s="308"/>
      <c r="D51" s="113">
        <v>2.0849324360507668</v>
      </c>
      <c r="E51" s="115">
        <v>1168</v>
      </c>
      <c r="F51" s="114">
        <v>1242</v>
      </c>
      <c r="G51" s="114">
        <v>1272</v>
      </c>
      <c r="H51" s="114">
        <v>1270</v>
      </c>
      <c r="I51" s="140">
        <v>1198</v>
      </c>
      <c r="J51" s="115">
        <v>-30</v>
      </c>
      <c r="K51" s="116">
        <v>-2.5041736227045077</v>
      </c>
    </row>
    <row r="52" spans="1:11" ht="14.1" customHeight="1" x14ac:dyDescent="0.2">
      <c r="A52" s="306">
        <v>71</v>
      </c>
      <c r="B52" s="307" t="s">
        <v>276</v>
      </c>
      <c r="C52" s="308"/>
      <c r="D52" s="113">
        <v>12.266828510737046</v>
      </c>
      <c r="E52" s="115">
        <v>6872</v>
      </c>
      <c r="F52" s="114">
        <v>6920</v>
      </c>
      <c r="G52" s="114">
        <v>6977</v>
      </c>
      <c r="H52" s="114">
        <v>6852</v>
      </c>
      <c r="I52" s="140">
        <v>6880</v>
      </c>
      <c r="J52" s="115">
        <v>-8</v>
      </c>
      <c r="K52" s="116">
        <v>-0.11627906976744186</v>
      </c>
    </row>
    <row r="53" spans="1:11" ht="14.1" customHeight="1" x14ac:dyDescent="0.2">
      <c r="A53" s="306" t="s">
        <v>277</v>
      </c>
      <c r="B53" s="307" t="s">
        <v>278</v>
      </c>
      <c r="C53" s="308"/>
      <c r="D53" s="113">
        <v>3.8378465218400244</v>
      </c>
      <c r="E53" s="115">
        <v>2150</v>
      </c>
      <c r="F53" s="114">
        <v>2175</v>
      </c>
      <c r="G53" s="114">
        <v>2193</v>
      </c>
      <c r="H53" s="114">
        <v>2149</v>
      </c>
      <c r="I53" s="140">
        <v>2162</v>
      </c>
      <c r="J53" s="115">
        <v>-12</v>
      </c>
      <c r="K53" s="116">
        <v>-0.55504162812210911</v>
      </c>
    </row>
    <row r="54" spans="1:11" ht="14.1" customHeight="1" x14ac:dyDescent="0.2">
      <c r="A54" s="306" t="s">
        <v>279</v>
      </c>
      <c r="B54" s="307" t="s">
        <v>280</v>
      </c>
      <c r="C54" s="308"/>
      <c r="D54" s="113">
        <v>7.1740954285000269</v>
      </c>
      <c r="E54" s="115">
        <v>4019</v>
      </c>
      <c r="F54" s="114">
        <v>4038</v>
      </c>
      <c r="G54" s="114">
        <v>4077</v>
      </c>
      <c r="H54" s="114">
        <v>4007</v>
      </c>
      <c r="I54" s="140">
        <v>4018</v>
      </c>
      <c r="J54" s="115">
        <v>1</v>
      </c>
      <c r="K54" s="116">
        <v>2.4888003982080638E-2</v>
      </c>
    </row>
    <row r="55" spans="1:11" ht="14.1" customHeight="1" x14ac:dyDescent="0.2">
      <c r="A55" s="306">
        <v>72</v>
      </c>
      <c r="B55" s="307" t="s">
        <v>281</v>
      </c>
      <c r="C55" s="308"/>
      <c r="D55" s="113">
        <v>3.5165384409417895</v>
      </c>
      <c r="E55" s="115">
        <v>1970</v>
      </c>
      <c r="F55" s="114">
        <v>2010</v>
      </c>
      <c r="G55" s="114">
        <v>2022</v>
      </c>
      <c r="H55" s="114">
        <v>1989</v>
      </c>
      <c r="I55" s="140">
        <v>2034</v>
      </c>
      <c r="J55" s="115">
        <v>-64</v>
      </c>
      <c r="K55" s="116">
        <v>-3.1465093411996068</v>
      </c>
    </row>
    <row r="56" spans="1:11" ht="14.1" customHeight="1" x14ac:dyDescent="0.2">
      <c r="A56" s="306" t="s">
        <v>282</v>
      </c>
      <c r="B56" s="307" t="s">
        <v>283</v>
      </c>
      <c r="C56" s="308"/>
      <c r="D56" s="113">
        <v>1.9421288445404401</v>
      </c>
      <c r="E56" s="115">
        <v>1088</v>
      </c>
      <c r="F56" s="114">
        <v>1112</v>
      </c>
      <c r="G56" s="114">
        <v>1116</v>
      </c>
      <c r="H56" s="114">
        <v>1089</v>
      </c>
      <c r="I56" s="140">
        <v>1125</v>
      </c>
      <c r="J56" s="115">
        <v>-37</v>
      </c>
      <c r="K56" s="116">
        <v>-3.2888888888888888</v>
      </c>
    </row>
    <row r="57" spans="1:11" ht="14.1" customHeight="1" x14ac:dyDescent="0.2">
      <c r="A57" s="306" t="s">
        <v>284</v>
      </c>
      <c r="B57" s="307" t="s">
        <v>285</v>
      </c>
      <c r="C57" s="308"/>
      <c r="D57" s="113">
        <v>0.96749433248246197</v>
      </c>
      <c r="E57" s="115">
        <v>542</v>
      </c>
      <c r="F57" s="114">
        <v>553</v>
      </c>
      <c r="G57" s="114">
        <v>543</v>
      </c>
      <c r="H57" s="114">
        <v>547</v>
      </c>
      <c r="I57" s="140">
        <v>554</v>
      </c>
      <c r="J57" s="115">
        <v>-12</v>
      </c>
      <c r="K57" s="116">
        <v>-2.1660649819494586</v>
      </c>
    </row>
    <row r="58" spans="1:11" ht="14.1" customHeight="1" x14ac:dyDescent="0.2">
      <c r="A58" s="306">
        <v>73</v>
      </c>
      <c r="B58" s="307" t="s">
        <v>286</v>
      </c>
      <c r="C58" s="308"/>
      <c r="D58" s="113">
        <v>5.7067885257314224</v>
      </c>
      <c r="E58" s="115">
        <v>3197</v>
      </c>
      <c r="F58" s="114">
        <v>3199</v>
      </c>
      <c r="G58" s="114">
        <v>3201</v>
      </c>
      <c r="H58" s="114">
        <v>3145</v>
      </c>
      <c r="I58" s="140">
        <v>3128</v>
      </c>
      <c r="J58" s="115">
        <v>69</v>
      </c>
      <c r="K58" s="116">
        <v>2.2058823529411766</v>
      </c>
    </row>
    <row r="59" spans="1:11" ht="14.1" customHeight="1" x14ac:dyDescent="0.2">
      <c r="A59" s="306" t="s">
        <v>287</v>
      </c>
      <c r="B59" s="307" t="s">
        <v>288</v>
      </c>
      <c r="C59" s="308"/>
      <c r="D59" s="113">
        <v>4.6018457364202714</v>
      </c>
      <c r="E59" s="115">
        <v>2578</v>
      </c>
      <c r="F59" s="114">
        <v>2552</v>
      </c>
      <c r="G59" s="114">
        <v>2545</v>
      </c>
      <c r="H59" s="114">
        <v>2502</v>
      </c>
      <c r="I59" s="140">
        <v>2490</v>
      </c>
      <c r="J59" s="115">
        <v>88</v>
      </c>
      <c r="K59" s="116">
        <v>3.5341365461847389</v>
      </c>
    </row>
    <row r="60" spans="1:11" ht="14.1" customHeight="1" x14ac:dyDescent="0.2">
      <c r="A60" s="306">
        <v>81</v>
      </c>
      <c r="B60" s="307" t="s">
        <v>289</v>
      </c>
      <c r="C60" s="308"/>
      <c r="D60" s="113">
        <v>12.25790328626765</v>
      </c>
      <c r="E60" s="115">
        <v>6867</v>
      </c>
      <c r="F60" s="114">
        <v>6860</v>
      </c>
      <c r="G60" s="114">
        <v>6766</v>
      </c>
      <c r="H60" s="114">
        <v>6659</v>
      </c>
      <c r="I60" s="140">
        <v>6646</v>
      </c>
      <c r="J60" s="115">
        <v>221</v>
      </c>
      <c r="K60" s="116">
        <v>3.3253084562142643</v>
      </c>
    </row>
    <row r="61" spans="1:11" ht="14.1" customHeight="1" x14ac:dyDescent="0.2">
      <c r="A61" s="306" t="s">
        <v>290</v>
      </c>
      <c r="B61" s="307" t="s">
        <v>291</v>
      </c>
      <c r="C61" s="308"/>
      <c r="D61" s="113">
        <v>3.0256510951250424</v>
      </c>
      <c r="E61" s="115">
        <v>1695</v>
      </c>
      <c r="F61" s="114">
        <v>1692</v>
      </c>
      <c r="G61" s="114">
        <v>1696</v>
      </c>
      <c r="H61" s="114">
        <v>1623</v>
      </c>
      <c r="I61" s="140">
        <v>1651</v>
      </c>
      <c r="J61" s="115">
        <v>44</v>
      </c>
      <c r="K61" s="116">
        <v>2.6650514839491217</v>
      </c>
    </row>
    <row r="62" spans="1:11" ht="14.1" customHeight="1" x14ac:dyDescent="0.2">
      <c r="A62" s="306" t="s">
        <v>292</v>
      </c>
      <c r="B62" s="307" t="s">
        <v>293</v>
      </c>
      <c r="C62" s="308"/>
      <c r="D62" s="113">
        <v>5.4604523303761088</v>
      </c>
      <c r="E62" s="115">
        <v>3059</v>
      </c>
      <c r="F62" s="114">
        <v>3069</v>
      </c>
      <c r="G62" s="114">
        <v>2988</v>
      </c>
      <c r="H62" s="114">
        <v>2986</v>
      </c>
      <c r="I62" s="140">
        <v>3016</v>
      </c>
      <c r="J62" s="115">
        <v>43</v>
      </c>
      <c r="K62" s="116">
        <v>1.4257294429708223</v>
      </c>
    </row>
    <row r="63" spans="1:11" ht="14.1" customHeight="1" x14ac:dyDescent="0.2">
      <c r="A63" s="306"/>
      <c r="B63" s="307" t="s">
        <v>294</v>
      </c>
      <c r="C63" s="308"/>
      <c r="D63" s="113">
        <v>5.0445368701022835</v>
      </c>
      <c r="E63" s="115">
        <v>2826</v>
      </c>
      <c r="F63" s="114">
        <v>2841</v>
      </c>
      <c r="G63" s="114">
        <v>2767</v>
      </c>
      <c r="H63" s="114">
        <v>2764</v>
      </c>
      <c r="I63" s="140">
        <v>2798</v>
      </c>
      <c r="J63" s="115">
        <v>28</v>
      </c>
      <c r="K63" s="116">
        <v>1.0007147962830594</v>
      </c>
    </row>
    <row r="64" spans="1:11" ht="14.1" customHeight="1" x14ac:dyDescent="0.2">
      <c r="A64" s="306" t="s">
        <v>295</v>
      </c>
      <c r="B64" s="307" t="s">
        <v>296</v>
      </c>
      <c r="C64" s="308"/>
      <c r="D64" s="113">
        <v>1.5529890576748004</v>
      </c>
      <c r="E64" s="115">
        <v>870</v>
      </c>
      <c r="F64" s="114">
        <v>860</v>
      </c>
      <c r="G64" s="114">
        <v>847</v>
      </c>
      <c r="H64" s="114">
        <v>840</v>
      </c>
      <c r="I64" s="140">
        <v>835</v>
      </c>
      <c r="J64" s="115">
        <v>35</v>
      </c>
      <c r="K64" s="116">
        <v>4.1916167664670656</v>
      </c>
    </row>
    <row r="65" spans="1:11" ht="14.1" customHeight="1" x14ac:dyDescent="0.2">
      <c r="A65" s="306" t="s">
        <v>297</v>
      </c>
      <c r="B65" s="307" t="s">
        <v>298</v>
      </c>
      <c r="C65" s="308"/>
      <c r="D65" s="113">
        <v>0.88181217757626607</v>
      </c>
      <c r="E65" s="115">
        <v>494</v>
      </c>
      <c r="F65" s="114">
        <v>505</v>
      </c>
      <c r="G65" s="114">
        <v>494</v>
      </c>
      <c r="H65" s="114">
        <v>494</v>
      </c>
      <c r="I65" s="140">
        <v>421</v>
      </c>
      <c r="J65" s="115">
        <v>73</v>
      </c>
      <c r="K65" s="116">
        <v>17.339667458432302</v>
      </c>
    </row>
    <row r="66" spans="1:11" ht="14.1" customHeight="1" x14ac:dyDescent="0.2">
      <c r="A66" s="306">
        <v>82</v>
      </c>
      <c r="B66" s="307" t="s">
        <v>299</v>
      </c>
      <c r="C66" s="308"/>
      <c r="D66" s="113">
        <v>2.8542867853126506</v>
      </c>
      <c r="E66" s="115">
        <v>1599</v>
      </c>
      <c r="F66" s="114">
        <v>1617</v>
      </c>
      <c r="G66" s="114">
        <v>1587</v>
      </c>
      <c r="H66" s="114">
        <v>1550</v>
      </c>
      <c r="I66" s="140">
        <v>1588</v>
      </c>
      <c r="J66" s="115">
        <v>11</v>
      </c>
      <c r="K66" s="116">
        <v>0.69269521410579349</v>
      </c>
    </row>
    <row r="67" spans="1:11" ht="14.1" customHeight="1" x14ac:dyDescent="0.2">
      <c r="A67" s="306" t="s">
        <v>300</v>
      </c>
      <c r="B67" s="307" t="s">
        <v>301</v>
      </c>
      <c r="C67" s="308"/>
      <c r="D67" s="113">
        <v>1.2745220542296638</v>
      </c>
      <c r="E67" s="115">
        <v>714</v>
      </c>
      <c r="F67" s="114">
        <v>703</v>
      </c>
      <c r="G67" s="114">
        <v>682</v>
      </c>
      <c r="H67" s="114">
        <v>673</v>
      </c>
      <c r="I67" s="140">
        <v>694</v>
      </c>
      <c r="J67" s="115">
        <v>20</v>
      </c>
      <c r="K67" s="116">
        <v>2.8818443804034581</v>
      </c>
    </row>
    <row r="68" spans="1:11" ht="14.1" customHeight="1" x14ac:dyDescent="0.2">
      <c r="A68" s="306" t="s">
        <v>302</v>
      </c>
      <c r="B68" s="307" t="s">
        <v>303</v>
      </c>
      <c r="C68" s="308"/>
      <c r="D68" s="113">
        <v>0.67831705967405076</v>
      </c>
      <c r="E68" s="115">
        <v>380</v>
      </c>
      <c r="F68" s="114">
        <v>396</v>
      </c>
      <c r="G68" s="114">
        <v>390</v>
      </c>
      <c r="H68" s="114">
        <v>375</v>
      </c>
      <c r="I68" s="140">
        <v>389</v>
      </c>
      <c r="J68" s="115">
        <v>-9</v>
      </c>
      <c r="K68" s="116">
        <v>-2.3136246786632393</v>
      </c>
    </row>
    <row r="69" spans="1:11" ht="14.1" customHeight="1" x14ac:dyDescent="0.2">
      <c r="A69" s="306">
        <v>83</v>
      </c>
      <c r="B69" s="307" t="s">
        <v>304</v>
      </c>
      <c r="C69" s="308"/>
      <c r="D69" s="113">
        <v>7.7292443904964214</v>
      </c>
      <c r="E69" s="115">
        <v>4330</v>
      </c>
      <c r="F69" s="114">
        <v>4285</v>
      </c>
      <c r="G69" s="114">
        <v>4206</v>
      </c>
      <c r="H69" s="114">
        <v>4141</v>
      </c>
      <c r="I69" s="140">
        <v>4135</v>
      </c>
      <c r="J69" s="115">
        <v>195</v>
      </c>
      <c r="K69" s="116">
        <v>4.7158403869407497</v>
      </c>
    </row>
    <row r="70" spans="1:11" ht="14.1" customHeight="1" x14ac:dyDescent="0.2">
      <c r="A70" s="306" t="s">
        <v>305</v>
      </c>
      <c r="B70" s="307" t="s">
        <v>306</v>
      </c>
      <c r="C70" s="308"/>
      <c r="D70" s="113">
        <v>5.587190517841524</v>
      </c>
      <c r="E70" s="115">
        <v>3130</v>
      </c>
      <c r="F70" s="114">
        <v>3084</v>
      </c>
      <c r="G70" s="114">
        <v>3002</v>
      </c>
      <c r="H70" s="114">
        <v>2963</v>
      </c>
      <c r="I70" s="140">
        <v>2948</v>
      </c>
      <c r="J70" s="115">
        <v>182</v>
      </c>
      <c r="K70" s="116">
        <v>6.1736770691994574</v>
      </c>
    </row>
    <row r="71" spans="1:11" ht="14.1" customHeight="1" x14ac:dyDescent="0.2">
      <c r="A71" s="306"/>
      <c r="B71" s="307" t="s">
        <v>307</v>
      </c>
      <c r="C71" s="308"/>
      <c r="D71" s="113">
        <v>2.7079131040145659</v>
      </c>
      <c r="E71" s="115">
        <v>1517</v>
      </c>
      <c r="F71" s="114">
        <v>1468</v>
      </c>
      <c r="G71" s="114">
        <v>1460</v>
      </c>
      <c r="H71" s="114">
        <v>1400</v>
      </c>
      <c r="I71" s="140">
        <v>1399</v>
      </c>
      <c r="J71" s="115">
        <v>118</v>
      </c>
      <c r="K71" s="116">
        <v>8.4345961401000711</v>
      </c>
    </row>
    <row r="72" spans="1:11" ht="14.1" customHeight="1" x14ac:dyDescent="0.2">
      <c r="A72" s="306">
        <v>84</v>
      </c>
      <c r="B72" s="307" t="s">
        <v>308</v>
      </c>
      <c r="C72" s="308"/>
      <c r="D72" s="113">
        <v>3.5201085307295479</v>
      </c>
      <c r="E72" s="115">
        <v>1972</v>
      </c>
      <c r="F72" s="114">
        <v>2081</v>
      </c>
      <c r="G72" s="114">
        <v>2042</v>
      </c>
      <c r="H72" s="114">
        <v>2013</v>
      </c>
      <c r="I72" s="140">
        <v>1930</v>
      </c>
      <c r="J72" s="115">
        <v>42</v>
      </c>
      <c r="K72" s="116">
        <v>2.1761658031088085</v>
      </c>
    </row>
    <row r="73" spans="1:11" ht="14.1" customHeight="1" x14ac:dyDescent="0.2">
      <c r="A73" s="306" t="s">
        <v>309</v>
      </c>
      <c r="B73" s="307" t="s">
        <v>310</v>
      </c>
      <c r="C73" s="308"/>
      <c r="D73" s="113">
        <v>0.95142892843755023</v>
      </c>
      <c r="E73" s="115">
        <v>533</v>
      </c>
      <c r="F73" s="114">
        <v>548</v>
      </c>
      <c r="G73" s="114">
        <v>542</v>
      </c>
      <c r="H73" s="114">
        <v>526</v>
      </c>
      <c r="I73" s="140">
        <v>523</v>
      </c>
      <c r="J73" s="115">
        <v>10</v>
      </c>
      <c r="K73" s="116">
        <v>1.9120458891013383</v>
      </c>
    </row>
    <row r="74" spans="1:11" ht="14.1" customHeight="1" x14ac:dyDescent="0.2">
      <c r="A74" s="306" t="s">
        <v>311</v>
      </c>
      <c r="B74" s="307" t="s">
        <v>312</v>
      </c>
      <c r="C74" s="308"/>
      <c r="D74" s="113">
        <v>0.32309312579211369</v>
      </c>
      <c r="E74" s="115">
        <v>181</v>
      </c>
      <c r="F74" s="114">
        <v>184</v>
      </c>
      <c r="G74" s="114">
        <v>192</v>
      </c>
      <c r="H74" s="114">
        <v>190</v>
      </c>
      <c r="I74" s="140">
        <v>179</v>
      </c>
      <c r="J74" s="115">
        <v>2</v>
      </c>
      <c r="K74" s="116">
        <v>1.1173184357541899</v>
      </c>
    </row>
    <row r="75" spans="1:11" ht="14.1" customHeight="1" x14ac:dyDescent="0.2">
      <c r="A75" s="306" t="s">
        <v>313</v>
      </c>
      <c r="B75" s="307" t="s">
        <v>314</v>
      </c>
      <c r="C75" s="308"/>
      <c r="D75" s="113">
        <v>1.7493439960014994</v>
      </c>
      <c r="E75" s="115">
        <v>980</v>
      </c>
      <c r="F75" s="114">
        <v>1067</v>
      </c>
      <c r="G75" s="114">
        <v>1043</v>
      </c>
      <c r="H75" s="114">
        <v>1034</v>
      </c>
      <c r="I75" s="140">
        <v>961</v>
      </c>
      <c r="J75" s="115">
        <v>19</v>
      </c>
      <c r="K75" s="116">
        <v>1.9771071800208118</v>
      </c>
    </row>
    <row r="76" spans="1:11" ht="14.1" customHeight="1" x14ac:dyDescent="0.2">
      <c r="A76" s="306">
        <v>91</v>
      </c>
      <c r="B76" s="307" t="s">
        <v>315</v>
      </c>
      <c r="C76" s="308"/>
      <c r="D76" s="113">
        <v>0.57299941093518503</v>
      </c>
      <c r="E76" s="115">
        <v>321</v>
      </c>
      <c r="F76" s="114">
        <v>308</v>
      </c>
      <c r="G76" s="114">
        <v>300</v>
      </c>
      <c r="H76" s="114">
        <v>283</v>
      </c>
      <c r="I76" s="140">
        <v>285</v>
      </c>
      <c r="J76" s="115">
        <v>36</v>
      </c>
      <c r="K76" s="116">
        <v>12.631578947368421</v>
      </c>
    </row>
    <row r="77" spans="1:11" ht="14.1" customHeight="1" x14ac:dyDescent="0.2">
      <c r="A77" s="306">
        <v>92</v>
      </c>
      <c r="B77" s="307" t="s">
        <v>316</v>
      </c>
      <c r="C77" s="308"/>
      <c r="D77" s="113">
        <v>1.2834472786990594</v>
      </c>
      <c r="E77" s="115">
        <v>719</v>
      </c>
      <c r="F77" s="114">
        <v>706</v>
      </c>
      <c r="G77" s="114">
        <v>709</v>
      </c>
      <c r="H77" s="114">
        <v>700</v>
      </c>
      <c r="I77" s="140">
        <v>719</v>
      </c>
      <c r="J77" s="115">
        <v>0</v>
      </c>
      <c r="K77" s="116">
        <v>0</v>
      </c>
    </row>
    <row r="78" spans="1:11" ht="14.1" customHeight="1" x14ac:dyDescent="0.2">
      <c r="A78" s="306">
        <v>93</v>
      </c>
      <c r="B78" s="307" t="s">
        <v>317</v>
      </c>
      <c r="C78" s="308"/>
      <c r="D78" s="113">
        <v>0.18028953428178718</v>
      </c>
      <c r="E78" s="115">
        <v>101</v>
      </c>
      <c r="F78" s="114">
        <v>98</v>
      </c>
      <c r="G78" s="114">
        <v>98</v>
      </c>
      <c r="H78" s="114">
        <v>95</v>
      </c>
      <c r="I78" s="140">
        <v>101</v>
      </c>
      <c r="J78" s="115">
        <v>0</v>
      </c>
      <c r="K78" s="116">
        <v>0</v>
      </c>
    </row>
    <row r="79" spans="1:11" ht="14.1" customHeight="1" x14ac:dyDescent="0.2">
      <c r="A79" s="306">
        <v>94</v>
      </c>
      <c r="B79" s="307" t="s">
        <v>318</v>
      </c>
      <c r="C79" s="308"/>
      <c r="D79" s="113">
        <v>0.63547598222095281</v>
      </c>
      <c r="E79" s="115">
        <v>356</v>
      </c>
      <c r="F79" s="114">
        <v>352</v>
      </c>
      <c r="G79" s="114">
        <v>345</v>
      </c>
      <c r="H79" s="114">
        <v>320</v>
      </c>
      <c r="I79" s="140">
        <v>336</v>
      </c>
      <c r="J79" s="115">
        <v>20</v>
      </c>
      <c r="K79" s="116">
        <v>5.9523809523809526</v>
      </c>
    </row>
    <row r="80" spans="1:11" ht="14.1" customHeight="1" x14ac:dyDescent="0.2">
      <c r="A80" s="306" t="s">
        <v>319</v>
      </c>
      <c r="B80" s="307" t="s">
        <v>320</v>
      </c>
      <c r="C80" s="308"/>
      <c r="D80" s="113">
        <v>5.3551346816372433E-3</v>
      </c>
      <c r="E80" s="115">
        <v>3</v>
      </c>
      <c r="F80" s="114">
        <v>3</v>
      </c>
      <c r="G80" s="114">
        <v>3</v>
      </c>
      <c r="H80" s="114" t="s">
        <v>513</v>
      </c>
      <c r="I80" s="140" t="s">
        <v>513</v>
      </c>
      <c r="J80" s="115" t="s">
        <v>513</v>
      </c>
      <c r="K80" s="116" t="s">
        <v>513</v>
      </c>
    </row>
    <row r="81" spans="1:11" ht="14.1" customHeight="1" x14ac:dyDescent="0.2">
      <c r="A81" s="310" t="s">
        <v>321</v>
      </c>
      <c r="B81" s="311" t="s">
        <v>224</v>
      </c>
      <c r="C81" s="312"/>
      <c r="D81" s="125">
        <v>0.41948555006158406</v>
      </c>
      <c r="E81" s="143">
        <v>235</v>
      </c>
      <c r="F81" s="144">
        <v>238</v>
      </c>
      <c r="G81" s="144">
        <v>240</v>
      </c>
      <c r="H81" s="144">
        <v>245</v>
      </c>
      <c r="I81" s="145">
        <v>249</v>
      </c>
      <c r="J81" s="143">
        <v>-14</v>
      </c>
      <c r="K81" s="146">
        <v>-5.6224899598393572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12514</v>
      </c>
      <c r="E12" s="114">
        <v>13325</v>
      </c>
      <c r="F12" s="114">
        <v>13410</v>
      </c>
      <c r="G12" s="114">
        <v>13785</v>
      </c>
      <c r="H12" s="140">
        <v>13732</v>
      </c>
      <c r="I12" s="115">
        <v>-1218</v>
      </c>
      <c r="J12" s="116">
        <v>-8.8697931838042532</v>
      </c>
      <c r="K12"/>
      <c r="L12"/>
      <c r="M12"/>
      <c r="N12"/>
      <c r="O12"/>
      <c r="P12"/>
    </row>
    <row r="13" spans="1:16" s="110" customFormat="1" ht="14.45" customHeight="1" x14ac:dyDescent="0.2">
      <c r="A13" s="120" t="s">
        <v>105</v>
      </c>
      <c r="B13" s="119" t="s">
        <v>106</v>
      </c>
      <c r="C13" s="113">
        <v>40.370784721112351</v>
      </c>
      <c r="D13" s="115">
        <v>5052</v>
      </c>
      <c r="E13" s="114">
        <v>5426</v>
      </c>
      <c r="F13" s="114">
        <v>5528</v>
      </c>
      <c r="G13" s="114">
        <v>5662</v>
      </c>
      <c r="H13" s="140">
        <v>5656</v>
      </c>
      <c r="I13" s="115">
        <v>-604</v>
      </c>
      <c r="J13" s="116">
        <v>-10.678925035360679</v>
      </c>
      <c r="K13"/>
      <c r="L13"/>
      <c r="M13"/>
      <c r="N13"/>
      <c r="O13"/>
      <c r="P13"/>
    </row>
    <row r="14" spans="1:16" s="110" customFormat="1" ht="14.45" customHeight="1" x14ac:dyDescent="0.2">
      <c r="A14" s="120"/>
      <c r="B14" s="119" t="s">
        <v>107</v>
      </c>
      <c r="C14" s="113">
        <v>59.629215278887649</v>
      </c>
      <c r="D14" s="115">
        <v>7462</v>
      </c>
      <c r="E14" s="114">
        <v>7899</v>
      </c>
      <c r="F14" s="114">
        <v>7882</v>
      </c>
      <c r="G14" s="114">
        <v>8123</v>
      </c>
      <c r="H14" s="140">
        <v>8076</v>
      </c>
      <c r="I14" s="115">
        <v>-614</v>
      </c>
      <c r="J14" s="116">
        <v>-7.6027736503219412</v>
      </c>
      <c r="K14"/>
      <c r="L14"/>
      <c r="M14"/>
      <c r="N14"/>
      <c r="O14"/>
      <c r="P14"/>
    </row>
    <row r="15" spans="1:16" s="110" customFormat="1" ht="14.45" customHeight="1" x14ac:dyDescent="0.2">
      <c r="A15" s="118" t="s">
        <v>105</v>
      </c>
      <c r="B15" s="121" t="s">
        <v>108</v>
      </c>
      <c r="C15" s="113">
        <v>25.323637525970913</v>
      </c>
      <c r="D15" s="115">
        <v>3169</v>
      </c>
      <c r="E15" s="114">
        <v>3544</v>
      </c>
      <c r="F15" s="114">
        <v>3515</v>
      </c>
      <c r="G15" s="114">
        <v>3713</v>
      </c>
      <c r="H15" s="140">
        <v>3581</v>
      </c>
      <c r="I15" s="115">
        <v>-412</v>
      </c>
      <c r="J15" s="116">
        <v>-11.505166154705389</v>
      </c>
      <c r="K15"/>
      <c r="L15"/>
      <c r="M15"/>
      <c r="N15"/>
      <c r="O15"/>
      <c r="P15"/>
    </row>
    <row r="16" spans="1:16" s="110" customFormat="1" ht="14.45" customHeight="1" x14ac:dyDescent="0.2">
      <c r="A16" s="118"/>
      <c r="B16" s="121" t="s">
        <v>109</v>
      </c>
      <c r="C16" s="113">
        <v>44.102605082307818</v>
      </c>
      <c r="D16" s="115">
        <v>5519</v>
      </c>
      <c r="E16" s="114">
        <v>5832</v>
      </c>
      <c r="F16" s="114">
        <v>5862</v>
      </c>
      <c r="G16" s="114">
        <v>6031</v>
      </c>
      <c r="H16" s="140">
        <v>6049</v>
      </c>
      <c r="I16" s="115">
        <v>-530</v>
      </c>
      <c r="J16" s="116">
        <v>-8.7617788064142825</v>
      </c>
      <c r="K16"/>
      <c r="L16"/>
      <c r="M16"/>
      <c r="N16"/>
      <c r="O16"/>
      <c r="P16"/>
    </row>
    <row r="17" spans="1:16" s="110" customFormat="1" ht="14.45" customHeight="1" x14ac:dyDescent="0.2">
      <c r="A17" s="118"/>
      <c r="B17" s="121" t="s">
        <v>110</v>
      </c>
      <c r="C17" s="113">
        <v>16.085983698257952</v>
      </c>
      <c r="D17" s="115">
        <v>2013</v>
      </c>
      <c r="E17" s="114">
        <v>2073</v>
      </c>
      <c r="F17" s="114">
        <v>2144</v>
      </c>
      <c r="G17" s="114">
        <v>2172</v>
      </c>
      <c r="H17" s="140">
        <v>2234</v>
      </c>
      <c r="I17" s="115">
        <v>-221</v>
      </c>
      <c r="J17" s="116">
        <v>-9.8925693822739476</v>
      </c>
      <c r="K17"/>
      <c r="L17"/>
      <c r="M17"/>
      <c r="N17"/>
      <c r="O17"/>
      <c r="P17"/>
    </row>
    <row r="18" spans="1:16" s="110" customFormat="1" ht="14.45" customHeight="1" x14ac:dyDescent="0.2">
      <c r="A18" s="120"/>
      <c r="B18" s="121" t="s">
        <v>111</v>
      </c>
      <c r="C18" s="113">
        <v>14.487773693463321</v>
      </c>
      <c r="D18" s="115">
        <v>1813</v>
      </c>
      <c r="E18" s="114">
        <v>1876</v>
      </c>
      <c r="F18" s="114">
        <v>1889</v>
      </c>
      <c r="G18" s="114">
        <v>1869</v>
      </c>
      <c r="H18" s="140">
        <v>1868</v>
      </c>
      <c r="I18" s="115">
        <v>-55</v>
      </c>
      <c r="J18" s="116">
        <v>-2.9443254817987152</v>
      </c>
      <c r="K18"/>
      <c r="L18"/>
      <c r="M18"/>
      <c r="N18"/>
      <c r="O18"/>
      <c r="P18"/>
    </row>
    <row r="19" spans="1:16" s="110" customFormat="1" ht="14.45" customHeight="1" x14ac:dyDescent="0.2">
      <c r="A19" s="120"/>
      <c r="B19" s="121" t="s">
        <v>112</v>
      </c>
      <c r="C19" s="113">
        <v>1.5103084545309253</v>
      </c>
      <c r="D19" s="115">
        <v>189</v>
      </c>
      <c r="E19" s="114">
        <v>207</v>
      </c>
      <c r="F19" s="114">
        <v>227</v>
      </c>
      <c r="G19" s="114">
        <v>195</v>
      </c>
      <c r="H19" s="140">
        <v>171</v>
      </c>
      <c r="I19" s="115">
        <v>18</v>
      </c>
      <c r="J19" s="116">
        <v>10.526315789473685</v>
      </c>
      <c r="K19"/>
      <c r="L19"/>
      <c r="M19"/>
      <c r="N19"/>
      <c r="O19"/>
      <c r="P19"/>
    </row>
    <row r="20" spans="1:16" s="110" customFormat="1" ht="14.45" customHeight="1" x14ac:dyDescent="0.2">
      <c r="A20" s="120" t="s">
        <v>113</v>
      </c>
      <c r="B20" s="119" t="s">
        <v>116</v>
      </c>
      <c r="C20" s="113">
        <v>89.172127217516376</v>
      </c>
      <c r="D20" s="115">
        <v>11159</v>
      </c>
      <c r="E20" s="114">
        <v>11817</v>
      </c>
      <c r="F20" s="114">
        <v>11940</v>
      </c>
      <c r="G20" s="114">
        <v>12306</v>
      </c>
      <c r="H20" s="140">
        <v>12324</v>
      </c>
      <c r="I20" s="115">
        <v>-1165</v>
      </c>
      <c r="J20" s="116">
        <v>-9.4530996429730614</v>
      </c>
      <c r="K20"/>
      <c r="L20"/>
      <c r="M20"/>
      <c r="N20"/>
      <c r="O20"/>
      <c r="P20"/>
    </row>
    <row r="21" spans="1:16" s="110" customFormat="1" ht="14.45" customHeight="1" x14ac:dyDescent="0.2">
      <c r="A21" s="123"/>
      <c r="B21" s="124" t="s">
        <v>117</v>
      </c>
      <c r="C21" s="125">
        <v>10.692024932076075</v>
      </c>
      <c r="D21" s="143">
        <v>1338</v>
      </c>
      <c r="E21" s="144">
        <v>1489</v>
      </c>
      <c r="F21" s="144">
        <v>1446</v>
      </c>
      <c r="G21" s="144">
        <v>1449</v>
      </c>
      <c r="H21" s="145">
        <v>1383</v>
      </c>
      <c r="I21" s="143">
        <v>-45</v>
      </c>
      <c r="J21" s="146">
        <v>-3.2537960954446854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11017</v>
      </c>
      <c r="E56" s="114">
        <v>11646</v>
      </c>
      <c r="F56" s="114">
        <v>11549</v>
      </c>
      <c r="G56" s="114">
        <v>11821</v>
      </c>
      <c r="H56" s="140">
        <v>11571</v>
      </c>
      <c r="I56" s="115">
        <v>-554</v>
      </c>
      <c r="J56" s="116">
        <v>-4.7878316480857315</v>
      </c>
      <c r="K56"/>
      <c r="L56"/>
      <c r="M56"/>
      <c r="N56"/>
      <c r="O56"/>
      <c r="P56"/>
    </row>
    <row r="57" spans="1:16" s="110" customFormat="1" ht="14.45" customHeight="1" x14ac:dyDescent="0.2">
      <c r="A57" s="120" t="s">
        <v>105</v>
      </c>
      <c r="B57" s="119" t="s">
        <v>106</v>
      </c>
      <c r="C57" s="113">
        <v>41.671961514023785</v>
      </c>
      <c r="D57" s="115">
        <v>4591</v>
      </c>
      <c r="E57" s="114">
        <v>4837</v>
      </c>
      <c r="F57" s="114">
        <v>4833</v>
      </c>
      <c r="G57" s="114">
        <v>4917</v>
      </c>
      <c r="H57" s="140">
        <v>4838</v>
      </c>
      <c r="I57" s="115">
        <v>-247</v>
      </c>
      <c r="J57" s="116">
        <v>-5.1054154609342701</v>
      </c>
    </row>
    <row r="58" spans="1:16" s="110" customFormat="1" ht="14.45" customHeight="1" x14ac:dyDescent="0.2">
      <c r="A58" s="120"/>
      <c r="B58" s="119" t="s">
        <v>107</v>
      </c>
      <c r="C58" s="113">
        <v>58.328038485976215</v>
      </c>
      <c r="D58" s="115">
        <v>6426</v>
      </c>
      <c r="E58" s="114">
        <v>6809</v>
      </c>
      <c r="F58" s="114">
        <v>6716</v>
      </c>
      <c r="G58" s="114">
        <v>6904</v>
      </c>
      <c r="H58" s="140">
        <v>6733</v>
      </c>
      <c r="I58" s="115">
        <v>-307</v>
      </c>
      <c r="J58" s="116">
        <v>-4.5596316649339075</v>
      </c>
    </row>
    <row r="59" spans="1:16" s="110" customFormat="1" ht="14.45" customHeight="1" x14ac:dyDescent="0.2">
      <c r="A59" s="118" t="s">
        <v>105</v>
      </c>
      <c r="B59" s="121" t="s">
        <v>108</v>
      </c>
      <c r="C59" s="113">
        <v>28.338023055278207</v>
      </c>
      <c r="D59" s="115">
        <v>3122</v>
      </c>
      <c r="E59" s="114">
        <v>3424</v>
      </c>
      <c r="F59" s="114">
        <v>3346</v>
      </c>
      <c r="G59" s="114">
        <v>3494</v>
      </c>
      <c r="H59" s="140">
        <v>3320</v>
      </c>
      <c r="I59" s="115">
        <v>-198</v>
      </c>
      <c r="J59" s="116">
        <v>-5.9638554216867474</v>
      </c>
    </row>
    <row r="60" spans="1:16" s="110" customFormat="1" ht="14.45" customHeight="1" x14ac:dyDescent="0.2">
      <c r="A60" s="118"/>
      <c r="B60" s="121" t="s">
        <v>109</v>
      </c>
      <c r="C60" s="113">
        <v>44.739947354089132</v>
      </c>
      <c r="D60" s="115">
        <v>4929</v>
      </c>
      <c r="E60" s="114">
        <v>5184</v>
      </c>
      <c r="F60" s="114">
        <v>5157</v>
      </c>
      <c r="G60" s="114">
        <v>5272</v>
      </c>
      <c r="H60" s="140">
        <v>5214</v>
      </c>
      <c r="I60" s="115">
        <v>-285</v>
      </c>
      <c r="J60" s="116">
        <v>-5.4660529344073652</v>
      </c>
    </row>
    <row r="61" spans="1:16" s="110" customFormat="1" ht="14.45" customHeight="1" x14ac:dyDescent="0.2">
      <c r="A61" s="118"/>
      <c r="B61" s="121" t="s">
        <v>110</v>
      </c>
      <c r="C61" s="113">
        <v>14.332395388944359</v>
      </c>
      <c r="D61" s="115">
        <v>1579</v>
      </c>
      <c r="E61" s="114">
        <v>1632</v>
      </c>
      <c r="F61" s="114">
        <v>1643</v>
      </c>
      <c r="G61" s="114">
        <v>1659</v>
      </c>
      <c r="H61" s="140">
        <v>1659</v>
      </c>
      <c r="I61" s="115">
        <v>-80</v>
      </c>
      <c r="J61" s="116">
        <v>-4.8221820373719106</v>
      </c>
    </row>
    <row r="62" spans="1:16" s="110" customFormat="1" ht="14.45" customHeight="1" x14ac:dyDescent="0.2">
      <c r="A62" s="120"/>
      <c r="B62" s="121" t="s">
        <v>111</v>
      </c>
      <c r="C62" s="113">
        <v>12.5896342016883</v>
      </c>
      <c r="D62" s="115">
        <v>1387</v>
      </c>
      <c r="E62" s="114">
        <v>1406</v>
      </c>
      <c r="F62" s="114">
        <v>1403</v>
      </c>
      <c r="G62" s="114">
        <v>1396</v>
      </c>
      <c r="H62" s="140">
        <v>1378</v>
      </c>
      <c r="I62" s="115">
        <v>9</v>
      </c>
      <c r="J62" s="116">
        <v>0.65312046444121918</v>
      </c>
    </row>
    <row r="63" spans="1:16" s="110" customFormat="1" ht="14.45" customHeight="1" x14ac:dyDescent="0.2">
      <c r="A63" s="120"/>
      <c r="B63" s="121" t="s">
        <v>112</v>
      </c>
      <c r="C63" s="113">
        <v>1.243532722156667</v>
      </c>
      <c r="D63" s="115">
        <v>137</v>
      </c>
      <c r="E63" s="114">
        <v>136</v>
      </c>
      <c r="F63" s="114">
        <v>150</v>
      </c>
      <c r="G63" s="114">
        <v>130</v>
      </c>
      <c r="H63" s="140">
        <v>108</v>
      </c>
      <c r="I63" s="115">
        <v>29</v>
      </c>
      <c r="J63" s="116">
        <v>26.851851851851851</v>
      </c>
    </row>
    <row r="64" spans="1:16" s="110" customFormat="1" ht="14.45" customHeight="1" x14ac:dyDescent="0.2">
      <c r="A64" s="120" t="s">
        <v>113</v>
      </c>
      <c r="B64" s="119" t="s">
        <v>116</v>
      </c>
      <c r="C64" s="113">
        <v>88.163746936552599</v>
      </c>
      <c r="D64" s="115">
        <v>9713</v>
      </c>
      <c r="E64" s="114">
        <v>10240</v>
      </c>
      <c r="F64" s="114">
        <v>10171</v>
      </c>
      <c r="G64" s="114">
        <v>10427</v>
      </c>
      <c r="H64" s="140">
        <v>10233</v>
      </c>
      <c r="I64" s="115">
        <v>-520</v>
      </c>
      <c r="J64" s="116">
        <v>-5.0815987491449235</v>
      </c>
    </row>
    <row r="65" spans="1:10" s="110" customFormat="1" ht="14.45" customHeight="1" x14ac:dyDescent="0.2">
      <c r="A65" s="123"/>
      <c r="B65" s="124" t="s">
        <v>117</v>
      </c>
      <c r="C65" s="125">
        <v>11.681946083325769</v>
      </c>
      <c r="D65" s="143">
        <v>1287</v>
      </c>
      <c r="E65" s="144">
        <v>1390</v>
      </c>
      <c r="F65" s="144">
        <v>1360</v>
      </c>
      <c r="G65" s="144">
        <v>1369</v>
      </c>
      <c r="H65" s="145">
        <v>1317</v>
      </c>
      <c r="I65" s="143">
        <v>-30</v>
      </c>
      <c r="J65" s="146">
        <v>-2.2779043280182232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12514</v>
      </c>
      <c r="G11" s="114">
        <v>13325</v>
      </c>
      <c r="H11" s="114">
        <v>13410</v>
      </c>
      <c r="I11" s="114">
        <v>13785</v>
      </c>
      <c r="J11" s="140">
        <v>13732</v>
      </c>
      <c r="K11" s="114">
        <v>-1218</v>
      </c>
      <c r="L11" s="116">
        <v>-8.8697931838042532</v>
      </c>
    </row>
    <row r="12" spans="1:17" s="110" customFormat="1" ht="24" customHeight="1" x14ac:dyDescent="0.2">
      <c r="A12" s="604" t="s">
        <v>185</v>
      </c>
      <c r="B12" s="605"/>
      <c r="C12" s="605"/>
      <c r="D12" s="606"/>
      <c r="E12" s="113">
        <v>40.370784721112351</v>
      </c>
      <c r="F12" s="115">
        <v>5052</v>
      </c>
      <c r="G12" s="114">
        <v>5426</v>
      </c>
      <c r="H12" s="114">
        <v>5528</v>
      </c>
      <c r="I12" s="114">
        <v>5662</v>
      </c>
      <c r="J12" s="140">
        <v>5656</v>
      </c>
      <c r="K12" s="114">
        <v>-604</v>
      </c>
      <c r="L12" s="116">
        <v>-10.678925035360679</v>
      </c>
    </row>
    <row r="13" spans="1:17" s="110" customFormat="1" ht="15" customHeight="1" x14ac:dyDescent="0.2">
      <c r="A13" s="120"/>
      <c r="B13" s="612" t="s">
        <v>107</v>
      </c>
      <c r="C13" s="612"/>
      <c r="E13" s="113">
        <v>59.629215278887649</v>
      </c>
      <c r="F13" s="115">
        <v>7462</v>
      </c>
      <c r="G13" s="114">
        <v>7899</v>
      </c>
      <c r="H13" s="114">
        <v>7882</v>
      </c>
      <c r="I13" s="114">
        <v>8123</v>
      </c>
      <c r="J13" s="140">
        <v>8076</v>
      </c>
      <c r="K13" s="114">
        <v>-614</v>
      </c>
      <c r="L13" s="116">
        <v>-7.6027736503219412</v>
      </c>
    </row>
    <row r="14" spans="1:17" s="110" customFormat="1" ht="22.5" customHeight="1" x14ac:dyDescent="0.2">
      <c r="A14" s="604" t="s">
        <v>186</v>
      </c>
      <c r="B14" s="605"/>
      <c r="C14" s="605"/>
      <c r="D14" s="606"/>
      <c r="E14" s="113">
        <v>25.323637525970913</v>
      </c>
      <c r="F14" s="115">
        <v>3169</v>
      </c>
      <c r="G14" s="114">
        <v>3544</v>
      </c>
      <c r="H14" s="114">
        <v>3515</v>
      </c>
      <c r="I14" s="114">
        <v>3713</v>
      </c>
      <c r="J14" s="140">
        <v>3581</v>
      </c>
      <c r="K14" s="114">
        <v>-412</v>
      </c>
      <c r="L14" s="116">
        <v>-11.505166154705389</v>
      </c>
    </row>
    <row r="15" spans="1:17" s="110" customFormat="1" ht="15" customHeight="1" x14ac:dyDescent="0.2">
      <c r="A15" s="120"/>
      <c r="B15" s="119"/>
      <c r="C15" s="258" t="s">
        <v>106</v>
      </c>
      <c r="E15" s="113">
        <v>42.821079204796469</v>
      </c>
      <c r="F15" s="115">
        <v>1357</v>
      </c>
      <c r="G15" s="114">
        <v>1501</v>
      </c>
      <c r="H15" s="114">
        <v>1539</v>
      </c>
      <c r="I15" s="114">
        <v>1596</v>
      </c>
      <c r="J15" s="140">
        <v>1560</v>
      </c>
      <c r="K15" s="114">
        <v>-203</v>
      </c>
      <c r="L15" s="116">
        <v>-13.012820512820513</v>
      </c>
    </row>
    <row r="16" spans="1:17" s="110" customFormat="1" ht="15" customHeight="1" x14ac:dyDescent="0.2">
      <c r="A16" s="120"/>
      <c r="B16" s="119"/>
      <c r="C16" s="258" t="s">
        <v>107</v>
      </c>
      <c r="E16" s="113">
        <v>57.178920795203531</v>
      </c>
      <c r="F16" s="115">
        <v>1812</v>
      </c>
      <c r="G16" s="114">
        <v>2043</v>
      </c>
      <c r="H16" s="114">
        <v>1976</v>
      </c>
      <c r="I16" s="114">
        <v>2117</v>
      </c>
      <c r="J16" s="140">
        <v>2021</v>
      </c>
      <c r="K16" s="114">
        <v>-209</v>
      </c>
      <c r="L16" s="116">
        <v>-10.341415141019297</v>
      </c>
    </row>
    <row r="17" spans="1:12" s="110" customFormat="1" ht="15" customHeight="1" x14ac:dyDescent="0.2">
      <c r="A17" s="120"/>
      <c r="B17" s="121" t="s">
        <v>109</v>
      </c>
      <c r="C17" s="258"/>
      <c r="E17" s="113">
        <v>44.102605082307818</v>
      </c>
      <c r="F17" s="115">
        <v>5519</v>
      </c>
      <c r="G17" s="114">
        <v>5832</v>
      </c>
      <c r="H17" s="114">
        <v>5862</v>
      </c>
      <c r="I17" s="114">
        <v>6031</v>
      </c>
      <c r="J17" s="140">
        <v>6049</v>
      </c>
      <c r="K17" s="114">
        <v>-530</v>
      </c>
      <c r="L17" s="116">
        <v>-8.7617788064142825</v>
      </c>
    </row>
    <row r="18" spans="1:12" s="110" customFormat="1" ht="15" customHeight="1" x14ac:dyDescent="0.2">
      <c r="A18" s="120"/>
      <c r="B18" s="119"/>
      <c r="C18" s="258" t="s">
        <v>106</v>
      </c>
      <c r="E18" s="113">
        <v>38.122848342090961</v>
      </c>
      <c r="F18" s="115">
        <v>2104</v>
      </c>
      <c r="G18" s="114">
        <v>2251</v>
      </c>
      <c r="H18" s="114">
        <v>2270</v>
      </c>
      <c r="I18" s="114">
        <v>2342</v>
      </c>
      <c r="J18" s="140">
        <v>2334</v>
      </c>
      <c r="K18" s="114">
        <v>-230</v>
      </c>
      <c r="L18" s="116">
        <v>-9.8543273350471292</v>
      </c>
    </row>
    <row r="19" spans="1:12" s="110" customFormat="1" ht="15" customHeight="1" x14ac:dyDescent="0.2">
      <c r="A19" s="120"/>
      <c r="B19" s="119"/>
      <c r="C19" s="258" t="s">
        <v>107</v>
      </c>
      <c r="E19" s="113">
        <v>61.877151657909039</v>
      </c>
      <c r="F19" s="115">
        <v>3415</v>
      </c>
      <c r="G19" s="114">
        <v>3581</v>
      </c>
      <c r="H19" s="114">
        <v>3592</v>
      </c>
      <c r="I19" s="114">
        <v>3689</v>
      </c>
      <c r="J19" s="140">
        <v>3715</v>
      </c>
      <c r="K19" s="114">
        <v>-300</v>
      </c>
      <c r="L19" s="116">
        <v>-8.0753701211305522</v>
      </c>
    </row>
    <row r="20" spans="1:12" s="110" customFormat="1" ht="15" customHeight="1" x14ac:dyDescent="0.2">
      <c r="A20" s="120"/>
      <c r="B20" s="121" t="s">
        <v>110</v>
      </c>
      <c r="C20" s="258"/>
      <c r="E20" s="113">
        <v>16.085983698257952</v>
      </c>
      <c r="F20" s="115">
        <v>2013</v>
      </c>
      <c r="G20" s="114">
        <v>2073</v>
      </c>
      <c r="H20" s="114">
        <v>2144</v>
      </c>
      <c r="I20" s="114">
        <v>2172</v>
      </c>
      <c r="J20" s="140">
        <v>2234</v>
      </c>
      <c r="K20" s="114">
        <v>-221</v>
      </c>
      <c r="L20" s="116">
        <v>-9.8925693822739476</v>
      </c>
    </row>
    <row r="21" spans="1:12" s="110" customFormat="1" ht="15" customHeight="1" x14ac:dyDescent="0.2">
      <c r="A21" s="120"/>
      <c r="B21" s="119"/>
      <c r="C21" s="258" t="s">
        <v>106</v>
      </c>
      <c r="E21" s="113">
        <v>32.290114257327375</v>
      </c>
      <c r="F21" s="115">
        <v>650</v>
      </c>
      <c r="G21" s="114">
        <v>697</v>
      </c>
      <c r="H21" s="114">
        <v>734</v>
      </c>
      <c r="I21" s="114">
        <v>742</v>
      </c>
      <c r="J21" s="140">
        <v>783</v>
      </c>
      <c r="K21" s="114">
        <v>-133</v>
      </c>
      <c r="L21" s="116">
        <v>-16.985951468710088</v>
      </c>
    </row>
    <row r="22" spans="1:12" s="110" customFormat="1" ht="15" customHeight="1" x14ac:dyDescent="0.2">
      <c r="A22" s="120"/>
      <c r="B22" s="119"/>
      <c r="C22" s="258" t="s">
        <v>107</v>
      </c>
      <c r="E22" s="113">
        <v>67.709885742672625</v>
      </c>
      <c r="F22" s="115">
        <v>1363</v>
      </c>
      <c r="G22" s="114">
        <v>1376</v>
      </c>
      <c r="H22" s="114">
        <v>1410</v>
      </c>
      <c r="I22" s="114">
        <v>1430</v>
      </c>
      <c r="J22" s="140">
        <v>1451</v>
      </c>
      <c r="K22" s="114">
        <v>-88</v>
      </c>
      <c r="L22" s="116">
        <v>-6.0647829083390761</v>
      </c>
    </row>
    <row r="23" spans="1:12" s="110" customFormat="1" ht="15" customHeight="1" x14ac:dyDescent="0.2">
      <c r="A23" s="120"/>
      <c r="B23" s="121" t="s">
        <v>111</v>
      </c>
      <c r="C23" s="258"/>
      <c r="E23" s="113">
        <v>14.487773693463321</v>
      </c>
      <c r="F23" s="115">
        <v>1813</v>
      </c>
      <c r="G23" s="114">
        <v>1876</v>
      </c>
      <c r="H23" s="114">
        <v>1889</v>
      </c>
      <c r="I23" s="114">
        <v>1869</v>
      </c>
      <c r="J23" s="140">
        <v>1868</v>
      </c>
      <c r="K23" s="114">
        <v>-55</v>
      </c>
      <c r="L23" s="116">
        <v>-2.9443254817987152</v>
      </c>
    </row>
    <row r="24" spans="1:12" s="110" customFormat="1" ht="15" customHeight="1" x14ac:dyDescent="0.2">
      <c r="A24" s="120"/>
      <c r="B24" s="119"/>
      <c r="C24" s="258" t="s">
        <v>106</v>
      </c>
      <c r="E24" s="113">
        <v>51.902923331494762</v>
      </c>
      <c r="F24" s="115">
        <v>941</v>
      </c>
      <c r="G24" s="114">
        <v>977</v>
      </c>
      <c r="H24" s="114">
        <v>985</v>
      </c>
      <c r="I24" s="114">
        <v>982</v>
      </c>
      <c r="J24" s="140">
        <v>979</v>
      </c>
      <c r="K24" s="114">
        <v>-38</v>
      </c>
      <c r="L24" s="116">
        <v>-3.8815117466802862</v>
      </c>
    </row>
    <row r="25" spans="1:12" s="110" customFormat="1" ht="15" customHeight="1" x14ac:dyDescent="0.2">
      <c r="A25" s="120"/>
      <c r="B25" s="119"/>
      <c r="C25" s="258" t="s">
        <v>107</v>
      </c>
      <c r="E25" s="113">
        <v>48.097076668505238</v>
      </c>
      <c r="F25" s="115">
        <v>872</v>
      </c>
      <c r="G25" s="114">
        <v>899</v>
      </c>
      <c r="H25" s="114">
        <v>904</v>
      </c>
      <c r="I25" s="114">
        <v>887</v>
      </c>
      <c r="J25" s="140">
        <v>889</v>
      </c>
      <c r="K25" s="114">
        <v>-17</v>
      </c>
      <c r="L25" s="116">
        <v>-1.9122609673790776</v>
      </c>
    </row>
    <row r="26" spans="1:12" s="110" customFormat="1" ht="15" customHeight="1" x14ac:dyDescent="0.2">
      <c r="A26" s="120"/>
      <c r="C26" s="121" t="s">
        <v>187</v>
      </c>
      <c r="D26" s="110" t="s">
        <v>188</v>
      </c>
      <c r="E26" s="113">
        <v>1.5103084545309253</v>
      </c>
      <c r="F26" s="115">
        <v>189</v>
      </c>
      <c r="G26" s="114">
        <v>207</v>
      </c>
      <c r="H26" s="114">
        <v>227</v>
      </c>
      <c r="I26" s="114">
        <v>195</v>
      </c>
      <c r="J26" s="140">
        <v>171</v>
      </c>
      <c r="K26" s="114">
        <v>18</v>
      </c>
      <c r="L26" s="116">
        <v>10.526315789473685</v>
      </c>
    </row>
    <row r="27" spans="1:12" s="110" customFormat="1" ht="15" customHeight="1" x14ac:dyDescent="0.2">
      <c r="A27" s="120"/>
      <c r="B27" s="119"/>
      <c r="D27" s="259" t="s">
        <v>106</v>
      </c>
      <c r="E27" s="113">
        <v>49.206349206349209</v>
      </c>
      <c r="F27" s="115">
        <v>93</v>
      </c>
      <c r="G27" s="114">
        <v>106</v>
      </c>
      <c r="H27" s="114">
        <v>106</v>
      </c>
      <c r="I27" s="114">
        <v>87</v>
      </c>
      <c r="J27" s="140">
        <v>79</v>
      </c>
      <c r="K27" s="114">
        <v>14</v>
      </c>
      <c r="L27" s="116">
        <v>17.721518987341771</v>
      </c>
    </row>
    <row r="28" spans="1:12" s="110" customFormat="1" ht="15" customHeight="1" x14ac:dyDescent="0.2">
      <c r="A28" s="120"/>
      <c r="B28" s="119"/>
      <c r="D28" s="259" t="s">
        <v>107</v>
      </c>
      <c r="E28" s="113">
        <v>50.793650793650791</v>
      </c>
      <c r="F28" s="115">
        <v>96</v>
      </c>
      <c r="G28" s="114">
        <v>101</v>
      </c>
      <c r="H28" s="114">
        <v>121</v>
      </c>
      <c r="I28" s="114">
        <v>108</v>
      </c>
      <c r="J28" s="140">
        <v>92</v>
      </c>
      <c r="K28" s="114">
        <v>4</v>
      </c>
      <c r="L28" s="116">
        <v>4.3478260869565215</v>
      </c>
    </row>
    <row r="29" spans="1:12" s="110" customFormat="1" ht="24" customHeight="1" x14ac:dyDescent="0.2">
      <c r="A29" s="604" t="s">
        <v>189</v>
      </c>
      <c r="B29" s="605"/>
      <c r="C29" s="605"/>
      <c r="D29" s="606"/>
      <c r="E29" s="113">
        <v>89.172127217516376</v>
      </c>
      <c r="F29" s="115">
        <v>11159</v>
      </c>
      <c r="G29" s="114">
        <v>11817</v>
      </c>
      <c r="H29" s="114">
        <v>11940</v>
      </c>
      <c r="I29" s="114">
        <v>12306</v>
      </c>
      <c r="J29" s="140">
        <v>12324</v>
      </c>
      <c r="K29" s="114">
        <v>-1165</v>
      </c>
      <c r="L29" s="116">
        <v>-9.4530996429730614</v>
      </c>
    </row>
    <row r="30" spans="1:12" s="110" customFormat="1" ht="15" customHeight="1" x14ac:dyDescent="0.2">
      <c r="A30" s="120"/>
      <c r="B30" s="119"/>
      <c r="C30" s="258" t="s">
        <v>106</v>
      </c>
      <c r="E30" s="113">
        <v>39.358365444932339</v>
      </c>
      <c r="F30" s="115">
        <v>4392</v>
      </c>
      <c r="G30" s="114">
        <v>4681</v>
      </c>
      <c r="H30" s="114">
        <v>4786</v>
      </c>
      <c r="I30" s="114">
        <v>4933</v>
      </c>
      <c r="J30" s="140">
        <v>4961</v>
      </c>
      <c r="K30" s="114">
        <v>-569</v>
      </c>
      <c r="L30" s="116">
        <v>-11.469461802056037</v>
      </c>
    </row>
    <row r="31" spans="1:12" s="110" customFormat="1" ht="15" customHeight="1" x14ac:dyDescent="0.2">
      <c r="A31" s="120"/>
      <c r="B31" s="119"/>
      <c r="C31" s="258" t="s">
        <v>107</v>
      </c>
      <c r="E31" s="113">
        <v>60.641634555067661</v>
      </c>
      <c r="F31" s="115">
        <v>6767</v>
      </c>
      <c r="G31" s="114">
        <v>7136</v>
      </c>
      <c r="H31" s="114">
        <v>7154</v>
      </c>
      <c r="I31" s="114">
        <v>7373</v>
      </c>
      <c r="J31" s="140">
        <v>7363</v>
      </c>
      <c r="K31" s="114">
        <v>-596</v>
      </c>
      <c r="L31" s="116">
        <v>-8.0945266874915109</v>
      </c>
    </row>
    <row r="32" spans="1:12" s="110" customFormat="1" ht="15" customHeight="1" x14ac:dyDescent="0.2">
      <c r="A32" s="120"/>
      <c r="B32" s="119" t="s">
        <v>117</v>
      </c>
      <c r="C32" s="258"/>
      <c r="E32" s="113">
        <v>10.692024932076075</v>
      </c>
      <c r="F32" s="114">
        <v>1338</v>
      </c>
      <c r="G32" s="114">
        <v>1489</v>
      </c>
      <c r="H32" s="114">
        <v>1446</v>
      </c>
      <c r="I32" s="114">
        <v>1449</v>
      </c>
      <c r="J32" s="140">
        <v>1383</v>
      </c>
      <c r="K32" s="114">
        <v>-45</v>
      </c>
      <c r="L32" s="116">
        <v>-3.2537960954446854</v>
      </c>
    </row>
    <row r="33" spans="1:12" s="110" customFormat="1" ht="15" customHeight="1" x14ac:dyDescent="0.2">
      <c r="A33" s="120"/>
      <c r="B33" s="119"/>
      <c r="C33" s="258" t="s">
        <v>106</v>
      </c>
      <c r="E33" s="113">
        <v>48.804185351270554</v>
      </c>
      <c r="F33" s="114">
        <v>653</v>
      </c>
      <c r="G33" s="114">
        <v>737</v>
      </c>
      <c r="H33" s="114">
        <v>730</v>
      </c>
      <c r="I33" s="114">
        <v>715</v>
      </c>
      <c r="J33" s="140">
        <v>685</v>
      </c>
      <c r="K33" s="114">
        <v>-32</v>
      </c>
      <c r="L33" s="116">
        <v>-4.6715328467153281</v>
      </c>
    </row>
    <row r="34" spans="1:12" s="110" customFormat="1" ht="15" customHeight="1" x14ac:dyDescent="0.2">
      <c r="A34" s="120"/>
      <c r="B34" s="119"/>
      <c r="C34" s="258" t="s">
        <v>107</v>
      </c>
      <c r="E34" s="113">
        <v>51.195814648729446</v>
      </c>
      <c r="F34" s="114">
        <v>685</v>
      </c>
      <c r="G34" s="114">
        <v>752</v>
      </c>
      <c r="H34" s="114">
        <v>716</v>
      </c>
      <c r="I34" s="114">
        <v>734</v>
      </c>
      <c r="J34" s="140">
        <v>698</v>
      </c>
      <c r="K34" s="114">
        <v>-13</v>
      </c>
      <c r="L34" s="116">
        <v>-1.8624641833810889</v>
      </c>
    </row>
    <row r="35" spans="1:12" s="110" customFormat="1" ht="24" customHeight="1" x14ac:dyDescent="0.2">
      <c r="A35" s="604" t="s">
        <v>192</v>
      </c>
      <c r="B35" s="605"/>
      <c r="C35" s="605"/>
      <c r="D35" s="606"/>
      <c r="E35" s="113">
        <v>26.833945980501838</v>
      </c>
      <c r="F35" s="114">
        <v>3358</v>
      </c>
      <c r="G35" s="114">
        <v>3583</v>
      </c>
      <c r="H35" s="114">
        <v>3578</v>
      </c>
      <c r="I35" s="114">
        <v>3789</v>
      </c>
      <c r="J35" s="114">
        <v>3664</v>
      </c>
      <c r="K35" s="318">
        <v>-306</v>
      </c>
      <c r="L35" s="319">
        <v>-8.3515283842794759</v>
      </c>
    </row>
    <row r="36" spans="1:12" s="110" customFormat="1" ht="15" customHeight="1" x14ac:dyDescent="0.2">
      <c r="A36" s="120"/>
      <c r="B36" s="119"/>
      <c r="C36" s="258" t="s">
        <v>106</v>
      </c>
      <c r="E36" s="113">
        <v>41.185229303156639</v>
      </c>
      <c r="F36" s="114">
        <v>1383</v>
      </c>
      <c r="G36" s="114">
        <v>1467</v>
      </c>
      <c r="H36" s="114">
        <v>1516</v>
      </c>
      <c r="I36" s="114">
        <v>1602</v>
      </c>
      <c r="J36" s="114">
        <v>1553</v>
      </c>
      <c r="K36" s="318">
        <v>-170</v>
      </c>
      <c r="L36" s="116">
        <v>-10.946555054732775</v>
      </c>
    </row>
    <row r="37" spans="1:12" s="110" customFormat="1" ht="15" customHeight="1" x14ac:dyDescent="0.2">
      <c r="A37" s="120"/>
      <c r="B37" s="119"/>
      <c r="C37" s="258" t="s">
        <v>107</v>
      </c>
      <c r="E37" s="113">
        <v>58.814770696843361</v>
      </c>
      <c r="F37" s="114">
        <v>1975</v>
      </c>
      <c r="G37" s="114">
        <v>2116</v>
      </c>
      <c r="H37" s="114">
        <v>2062</v>
      </c>
      <c r="I37" s="114">
        <v>2187</v>
      </c>
      <c r="J37" s="140">
        <v>2111</v>
      </c>
      <c r="K37" s="114">
        <v>-136</v>
      </c>
      <c r="L37" s="116">
        <v>-6.4424443391757462</v>
      </c>
    </row>
    <row r="38" spans="1:12" s="110" customFormat="1" ht="15" customHeight="1" x14ac:dyDescent="0.2">
      <c r="A38" s="120"/>
      <c r="B38" s="119" t="s">
        <v>328</v>
      </c>
      <c r="C38" s="258"/>
      <c r="E38" s="113">
        <v>45.509029886527088</v>
      </c>
      <c r="F38" s="114">
        <v>5695</v>
      </c>
      <c r="G38" s="114">
        <v>5981</v>
      </c>
      <c r="H38" s="114">
        <v>6054</v>
      </c>
      <c r="I38" s="114">
        <v>6110</v>
      </c>
      <c r="J38" s="140">
        <v>6145</v>
      </c>
      <c r="K38" s="114">
        <v>-450</v>
      </c>
      <c r="L38" s="116">
        <v>-7.3230268510984544</v>
      </c>
    </row>
    <row r="39" spans="1:12" s="110" customFormat="1" ht="15" customHeight="1" x14ac:dyDescent="0.2">
      <c r="A39" s="120"/>
      <c r="B39" s="119"/>
      <c r="C39" s="258" t="s">
        <v>106</v>
      </c>
      <c r="E39" s="113">
        <v>40.421422300263387</v>
      </c>
      <c r="F39" s="115">
        <v>2302</v>
      </c>
      <c r="G39" s="114">
        <v>2453</v>
      </c>
      <c r="H39" s="114">
        <v>2480</v>
      </c>
      <c r="I39" s="114">
        <v>2498</v>
      </c>
      <c r="J39" s="140">
        <v>2520</v>
      </c>
      <c r="K39" s="114">
        <v>-218</v>
      </c>
      <c r="L39" s="116">
        <v>-8.6507936507936503</v>
      </c>
    </row>
    <row r="40" spans="1:12" s="110" customFormat="1" ht="15" customHeight="1" x14ac:dyDescent="0.2">
      <c r="A40" s="120"/>
      <c r="B40" s="119"/>
      <c r="C40" s="258" t="s">
        <v>107</v>
      </c>
      <c r="E40" s="113">
        <v>59.578577699736613</v>
      </c>
      <c r="F40" s="115">
        <v>3393</v>
      </c>
      <c r="G40" s="114">
        <v>3528</v>
      </c>
      <c r="H40" s="114">
        <v>3574</v>
      </c>
      <c r="I40" s="114">
        <v>3612</v>
      </c>
      <c r="J40" s="140">
        <v>3625</v>
      </c>
      <c r="K40" s="114">
        <v>-232</v>
      </c>
      <c r="L40" s="116">
        <v>-6.4</v>
      </c>
    </row>
    <row r="41" spans="1:12" s="110" customFormat="1" ht="15" customHeight="1" x14ac:dyDescent="0.2">
      <c r="A41" s="120"/>
      <c r="B41" s="320" t="s">
        <v>516</v>
      </c>
      <c r="C41" s="258"/>
      <c r="E41" s="113">
        <v>10.747962282243886</v>
      </c>
      <c r="F41" s="115">
        <v>1345</v>
      </c>
      <c r="G41" s="114">
        <v>1403</v>
      </c>
      <c r="H41" s="114">
        <v>1380</v>
      </c>
      <c r="I41" s="114">
        <v>1417</v>
      </c>
      <c r="J41" s="140">
        <v>1383</v>
      </c>
      <c r="K41" s="114">
        <v>-38</v>
      </c>
      <c r="L41" s="116">
        <v>-2.7476500361532898</v>
      </c>
    </row>
    <row r="42" spans="1:12" s="110" customFormat="1" ht="15" customHeight="1" x14ac:dyDescent="0.2">
      <c r="A42" s="120"/>
      <c r="B42" s="119"/>
      <c r="C42" s="268" t="s">
        <v>106</v>
      </c>
      <c r="D42" s="182"/>
      <c r="E42" s="113">
        <v>40.148698884758367</v>
      </c>
      <c r="F42" s="115">
        <v>540</v>
      </c>
      <c r="G42" s="114">
        <v>567</v>
      </c>
      <c r="H42" s="114">
        <v>576</v>
      </c>
      <c r="I42" s="114">
        <v>582</v>
      </c>
      <c r="J42" s="140">
        <v>585</v>
      </c>
      <c r="K42" s="114">
        <v>-45</v>
      </c>
      <c r="L42" s="116">
        <v>-7.6923076923076925</v>
      </c>
    </row>
    <row r="43" spans="1:12" s="110" customFormat="1" ht="15" customHeight="1" x14ac:dyDescent="0.2">
      <c r="A43" s="120"/>
      <c r="B43" s="119"/>
      <c r="C43" s="268" t="s">
        <v>107</v>
      </c>
      <c r="D43" s="182"/>
      <c r="E43" s="113">
        <v>59.851301115241633</v>
      </c>
      <c r="F43" s="115">
        <v>805</v>
      </c>
      <c r="G43" s="114">
        <v>836</v>
      </c>
      <c r="H43" s="114">
        <v>804</v>
      </c>
      <c r="I43" s="114">
        <v>835</v>
      </c>
      <c r="J43" s="140">
        <v>798</v>
      </c>
      <c r="K43" s="114">
        <v>7</v>
      </c>
      <c r="L43" s="116">
        <v>0.8771929824561403</v>
      </c>
    </row>
    <row r="44" spans="1:12" s="110" customFormat="1" ht="15" customHeight="1" x14ac:dyDescent="0.2">
      <c r="A44" s="120"/>
      <c r="B44" s="119" t="s">
        <v>205</v>
      </c>
      <c r="C44" s="268"/>
      <c r="D44" s="182"/>
      <c r="E44" s="113">
        <v>16.909061850727184</v>
      </c>
      <c r="F44" s="115">
        <v>2116</v>
      </c>
      <c r="G44" s="114">
        <v>2358</v>
      </c>
      <c r="H44" s="114">
        <v>2398</v>
      </c>
      <c r="I44" s="114">
        <v>2469</v>
      </c>
      <c r="J44" s="140">
        <v>2540</v>
      </c>
      <c r="K44" s="114">
        <v>-424</v>
      </c>
      <c r="L44" s="116">
        <v>-16.69291338582677</v>
      </c>
    </row>
    <row r="45" spans="1:12" s="110" customFormat="1" ht="15" customHeight="1" x14ac:dyDescent="0.2">
      <c r="A45" s="120"/>
      <c r="B45" s="119"/>
      <c r="C45" s="268" t="s">
        <v>106</v>
      </c>
      <c r="D45" s="182"/>
      <c r="E45" s="113">
        <v>39.083175803402646</v>
      </c>
      <c r="F45" s="115">
        <v>827</v>
      </c>
      <c r="G45" s="114">
        <v>939</v>
      </c>
      <c r="H45" s="114">
        <v>956</v>
      </c>
      <c r="I45" s="114">
        <v>980</v>
      </c>
      <c r="J45" s="140">
        <v>998</v>
      </c>
      <c r="K45" s="114">
        <v>-171</v>
      </c>
      <c r="L45" s="116">
        <v>-17.134268537074149</v>
      </c>
    </row>
    <row r="46" spans="1:12" s="110" customFormat="1" ht="15" customHeight="1" x14ac:dyDescent="0.2">
      <c r="A46" s="123"/>
      <c r="B46" s="124"/>
      <c r="C46" s="260" t="s">
        <v>107</v>
      </c>
      <c r="D46" s="261"/>
      <c r="E46" s="125">
        <v>60.916824196597354</v>
      </c>
      <c r="F46" s="143">
        <v>1289</v>
      </c>
      <c r="G46" s="144">
        <v>1419</v>
      </c>
      <c r="H46" s="144">
        <v>1442</v>
      </c>
      <c r="I46" s="144">
        <v>1489</v>
      </c>
      <c r="J46" s="145">
        <v>1542</v>
      </c>
      <c r="K46" s="144">
        <v>-253</v>
      </c>
      <c r="L46" s="146">
        <v>-16.407263294422826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12514</v>
      </c>
      <c r="E11" s="114">
        <v>13325</v>
      </c>
      <c r="F11" s="114">
        <v>13410</v>
      </c>
      <c r="G11" s="114">
        <v>13785</v>
      </c>
      <c r="H11" s="140">
        <v>13732</v>
      </c>
      <c r="I11" s="115">
        <v>-1218</v>
      </c>
      <c r="J11" s="116">
        <v>-8.8697931838042532</v>
      </c>
    </row>
    <row r="12" spans="1:15" s="110" customFormat="1" ht="24.95" customHeight="1" x14ac:dyDescent="0.2">
      <c r="A12" s="193" t="s">
        <v>132</v>
      </c>
      <c r="B12" s="194" t="s">
        <v>133</v>
      </c>
      <c r="C12" s="113">
        <v>0.39156145117468433</v>
      </c>
      <c r="D12" s="115">
        <v>49</v>
      </c>
      <c r="E12" s="114">
        <v>47</v>
      </c>
      <c r="F12" s="114">
        <v>55</v>
      </c>
      <c r="G12" s="114">
        <v>53</v>
      </c>
      <c r="H12" s="140">
        <v>58</v>
      </c>
      <c r="I12" s="115">
        <v>-9</v>
      </c>
      <c r="J12" s="116">
        <v>-15.517241379310345</v>
      </c>
    </row>
    <row r="13" spans="1:15" s="110" customFormat="1" ht="24.95" customHeight="1" x14ac:dyDescent="0.2">
      <c r="A13" s="193" t="s">
        <v>134</v>
      </c>
      <c r="B13" s="199" t="s">
        <v>214</v>
      </c>
      <c r="C13" s="113">
        <v>0.37557935112673807</v>
      </c>
      <c r="D13" s="115">
        <v>47</v>
      </c>
      <c r="E13" s="114">
        <v>49</v>
      </c>
      <c r="F13" s="114">
        <v>45</v>
      </c>
      <c r="G13" s="114">
        <v>43</v>
      </c>
      <c r="H13" s="140">
        <v>46</v>
      </c>
      <c r="I13" s="115">
        <v>1</v>
      </c>
      <c r="J13" s="116">
        <v>2.1739130434782608</v>
      </c>
    </row>
    <row r="14" spans="1:15" s="287" customFormat="1" ht="24.95" customHeight="1" x14ac:dyDescent="0.2">
      <c r="A14" s="193" t="s">
        <v>215</v>
      </c>
      <c r="B14" s="199" t="s">
        <v>137</v>
      </c>
      <c r="C14" s="113">
        <v>4.3391401630174204</v>
      </c>
      <c r="D14" s="115">
        <v>543</v>
      </c>
      <c r="E14" s="114">
        <v>541</v>
      </c>
      <c r="F14" s="114">
        <v>545</v>
      </c>
      <c r="G14" s="114">
        <v>540</v>
      </c>
      <c r="H14" s="140">
        <v>534</v>
      </c>
      <c r="I14" s="115">
        <v>9</v>
      </c>
      <c r="J14" s="116">
        <v>1.6853932584269662</v>
      </c>
      <c r="K14" s="110"/>
      <c r="L14" s="110"/>
      <c r="M14" s="110"/>
      <c r="N14" s="110"/>
      <c r="O14" s="110"/>
    </row>
    <row r="15" spans="1:15" s="110" customFormat="1" ht="24.95" customHeight="1" x14ac:dyDescent="0.2">
      <c r="A15" s="193" t="s">
        <v>216</v>
      </c>
      <c r="B15" s="199" t="s">
        <v>217</v>
      </c>
      <c r="C15" s="113">
        <v>2.3973150071919451</v>
      </c>
      <c r="D15" s="115">
        <v>300</v>
      </c>
      <c r="E15" s="114">
        <v>301</v>
      </c>
      <c r="F15" s="114">
        <v>304</v>
      </c>
      <c r="G15" s="114">
        <v>290</v>
      </c>
      <c r="H15" s="140">
        <v>279</v>
      </c>
      <c r="I15" s="115">
        <v>21</v>
      </c>
      <c r="J15" s="116">
        <v>7.5268817204301079</v>
      </c>
    </row>
    <row r="16" spans="1:15" s="287" customFormat="1" ht="24.95" customHeight="1" x14ac:dyDescent="0.2">
      <c r="A16" s="193" t="s">
        <v>218</v>
      </c>
      <c r="B16" s="199" t="s">
        <v>141</v>
      </c>
      <c r="C16" s="113">
        <v>1.7420489052261467</v>
      </c>
      <c r="D16" s="115">
        <v>218</v>
      </c>
      <c r="E16" s="114">
        <v>216</v>
      </c>
      <c r="F16" s="114">
        <v>218</v>
      </c>
      <c r="G16" s="114">
        <v>224</v>
      </c>
      <c r="H16" s="140">
        <v>229</v>
      </c>
      <c r="I16" s="115">
        <v>-11</v>
      </c>
      <c r="J16" s="116">
        <v>-4.8034934497816595</v>
      </c>
      <c r="K16" s="110"/>
      <c r="L16" s="110"/>
      <c r="M16" s="110"/>
      <c r="N16" s="110"/>
      <c r="O16" s="110"/>
    </row>
    <row r="17" spans="1:15" s="110" customFormat="1" ht="24.95" customHeight="1" x14ac:dyDescent="0.2">
      <c r="A17" s="193" t="s">
        <v>142</v>
      </c>
      <c r="B17" s="199" t="s">
        <v>220</v>
      </c>
      <c r="C17" s="113">
        <v>0.19977625059932874</v>
      </c>
      <c r="D17" s="115">
        <v>25</v>
      </c>
      <c r="E17" s="114">
        <v>24</v>
      </c>
      <c r="F17" s="114">
        <v>23</v>
      </c>
      <c r="G17" s="114">
        <v>26</v>
      </c>
      <c r="H17" s="140">
        <v>26</v>
      </c>
      <c r="I17" s="115">
        <v>-1</v>
      </c>
      <c r="J17" s="116">
        <v>-3.8461538461538463</v>
      </c>
    </row>
    <row r="18" spans="1:15" s="287" customFormat="1" ht="24.95" customHeight="1" x14ac:dyDescent="0.2">
      <c r="A18" s="201" t="s">
        <v>144</v>
      </c>
      <c r="B18" s="202" t="s">
        <v>145</v>
      </c>
      <c r="C18" s="113">
        <v>2.5411539076234617</v>
      </c>
      <c r="D18" s="115">
        <v>318</v>
      </c>
      <c r="E18" s="114">
        <v>335</v>
      </c>
      <c r="F18" s="114">
        <v>336</v>
      </c>
      <c r="G18" s="114">
        <v>328</v>
      </c>
      <c r="H18" s="140">
        <v>324</v>
      </c>
      <c r="I18" s="115">
        <v>-6</v>
      </c>
      <c r="J18" s="116">
        <v>-1.8518518518518519</v>
      </c>
      <c r="K18" s="110"/>
      <c r="L18" s="110"/>
      <c r="M18" s="110"/>
      <c r="N18" s="110"/>
      <c r="O18" s="110"/>
    </row>
    <row r="19" spans="1:15" s="110" customFormat="1" ht="24.95" customHeight="1" x14ac:dyDescent="0.2">
      <c r="A19" s="193" t="s">
        <v>146</v>
      </c>
      <c r="B19" s="199" t="s">
        <v>147</v>
      </c>
      <c r="C19" s="113">
        <v>18.299504554898515</v>
      </c>
      <c r="D19" s="115">
        <v>2290</v>
      </c>
      <c r="E19" s="114">
        <v>2427</v>
      </c>
      <c r="F19" s="114">
        <v>2344</v>
      </c>
      <c r="G19" s="114">
        <v>2419</v>
      </c>
      <c r="H19" s="140">
        <v>2424</v>
      </c>
      <c r="I19" s="115">
        <v>-134</v>
      </c>
      <c r="J19" s="116">
        <v>-5.5280528052805282</v>
      </c>
    </row>
    <row r="20" spans="1:15" s="287" customFormat="1" ht="24.95" customHeight="1" x14ac:dyDescent="0.2">
      <c r="A20" s="193" t="s">
        <v>148</v>
      </c>
      <c r="B20" s="199" t="s">
        <v>149</v>
      </c>
      <c r="C20" s="113">
        <v>3.8996324116988972</v>
      </c>
      <c r="D20" s="115">
        <v>488</v>
      </c>
      <c r="E20" s="114">
        <v>581</v>
      </c>
      <c r="F20" s="114">
        <v>709</v>
      </c>
      <c r="G20" s="114">
        <v>834</v>
      </c>
      <c r="H20" s="140">
        <v>1015</v>
      </c>
      <c r="I20" s="115">
        <v>-527</v>
      </c>
      <c r="J20" s="116">
        <v>-51.921182266009851</v>
      </c>
      <c r="K20" s="110"/>
      <c r="L20" s="110"/>
      <c r="M20" s="110"/>
      <c r="N20" s="110"/>
      <c r="O20" s="110"/>
    </row>
    <row r="21" spans="1:15" s="110" customFormat="1" ht="24.95" customHeight="1" x14ac:dyDescent="0.2">
      <c r="A21" s="201" t="s">
        <v>150</v>
      </c>
      <c r="B21" s="202" t="s">
        <v>151</v>
      </c>
      <c r="C21" s="113">
        <v>19.274412657823238</v>
      </c>
      <c r="D21" s="115">
        <v>2412</v>
      </c>
      <c r="E21" s="114">
        <v>2670</v>
      </c>
      <c r="F21" s="114">
        <v>2742</v>
      </c>
      <c r="G21" s="114">
        <v>2809</v>
      </c>
      <c r="H21" s="140">
        <v>2667</v>
      </c>
      <c r="I21" s="115">
        <v>-255</v>
      </c>
      <c r="J21" s="116">
        <v>-9.5613048368953883</v>
      </c>
    </row>
    <row r="22" spans="1:15" s="110" customFormat="1" ht="24.95" customHeight="1" x14ac:dyDescent="0.2">
      <c r="A22" s="201" t="s">
        <v>152</v>
      </c>
      <c r="B22" s="199" t="s">
        <v>153</v>
      </c>
      <c r="C22" s="113">
        <v>1.3584785040754355</v>
      </c>
      <c r="D22" s="115">
        <v>170</v>
      </c>
      <c r="E22" s="114">
        <v>178</v>
      </c>
      <c r="F22" s="114">
        <v>187</v>
      </c>
      <c r="G22" s="114">
        <v>196</v>
      </c>
      <c r="H22" s="140">
        <v>206</v>
      </c>
      <c r="I22" s="115">
        <v>-36</v>
      </c>
      <c r="J22" s="116">
        <v>-17.475728155339805</v>
      </c>
    </row>
    <row r="23" spans="1:15" s="110" customFormat="1" ht="24.95" customHeight="1" x14ac:dyDescent="0.2">
      <c r="A23" s="193" t="s">
        <v>154</v>
      </c>
      <c r="B23" s="199" t="s">
        <v>155</v>
      </c>
      <c r="C23" s="113">
        <v>0.82307815246923444</v>
      </c>
      <c r="D23" s="115">
        <v>103</v>
      </c>
      <c r="E23" s="114">
        <v>103</v>
      </c>
      <c r="F23" s="114">
        <v>104</v>
      </c>
      <c r="G23" s="114">
        <v>103</v>
      </c>
      <c r="H23" s="140">
        <v>96</v>
      </c>
      <c r="I23" s="115">
        <v>7</v>
      </c>
      <c r="J23" s="116">
        <v>7.291666666666667</v>
      </c>
    </row>
    <row r="24" spans="1:15" s="110" customFormat="1" ht="24.95" customHeight="1" x14ac:dyDescent="0.2">
      <c r="A24" s="193" t="s">
        <v>156</v>
      </c>
      <c r="B24" s="199" t="s">
        <v>221</v>
      </c>
      <c r="C24" s="113">
        <v>7.6314527728943586</v>
      </c>
      <c r="D24" s="115">
        <v>955</v>
      </c>
      <c r="E24" s="114">
        <v>995</v>
      </c>
      <c r="F24" s="114">
        <v>1017</v>
      </c>
      <c r="G24" s="114">
        <v>1028</v>
      </c>
      <c r="H24" s="140">
        <v>1025</v>
      </c>
      <c r="I24" s="115">
        <v>-70</v>
      </c>
      <c r="J24" s="116">
        <v>-6.8292682926829267</v>
      </c>
    </row>
    <row r="25" spans="1:15" s="110" customFormat="1" ht="24.95" customHeight="1" x14ac:dyDescent="0.2">
      <c r="A25" s="193" t="s">
        <v>222</v>
      </c>
      <c r="B25" s="204" t="s">
        <v>159</v>
      </c>
      <c r="C25" s="113">
        <v>7.5115870225347612</v>
      </c>
      <c r="D25" s="115">
        <v>940</v>
      </c>
      <c r="E25" s="114">
        <v>1097</v>
      </c>
      <c r="F25" s="114">
        <v>1090</v>
      </c>
      <c r="G25" s="114">
        <v>1086</v>
      </c>
      <c r="H25" s="140">
        <v>1065</v>
      </c>
      <c r="I25" s="115">
        <v>-125</v>
      </c>
      <c r="J25" s="116">
        <v>-11.737089201877934</v>
      </c>
    </row>
    <row r="26" spans="1:15" s="110" customFormat="1" ht="24.95" customHeight="1" x14ac:dyDescent="0.2">
      <c r="A26" s="201">
        <v>782.78300000000002</v>
      </c>
      <c r="B26" s="203" t="s">
        <v>160</v>
      </c>
      <c r="C26" s="113">
        <v>0.45548985136646958</v>
      </c>
      <c r="D26" s="115">
        <v>57</v>
      </c>
      <c r="E26" s="114">
        <v>63</v>
      </c>
      <c r="F26" s="114">
        <v>52</v>
      </c>
      <c r="G26" s="114">
        <v>43</v>
      </c>
      <c r="H26" s="140">
        <v>40</v>
      </c>
      <c r="I26" s="115">
        <v>17</v>
      </c>
      <c r="J26" s="116">
        <v>42.5</v>
      </c>
    </row>
    <row r="27" spans="1:15" s="110" customFormat="1" ht="24.95" customHeight="1" x14ac:dyDescent="0.2">
      <c r="A27" s="193" t="s">
        <v>161</v>
      </c>
      <c r="B27" s="199" t="s">
        <v>162</v>
      </c>
      <c r="C27" s="113">
        <v>1.2066485536199456</v>
      </c>
      <c r="D27" s="115">
        <v>151</v>
      </c>
      <c r="E27" s="114">
        <v>163</v>
      </c>
      <c r="F27" s="114">
        <v>158</v>
      </c>
      <c r="G27" s="114">
        <v>159</v>
      </c>
      <c r="H27" s="140">
        <v>160</v>
      </c>
      <c r="I27" s="115">
        <v>-9</v>
      </c>
      <c r="J27" s="116">
        <v>-5.625</v>
      </c>
    </row>
    <row r="28" spans="1:15" s="110" customFormat="1" ht="24.95" customHeight="1" x14ac:dyDescent="0.2">
      <c r="A28" s="193" t="s">
        <v>163</v>
      </c>
      <c r="B28" s="199" t="s">
        <v>164</v>
      </c>
      <c r="C28" s="113">
        <v>5.9852964679558891</v>
      </c>
      <c r="D28" s="115">
        <v>749</v>
      </c>
      <c r="E28" s="114">
        <v>754</v>
      </c>
      <c r="F28" s="114">
        <v>707</v>
      </c>
      <c r="G28" s="114">
        <v>791</v>
      </c>
      <c r="H28" s="140">
        <v>753</v>
      </c>
      <c r="I28" s="115">
        <v>-4</v>
      </c>
      <c r="J28" s="116">
        <v>-0.53120849933598935</v>
      </c>
    </row>
    <row r="29" spans="1:15" s="110" customFormat="1" ht="24.95" customHeight="1" x14ac:dyDescent="0.2">
      <c r="A29" s="193">
        <v>86</v>
      </c>
      <c r="B29" s="199" t="s">
        <v>165</v>
      </c>
      <c r="C29" s="113">
        <v>6.472750519418252</v>
      </c>
      <c r="D29" s="115">
        <v>810</v>
      </c>
      <c r="E29" s="114">
        <v>806</v>
      </c>
      <c r="F29" s="114">
        <v>813</v>
      </c>
      <c r="G29" s="114">
        <v>826</v>
      </c>
      <c r="H29" s="140">
        <v>823</v>
      </c>
      <c r="I29" s="115">
        <v>-13</v>
      </c>
      <c r="J29" s="116">
        <v>-1.5795868772782502</v>
      </c>
    </row>
    <row r="30" spans="1:15" s="110" customFormat="1" ht="24.95" customHeight="1" x14ac:dyDescent="0.2">
      <c r="A30" s="193">
        <v>87.88</v>
      </c>
      <c r="B30" s="204" t="s">
        <v>166</v>
      </c>
      <c r="C30" s="113">
        <v>5.9373501678120508</v>
      </c>
      <c r="D30" s="115">
        <v>743</v>
      </c>
      <c r="E30" s="114">
        <v>772</v>
      </c>
      <c r="F30" s="114">
        <v>765</v>
      </c>
      <c r="G30" s="114">
        <v>776</v>
      </c>
      <c r="H30" s="140">
        <v>761</v>
      </c>
      <c r="I30" s="115">
        <v>-18</v>
      </c>
      <c r="J30" s="116">
        <v>-2.3653088042049935</v>
      </c>
    </row>
    <row r="31" spans="1:15" s="110" customFormat="1" ht="24.95" customHeight="1" x14ac:dyDescent="0.2">
      <c r="A31" s="193" t="s">
        <v>167</v>
      </c>
      <c r="B31" s="199" t="s">
        <v>168</v>
      </c>
      <c r="C31" s="113">
        <v>13.496883490490651</v>
      </c>
      <c r="D31" s="115">
        <v>1689</v>
      </c>
      <c r="E31" s="114">
        <v>1744</v>
      </c>
      <c r="F31" s="114">
        <v>1741</v>
      </c>
      <c r="G31" s="114">
        <v>1751</v>
      </c>
      <c r="H31" s="140">
        <v>1735</v>
      </c>
      <c r="I31" s="115">
        <v>-46</v>
      </c>
      <c r="J31" s="116">
        <v>-2.6512968299711814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0.39156145117468433</v>
      </c>
      <c r="D34" s="115">
        <v>49</v>
      </c>
      <c r="E34" s="114">
        <v>47</v>
      </c>
      <c r="F34" s="114">
        <v>55</v>
      </c>
      <c r="G34" s="114">
        <v>53</v>
      </c>
      <c r="H34" s="140">
        <v>58</v>
      </c>
      <c r="I34" s="115">
        <v>-9</v>
      </c>
      <c r="J34" s="116">
        <v>-15.517241379310345</v>
      </c>
    </row>
    <row r="35" spans="1:10" s="110" customFormat="1" ht="24.95" customHeight="1" x14ac:dyDescent="0.2">
      <c r="A35" s="292" t="s">
        <v>171</v>
      </c>
      <c r="B35" s="293" t="s">
        <v>172</v>
      </c>
      <c r="C35" s="113">
        <v>7.2558734217676202</v>
      </c>
      <c r="D35" s="115">
        <v>908</v>
      </c>
      <c r="E35" s="114">
        <v>925</v>
      </c>
      <c r="F35" s="114">
        <v>926</v>
      </c>
      <c r="G35" s="114">
        <v>911</v>
      </c>
      <c r="H35" s="140">
        <v>904</v>
      </c>
      <c r="I35" s="115">
        <v>4</v>
      </c>
      <c r="J35" s="116">
        <v>0.44247787610619471</v>
      </c>
    </row>
    <row r="36" spans="1:10" s="110" customFormat="1" ht="24.95" customHeight="1" x14ac:dyDescent="0.2">
      <c r="A36" s="294" t="s">
        <v>173</v>
      </c>
      <c r="B36" s="295" t="s">
        <v>174</v>
      </c>
      <c r="C36" s="125">
        <v>92.352565127057701</v>
      </c>
      <c r="D36" s="143">
        <v>11557</v>
      </c>
      <c r="E36" s="144">
        <v>12353</v>
      </c>
      <c r="F36" s="144">
        <v>12429</v>
      </c>
      <c r="G36" s="144">
        <v>12821</v>
      </c>
      <c r="H36" s="145">
        <v>12770</v>
      </c>
      <c r="I36" s="143">
        <v>-1213</v>
      </c>
      <c r="J36" s="146">
        <v>-9.4988253719655447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12514</v>
      </c>
      <c r="F11" s="264">
        <v>13325</v>
      </c>
      <c r="G11" s="264">
        <v>13410</v>
      </c>
      <c r="H11" s="264">
        <v>13785</v>
      </c>
      <c r="I11" s="265">
        <v>13732</v>
      </c>
      <c r="J11" s="263">
        <v>-1218</v>
      </c>
      <c r="K11" s="266">
        <v>-8.8697931838042532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36.583027009749081</v>
      </c>
      <c r="E13" s="115">
        <v>4578</v>
      </c>
      <c r="F13" s="114">
        <v>4952</v>
      </c>
      <c r="G13" s="114">
        <v>5144</v>
      </c>
      <c r="H13" s="114">
        <v>5445</v>
      </c>
      <c r="I13" s="140">
        <v>5523</v>
      </c>
      <c r="J13" s="115">
        <v>-945</v>
      </c>
      <c r="K13" s="116">
        <v>-17.110266159695819</v>
      </c>
    </row>
    <row r="14" spans="1:15" ht="15.95" customHeight="1" x14ac:dyDescent="0.2">
      <c r="A14" s="306" t="s">
        <v>230</v>
      </c>
      <c r="B14" s="307"/>
      <c r="C14" s="308"/>
      <c r="D14" s="113">
        <v>46.507911139523735</v>
      </c>
      <c r="E14" s="115">
        <v>5820</v>
      </c>
      <c r="F14" s="114">
        <v>6190</v>
      </c>
      <c r="G14" s="114">
        <v>6121</v>
      </c>
      <c r="H14" s="114">
        <v>6112</v>
      </c>
      <c r="I14" s="140">
        <v>6019</v>
      </c>
      <c r="J14" s="115">
        <v>-199</v>
      </c>
      <c r="K14" s="116">
        <v>-3.3061970426981224</v>
      </c>
    </row>
    <row r="15" spans="1:15" ht="15.95" customHeight="1" x14ac:dyDescent="0.2">
      <c r="A15" s="306" t="s">
        <v>231</v>
      </c>
      <c r="B15" s="307"/>
      <c r="C15" s="308"/>
      <c r="D15" s="113">
        <v>4.9304778647914338</v>
      </c>
      <c r="E15" s="115">
        <v>617</v>
      </c>
      <c r="F15" s="114">
        <v>636</v>
      </c>
      <c r="G15" s="114">
        <v>639</v>
      </c>
      <c r="H15" s="114">
        <v>650</v>
      </c>
      <c r="I15" s="140">
        <v>661</v>
      </c>
      <c r="J15" s="115">
        <v>-44</v>
      </c>
      <c r="K15" s="116">
        <v>-6.6565809379727687</v>
      </c>
    </row>
    <row r="16" spans="1:15" ht="15.95" customHeight="1" x14ac:dyDescent="0.2">
      <c r="A16" s="306" t="s">
        <v>232</v>
      </c>
      <c r="B16" s="307"/>
      <c r="C16" s="308"/>
      <c r="D16" s="113">
        <v>7.1839539715518619</v>
      </c>
      <c r="E16" s="115">
        <v>899</v>
      </c>
      <c r="F16" s="114">
        <v>925</v>
      </c>
      <c r="G16" s="114">
        <v>883</v>
      </c>
      <c r="H16" s="114">
        <v>963</v>
      </c>
      <c r="I16" s="140">
        <v>922</v>
      </c>
      <c r="J16" s="115">
        <v>-23</v>
      </c>
      <c r="K16" s="116">
        <v>-2.4945770065075923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0.23174045069522134</v>
      </c>
      <c r="E18" s="115">
        <v>29</v>
      </c>
      <c r="F18" s="114">
        <v>31</v>
      </c>
      <c r="G18" s="114">
        <v>32</v>
      </c>
      <c r="H18" s="114">
        <v>30</v>
      </c>
      <c r="I18" s="140">
        <v>32</v>
      </c>
      <c r="J18" s="115">
        <v>-3</v>
      </c>
      <c r="K18" s="116">
        <v>-9.375</v>
      </c>
    </row>
    <row r="19" spans="1:11" ht="14.1" customHeight="1" x14ac:dyDescent="0.2">
      <c r="A19" s="306" t="s">
        <v>235</v>
      </c>
      <c r="B19" s="307" t="s">
        <v>236</v>
      </c>
      <c r="C19" s="308"/>
      <c r="D19" s="113">
        <v>0.16781205050343614</v>
      </c>
      <c r="E19" s="115">
        <v>21</v>
      </c>
      <c r="F19" s="114">
        <v>22</v>
      </c>
      <c r="G19" s="114">
        <v>23</v>
      </c>
      <c r="H19" s="114">
        <v>22</v>
      </c>
      <c r="I19" s="140">
        <v>21</v>
      </c>
      <c r="J19" s="115">
        <v>0</v>
      </c>
      <c r="K19" s="116">
        <v>0</v>
      </c>
    </row>
    <row r="20" spans="1:11" ht="14.1" customHeight="1" x14ac:dyDescent="0.2">
      <c r="A20" s="306">
        <v>12</v>
      </c>
      <c r="B20" s="307" t="s">
        <v>237</v>
      </c>
      <c r="C20" s="308"/>
      <c r="D20" s="113">
        <v>0.93495285280485851</v>
      </c>
      <c r="E20" s="115">
        <v>117</v>
      </c>
      <c r="F20" s="114">
        <v>108</v>
      </c>
      <c r="G20" s="114">
        <v>112</v>
      </c>
      <c r="H20" s="114">
        <v>112</v>
      </c>
      <c r="I20" s="140">
        <v>118</v>
      </c>
      <c r="J20" s="115">
        <v>-1</v>
      </c>
      <c r="K20" s="116">
        <v>-0.84745762711864403</v>
      </c>
    </row>
    <row r="21" spans="1:11" ht="14.1" customHeight="1" x14ac:dyDescent="0.2">
      <c r="A21" s="306">
        <v>21</v>
      </c>
      <c r="B21" s="307" t="s">
        <v>238</v>
      </c>
      <c r="C21" s="308"/>
      <c r="D21" s="113">
        <v>9.5892600287677807E-2</v>
      </c>
      <c r="E21" s="115">
        <v>12</v>
      </c>
      <c r="F21" s="114">
        <v>12</v>
      </c>
      <c r="G21" s="114">
        <v>13</v>
      </c>
      <c r="H21" s="114">
        <v>10</v>
      </c>
      <c r="I21" s="140">
        <v>10</v>
      </c>
      <c r="J21" s="115">
        <v>2</v>
      </c>
      <c r="K21" s="116">
        <v>20</v>
      </c>
    </row>
    <row r="22" spans="1:11" ht="14.1" customHeight="1" x14ac:dyDescent="0.2">
      <c r="A22" s="306">
        <v>22</v>
      </c>
      <c r="B22" s="307" t="s">
        <v>239</v>
      </c>
      <c r="C22" s="308"/>
      <c r="D22" s="113">
        <v>0.15182995045548986</v>
      </c>
      <c r="E22" s="115">
        <v>19</v>
      </c>
      <c r="F22" s="114">
        <v>21</v>
      </c>
      <c r="G22" s="114">
        <v>19</v>
      </c>
      <c r="H22" s="114">
        <v>18</v>
      </c>
      <c r="I22" s="140">
        <v>20</v>
      </c>
      <c r="J22" s="115">
        <v>-1</v>
      </c>
      <c r="K22" s="116">
        <v>-5</v>
      </c>
    </row>
    <row r="23" spans="1:11" ht="14.1" customHeight="1" x14ac:dyDescent="0.2">
      <c r="A23" s="306">
        <v>23</v>
      </c>
      <c r="B23" s="307" t="s">
        <v>240</v>
      </c>
      <c r="C23" s="308"/>
      <c r="D23" s="113">
        <v>0.26370465079111394</v>
      </c>
      <c r="E23" s="115">
        <v>33</v>
      </c>
      <c r="F23" s="114">
        <v>38</v>
      </c>
      <c r="G23" s="114">
        <v>43</v>
      </c>
      <c r="H23" s="114">
        <v>46</v>
      </c>
      <c r="I23" s="140">
        <v>50</v>
      </c>
      <c r="J23" s="115">
        <v>-17</v>
      </c>
      <c r="K23" s="116">
        <v>-34</v>
      </c>
    </row>
    <row r="24" spans="1:11" ht="14.1" customHeight="1" x14ac:dyDescent="0.2">
      <c r="A24" s="306">
        <v>24</v>
      </c>
      <c r="B24" s="307" t="s">
        <v>241</v>
      </c>
      <c r="C24" s="308"/>
      <c r="D24" s="113">
        <v>0.22374940067124821</v>
      </c>
      <c r="E24" s="115">
        <v>28</v>
      </c>
      <c r="F24" s="114">
        <v>24</v>
      </c>
      <c r="G24" s="114">
        <v>23</v>
      </c>
      <c r="H24" s="114">
        <v>25</v>
      </c>
      <c r="I24" s="140">
        <v>26</v>
      </c>
      <c r="J24" s="115">
        <v>2</v>
      </c>
      <c r="K24" s="116">
        <v>7.6923076923076925</v>
      </c>
    </row>
    <row r="25" spans="1:11" ht="14.1" customHeight="1" x14ac:dyDescent="0.2">
      <c r="A25" s="306">
        <v>25</v>
      </c>
      <c r="B25" s="307" t="s">
        <v>242</v>
      </c>
      <c r="C25" s="308"/>
      <c r="D25" s="113">
        <v>0.61531085184593259</v>
      </c>
      <c r="E25" s="115">
        <v>77</v>
      </c>
      <c r="F25" s="114">
        <v>77</v>
      </c>
      <c r="G25" s="114">
        <v>83</v>
      </c>
      <c r="H25" s="114">
        <v>86</v>
      </c>
      <c r="I25" s="140">
        <v>90</v>
      </c>
      <c r="J25" s="115">
        <v>-13</v>
      </c>
      <c r="K25" s="116">
        <v>-14.444444444444445</v>
      </c>
    </row>
    <row r="26" spans="1:11" ht="14.1" customHeight="1" x14ac:dyDescent="0.2">
      <c r="A26" s="306">
        <v>26</v>
      </c>
      <c r="B26" s="307" t="s">
        <v>243</v>
      </c>
      <c r="C26" s="308"/>
      <c r="D26" s="113">
        <v>0.50343615151030841</v>
      </c>
      <c r="E26" s="115">
        <v>63</v>
      </c>
      <c r="F26" s="114">
        <v>69</v>
      </c>
      <c r="G26" s="114">
        <v>67</v>
      </c>
      <c r="H26" s="114">
        <v>73</v>
      </c>
      <c r="I26" s="140">
        <v>70</v>
      </c>
      <c r="J26" s="115">
        <v>-7</v>
      </c>
      <c r="K26" s="116">
        <v>-10</v>
      </c>
    </row>
    <row r="27" spans="1:11" ht="14.1" customHeight="1" x14ac:dyDescent="0.2">
      <c r="A27" s="306">
        <v>27</v>
      </c>
      <c r="B27" s="307" t="s">
        <v>244</v>
      </c>
      <c r="C27" s="308"/>
      <c r="D27" s="113">
        <v>0.24772255074316765</v>
      </c>
      <c r="E27" s="115">
        <v>31</v>
      </c>
      <c r="F27" s="114">
        <v>33</v>
      </c>
      <c r="G27" s="114">
        <v>32</v>
      </c>
      <c r="H27" s="114">
        <v>36</v>
      </c>
      <c r="I27" s="140">
        <v>38</v>
      </c>
      <c r="J27" s="115">
        <v>-7</v>
      </c>
      <c r="K27" s="116">
        <v>-18.421052631578949</v>
      </c>
    </row>
    <row r="28" spans="1:11" ht="14.1" customHeight="1" x14ac:dyDescent="0.2">
      <c r="A28" s="306">
        <v>28</v>
      </c>
      <c r="B28" s="307" t="s">
        <v>245</v>
      </c>
      <c r="C28" s="308"/>
      <c r="D28" s="113">
        <v>0.16781205050343614</v>
      </c>
      <c r="E28" s="115">
        <v>21</v>
      </c>
      <c r="F28" s="114">
        <v>26</v>
      </c>
      <c r="G28" s="114">
        <v>30</v>
      </c>
      <c r="H28" s="114">
        <v>27</v>
      </c>
      <c r="I28" s="140">
        <v>32</v>
      </c>
      <c r="J28" s="115">
        <v>-11</v>
      </c>
      <c r="K28" s="116">
        <v>-34.375</v>
      </c>
    </row>
    <row r="29" spans="1:11" ht="14.1" customHeight="1" x14ac:dyDescent="0.2">
      <c r="A29" s="306">
        <v>29</v>
      </c>
      <c r="B29" s="307" t="s">
        <v>246</v>
      </c>
      <c r="C29" s="308"/>
      <c r="D29" s="113">
        <v>3.8836503116509511</v>
      </c>
      <c r="E29" s="115">
        <v>486</v>
      </c>
      <c r="F29" s="114">
        <v>553</v>
      </c>
      <c r="G29" s="114">
        <v>578</v>
      </c>
      <c r="H29" s="114">
        <v>609</v>
      </c>
      <c r="I29" s="140">
        <v>597</v>
      </c>
      <c r="J29" s="115">
        <v>-111</v>
      </c>
      <c r="K29" s="116">
        <v>-18.592964824120603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3.3961962601885887</v>
      </c>
      <c r="E31" s="115">
        <v>425</v>
      </c>
      <c r="F31" s="114">
        <v>486</v>
      </c>
      <c r="G31" s="114">
        <v>503</v>
      </c>
      <c r="H31" s="114">
        <v>530</v>
      </c>
      <c r="I31" s="140">
        <v>514</v>
      </c>
      <c r="J31" s="115">
        <v>-89</v>
      </c>
      <c r="K31" s="116">
        <v>-17.315175097276263</v>
      </c>
    </row>
    <row r="32" spans="1:11" ht="14.1" customHeight="1" x14ac:dyDescent="0.2">
      <c r="A32" s="306">
        <v>31</v>
      </c>
      <c r="B32" s="307" t="s">
        <v>251</v>
      </c>
      <c r="C32" s="308"/>
      <c r="D32" s="113">
        <v>0.12785680038357039</v>
      </c>
      <c r="E32" s="115">
        <v>16</v>
      </c>
      <c r="F32" s="114">
        <v>19</v>
      </c>
      <c r="G32" s="114">
        <v>20</v>
      </c>
      <c r="H32" s="114">
        <v>24</v>
      </c>
      <c r="I32" s="140">
        <v>25</v>
      </c>
      <c r="J32" s="115">
        <v>-9</v>
      </c>
      <c r="K32" s="116">
        <v>-36</v>
      </c>
    </row>
    <row r="33" spans="1:11" ht="14.1" customHeight="1" x14ac:dyDescent="0.2">
      <c r="A33" s="306">
        <v>32</v>
      </c>
      <c r="B33" s="307" t="s">
        <v>252</v>
      </c>
      <c r="C33" s="308"/>
      <c r="D33" s="113">
        <v>0.48745405146236215</v>
      </c>
      <c r="E33" s="115">
        <v>61</v>
      </c>
      <c r="F33" s="114">
        <v>63</v>
      </c>
      <c r="G33" s="114">
        <v>68</v>
      </c>
      <c r="H33" s="114">
        <v>75</v>
      </c>
      <c r="I33" s="140">
        <v>75</v>
      </c>
      <c r="J33" s="115">
        <v>-14</v>
      </c>
      <c r="K33" s="116">
        <v>-18.666666666666668</v>
      </c>
    </row>
    <row r="34" spans="1:11" ht="14.1" customHeight="1" x14ac:dyDescent="0.2">
      <c r="A34" s="306">
        <v>33</v>
      </c>
      <c r="B34" s="307" t="s">
        <v>253</v>
      </c>
      <c r="C34" s="308"/>
      <c r="D34" s="113">
        <v>0.21575835064727505</v>
      </c>
      <c r="E34" s="115">
        <v>27</v>
      </c>
      <c r="F34" s="114">
        <v>27</v>
      </c>
      <c r="G34" s="114">
        <v>24</v>
      </c>
      <c r="H34" s="114">
        <v>28</v>
      </c>
      <c r="I34" s="140">
        <v>28</v>
      </c>
      <c r="J34" s="115">
        <v>-1</v>
      </c>
      <c r="K34" s="116">
        <v>-3.5714285714285716</v>
      </c>
    </row>
    <row r="35" spans="1:11" ht="14.1" customHeight="1" x14ac:dyDescent="0.2">
      <c r="A35" s="306">
        <v>34</v>
      </c>
      <c r="B35" s="307" t="s">
        <v>254</v>
      </c>
      <c r="C35" s="308"/>
      <c r="D35" s="113">
        <v>3.6918651110755953</v>
      </c>
      <c r="E35" s="115">
        <v>462</v>
      </c>
      <c r="F35" s="114">
        <v>461</v>
      </c>
      <c r="G35" s="114">
        <v>474</v>
      </c>
      <c r="H35" s="114">
        <v>465</v>
      </c>
      <c r="I35" s="140">
        <v>459</v>
      </c>
      <c r="J35" s="115">
        <v>3</v>
      </c>
      <c r="K35" s="116">
        <v>0.65359477124183007</v>
      </c>
    </row>
    <row r="36" spans="1:11" ht="14.1" customHeight="1" x14ac:dyDescent="0.2">
      <c r="A36" s="306">
        <v>41</v>
      </c>
      <c r="B36" s="307" t="s">
        <v>255</v>
      </c>
      <c r="C36" s="308"/>
      <c r="D36" s="113">
        <v>7.1919450215758352E-2</v>
      </c>
      <c r="E36" s="115">
        <v>9</v>
      </c>
      <c r="F36" s="114">
        <v>10</v>
      </c>
      <c r="G36" s="114">
        <v>9</v>
      </c>
      <c r="H36" s="114">
        <v>8</v>
      </c>
      <c r="I36" s="140">
        <v>10</v>
      </c>
      <c r="J36" s="115">
        <v>-1</v>
      </c>
      <c r="K36" s="116">
        <v>-10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0.36758830110276491</v>
      </c>
      <c r="E38" s="115">
        <v>46</v>
      </c>
      <c r="F38" s="114">
        <v>49</v>
      </c>
      <c r="G38" s="114">
        <v>48</v>
      </c>
      <c r="H38" s="114">
        <v>50</v>
      </c>
      <c r="I38" s="140">
        <v>49</v>
      </c>
      <c r="J38" s="115">
        <v>-3</v>
      </c>
      <c r="K38" s="116">
        <v>-6.1224489795918364</v>
      </c>
    </row>
    <row r="39" spans="1:11" ht="14.1" customHeight="1" x14ac:dyDescent="0.2">
      <c r="A39" s="306">
        <v>51</v>
      </c>
      <c r="B39" s="307" t="s">
        <v>258</v>
      </c>
      <c r="C39" s="308"/>
      <c r="D39" s="113">
        <v>4.970433114911299</v>
      </c>
      <c r="E39" s="115">
        <v>622</v>
      </c>
      <c r="F39" s="114">
        <v>698</v>
      </c>
      <c r="G39" s="114">
        <v>839</v>
      </c>
      <c r="H39" s="114">
        <v>1008</v>
      </c>
      <c r="I39" s="140">
        <v>1146</v>
      </c>
      <c r="J39" s="115">
        <v>-524</v>
      </c>
      <c r="K39" s="116">
        <v>-45.724258289703315</v>
      </c>
    </row>
    <row r="40" spans="1:11" ht="14.1" customHeight="1" x14ac:dyDescent="0.2">
      <c r="A40" s="306" t="s">
        <v>259</v>
      </c>
      <c r="B40" s="307" t="s">
        <v>260</v>
      </c>
      <c r="C40" s="308"/>
      <c r="D40" s="113">
        <v>4.8505673645517025</v>
      </c>
      <c r="E40" s="115">
        <v>607</v>
      </c>
      <c r="F40" s="114">
        <v>683</v>
      </c>
      <c r="G40" s="114">
        <v>826</v>
      </c>
      <c r="H40" s="114">
        <v>995</v>
      </c>
      <c r="I40" s="140">
        <v>1133</v>
      </c>
      <c r="J40" s="115">
        <v>-526</v>
      </c>
      <c r="K40" s="116">
        <v>-46.425419240953218</v>
      </c>
    </row>
    <row r="41" spans="1:11" ht="14.1" customHeight="1" x14ac:dyDescent="0.2">
      <c r="A41" s="306"/>
      <c r="B41" s="307" t="s">
        <v>261</v>
      </c>
      <c r="C41" s="308"/>
      <c r="D41" s="113">
        <v>2.2614671567844016</v>
      </c>
      <c r="E41" s="115">
        <v>283</v>
      </c>
      <c r="F41" s="114">
        <v>291</v>
      </c>
      <c r="G41" s="114">
        <v>296</v>
      </c>
      <c r="H41" s="114">
        <v>309</v>
      </c>
      <c r="I41" s="140">
        <v>303</v>
      </c>
      <c r="J41" s="115">
        <v>-20</v>
      </c>
      <c r="K41" s="116">
        <v>-6.6006600660066006</v>
      </c>
    </row>
    <row r="42" spans="1:11" ht="14.1" customHeight="1" x14ac:dyDescent="0.2">
      <c r="A42" s="306">
        <v>52</v>
      </c>
      <c r="B42" s="307" t="s">
        <v>262</v>
      </c>
      <c r="C42" s="308"/>
      <c r="D42" s="113">
        <v>4.994406264983219</v>
      </c>
      <c r="E42" s="115">
        <v>625</v>
      </c>
      <c r="F42" s="114">
        <v>666</v>
      </c>
      <c r="G42" s="114">
        <v>660</v>
      </c>
      <c r="H42" s="114">
        <v>653</v>
      </c>
      <c r="I42" s="140">
        <v>679</v>
      </c>
      <c r="J42" s="115">
        <v>-54</v>
      </c>
      <c r="K42" s="116">
        <v>-7.9528718703976438</v>
      </c>
    </row>
    <row r="43" spans="1:11" ht="14.1" customHeight="1" x14ac:dyDescent="0.2">
      <c r="A43" s="306" t="s">
        <v>263</v>
      </c>
      <c r="B43" s="307" t="s">
        <v>264</v>
      </c>
      <c r="C43" s="308"/>
      <c r="D43" s="113">
        <v>4.9304778647914338</v>
      </c>
      <c r="E43" s="115">
        <v>617</v>
      </c>
      <c r="F43" s="114">
        <v>659</v>
      </c>
      <c r="G43" s="114">
        <v>653</v>
      </c>
      <c r="H43" s="114">
        <v>647</v>
      </c>
      <c r="I43" s="140">
        <v>672</v>
      </c>
      <c r="J43" s="115">
        <v>-55</v>
      </c>
      <c r="K43" s="116">
        <v>-8.1845238095238102</v>
      </c>
    </row>
    <row r="44" spans="1:11" ht="14.1" customHeight="1" x14ac:dyDescent="0.2">
      <c r="A44" s="306">
        <v>53</v>
      </c>
      <c r="B44" s="307" t="s">
        <v>265</v>
      </c>
      <c r="C44" s="308"/>
      <c r="D44" s="113">
        <v>3.3882052101646156</v>
      </c>
      <c r="E44" s="115">
        <v>424</v>
      </c>
      <c r="F44" s="114">
        <v>523</v>
      </c>
      <c r="G44" s="114">
        <v>523</v>
      </c>
      <c r="H44" s="114">
        <v>518</v>
      </c>
      <c r="I44" s="140">
        <v>508</v>
      </c>
      <c r="J44" s="115">
        <v>-84</v>
      </c>
      <c r="K44" s="116">
        <v>-16.535433070866141</v>
      </c>
    </row>
    <row r="45" spans="1:11" ht="14.1" customHeight="1" x14ac:dyDescent="0.2">
      <c r="A45" s="306" t="s">
        <v>266</v>
      </c>
      <c r="B45" s="307" t="s">
        <v>267</v>
      </c>
      <c r="C45" s="308"/>
      <c r="D45" s="113">
        <v>3.364232060092696</v>
      </c>
      <c r="E45" s="115">
        <v>421</v>
      </c>
      <c r="F45" s="114">
        <v>518</v>
      </c>
      <c r="G45" s="114">
        <v>517</v>
      </c>
      <c r="H45" s="114">
        <v>514</v>
      </c>
      <c r="I45" s="140">
        <v>505</v>
      </c>
      <c r="J45" s="115">
        <v>-84</v>
      </c>
      <c r="K45" s="116">
        <v>-16.633663366336634</v>
      </c>
    </row>
    <row r="46" spans="1:11" ht="14.1" customHeight="1" x14ac:dyDescent="0.2">
      <c r="A46" s="306">
        <v>54</v>
      </c>
      <c r="B46" s="307" t="s">
        <v>268</v>
      </c>
      <c r="C46" s="308"/>
      <c r="D46" s="113">
        <v>12.529966437589898</v>
      </c>
      <c r="E46" s="115">
        <v>1568</v>
      </c>
      <c r="F46" s="114">
        <v>1622</v>
      </c>
      <c r="G46" s="114">
        <v>1625</v>
      </c>
      <c r="H46" s="114">
        <v>1622</v>
      </c>
      <c r="I46" s="140">
        <v>1586</v>
      </c>
      <c r="J46" s="115">
        <v>-18</v>
      </c>
      <c r="K46" s="116">
        <v>-1.1349306431273645</v>
      </c>
    </row>
    <row r="47" spans="1:11" ht="14.1" customHeight="1" x14ac:dyDescent="0.2">
      <c r="A47" s="306">
        <v>61</v>
      </c>
      <c r="B47" s="307" t="s">
        <v>269</v>
      </c>
      <c r="C47" s="308"/>
      <c r="D47" s="113">
        <v>0.71919450215758352</v>
      </c>
      <c r="E47" s="115">
        <v>90</v>
      </c>
      <c r="F47" s="114">
        <v>95</v>
      </c>
      <c r="G47" s="114">
        <v>88</v>
      </c>
      <c r="H47" s="114">
        <v>87</v>
      </c>
      <c r="I47" s="140">
        <v>92</v>
      </c>
      <c r="J47" s="115">
        <v>-2</v>
      </c>
      <c r="K47" s="116">
        <v>-2.1739130434782608</v>
      </c>
    </row>
    <row r="48" spans="1:11" ht="14.1" customHeight="1" x14ac:dyDescent="0.2">
      <c r="A48" s="306">
        <v>62</v>
      </c>
      <c r="B48" s="307" t="s">
        <v>270</v>
      </c>
      <c r="C48" s="308"/>
      <c r="D48" s="113">
        <v>12.314208086942624</v>
      </c>
      <c r="E48" s="115">
        <v>1541</v>
      </c>
      <c r="F48" s="114">
        <v>1674</v>
      </c>
      <c r="G48" s="114">
        <v>1591</v>
      </c>
      <c r="H48" s="114">
        <v>1604</v>
      </c>
      <c r="I48" s="140">
        <v>1588</v>
      </c>
      <c r="J48" s="115">
        <v>-47</v>
      </c>
      <c r="K48" s="116">
        <v>-2.9596977329974812</v>
      </c>
    </row>
    <row r="49" spans="1:11" ht="14.1" customHeight="1" x14ac:dyDescent="0.2">
      <c r="A49" s="306">
        <v>63</v>
      </c>
      <c r="B49" s="307" t="s">
        <v>271</v>
      </c>
      <c r="C49" s="308"/>
      <c r="D49" s="113">
        <v>15.230941345692823</v>
      </c>
      <c r="E49" s="115">
        <v>1906</v>
      </c>
      <c r="F49" s="114">
        <v>2099</v>
      </c>
      <c r="G49" s="114">
        <v>2126</v>
      </c>
      <c r="H49" s="114">
        <v>2170</v>
      </c>
      <c r="I49" s="140">
        <v>2075</v>
      </c>
      <c r="J49" s="115">
        <v>-169</v>
      </c>
      <c r="K49" s="116">
        <v>-8.1445783132530121</v>
      </c>
    </row>
    <row r="50" spans="1:11" ht="14.1" customHeight="1" x14ac:dyDescent="0.2">
      <c r="A50" s="306" t="s">
        <v>272</v>
      </c>
      <c r="B50" s="307" t="s">
        <v>273</v>
      </c>
      <c r="C50" s="308"/>
      <c r="D50" s="113">
        <v>0.79111395237334181</v>
      </c>
      <c r="E50" s="115">
        <v>99</v>
      </c>
      <c r="F50" s="114">
        <v>128</v>
      </c>
      <c r="G50" s="114">
        <v>134</v>
      </c>
      <c r="H50" s="114">
        <v>134</v>
      </c>
      <c r="I50" s="140">
        <v>128</v>
      </c>
      <c r="J50" s="115">
        <v>-29</v>
      </c>
      <c r="K50" s="116">
        <v>-22.65625</v>
      </c>
    </row>
    <row r="51" spans="1:11" ht="14.1" customHeight="1" x14ac:dyDescent="0.2">
      <c r="A51" s="306" t="s">
        <v>274</v>
      </c>
      <c r="B51" s="307" t="s">
        <v>275</v>
      </c>
      <c r="C51" s="308"/>
      <c r="D51" s="113">
        <v>14.248042192744126</v>
      </c>
      <c r="E51" s="115">
        <v>1783</v>
      </c>
      <c r="F51" s="114">
        <v>1931</v>
      </c>
      <c r="G51" s="114">
        <v>1946</v>
      </c>
      <c r="H51" s="114">
        <v>1987</v>
      </c>
      <c r="I51" s="140">
        <v>1901</v>
      </c>
      <c r="J51" s="115">
        <v>-118</v>
      </c>
      <c r="K51" s="116">
        <v>-6.2072593371909521</v>
      </c>
    </row>
    <row r="52" spans="1:11" ht="14.1" customHeight="1" x14ac:dyDescent="0.2">
      <c r="A52" s="306">
        <v>71</v>
      </c>
      <c r="B52" s="307" t="s">
        <v>276</v>
      </c>
      <c r="C52" s="308"/>
      <c r="D52" s="113">
        <v>9.8529646795588945</v>
      </c>
      <c r="E52" s="115">
        <v>1233</v>
      </c>
      <c r="F52" s="114">
        <v>1273</v>
      </c>
      <c r="G52" s="114">
        <v>1266</v>
      </c>
      <c r="H52" s="114">
        <v>1291</v>
      </c>
      <c r="I52" s="140">
        <v>1285</v>
      </c>
      <c r="J52" s="115">
        <v>-52</v>
      </c>
      <c r="K52" s="116">
        <v>-4.0466926070038909</v>
      </c>
    </row>
    <row r="53" spans="1:11" ht="14.1" customHeight="1" x14ac:dyDescent="0.2">
      <c r="A53" s="306" t="s">
        <v>277</v>
      </c>
      <c r="B53" s="307" t="s">
        <v>278</v>
      </c>
      <c r="C53" s="308"/>
      <c r="D53" s="113">
        <v>1.1427201534281604</v>
      </c>
      <c r="E53" s="115">
        <v>143</v>
      </c>
      <c r="F53" s="114">
        <v>148</v>
      </c>
      <c r="G53" s="114">
        <v>145</v>
      </c>
      <c r="H53" s="114">
        <v>146</v>
      </c>
      <c r="I53" s="140">
        <v>152</v>
      </c>
      <c r="J53" s="115">
        <v>-9</v>
      </c>
      <c r="K53" s="116">
        <v>-5.9210526315789478</v>
      </c>
    </row>
    <row r="54" spans="1:11" ht="14.1" customHeight="1" x14ac:dyDescent="0.2">
      <c r="A54" s="306" t="s">
        <v>279</v>
      </c>
      <c r="B54" s="307" t="s">
        <v>280</v>
      </c>
      <c r="C54" s="308"/>
      <c r="D54" s="113">
        <v>8.2467636247402911</v>
      </c>
      <c r="E54" s="115">
        <v>1032</v>
      </c>
      <c r="F54" s="114">
        <v>1065</v>
      </c>
      <c r="G54" s="114">
        <v>1060</v>
      </c>
      <c r="H54" s="114">
        <v>1086</v>
      </c>
      <c r="I54" s="140">
        <v>1070</v>
      </c>
      <c r="J54" s="115">
        <v>-38</v>
      </c>
      <c r="K54" s="116">
        <v>-3.5514018691588785</v>
      </c>
    </row>
    <row r="55" spans="1:11" ht="14.1" customHeight="1" x14ac:dyDescent="0.2">
      <c r="A55" s="306">
        <v>72</v>
      </c>
      <c r="B55" s="307" t="s">
        <v>281</v>
      </c>
      <c r="C55" s="308"/>
      <c r="D55" s="113">
        <v>1.2705769538117309</v>
      </c>
      <c r="E55" s="115">
        <v>159</v>
      </c>
      <c r="F55" s="114">
        <v>165</v>
      </c>
      <c r="G55" s="114">
        <v>170</v>
      </c>
      <c r="H55" s="114">
        <v>169</v>
      </c>
      <c r="I55" s="140">
        <v>169</v>
      </c>
      <c r="J55" s="115">
        <v>-10</v>
      </c>
      <c r="K55" s="116">
        <v>-5.9171597633136095</v>
      </c>
    </row>
    <row r="56" spans="1:11" ht="14.1" customHeight="1" x14ac:dyDescent="0.2">
      <c r="A56" s="306" t="s">
        <v>282</v>
      </c>
      <c r="B56" s="307" t="s">
        <v>283</v>
      </c>
      <c r="C56" s="308"/>
      <c r="D56" s="113">
        <v>0.1758031005274093</v>
      </c>
      <c r="E56" s="115">
        <v>22</v>
      </c>
      <c r="F56" s="114">
        <v>23</v>
      </c>
      <c r="G56" s="114">
        <v>24</v>
      </c>
      <c r="H56" s="114">
        <v>23</v>
      </c>
      <c r="I56" s="140">
        <v>22</v>
      </c>
      <c r="J56" s="115">
        <v>0</v>
      </c>
      <c r="K56" s="116">
        <v>0</v>
      </c>
    </row>
    <row r="57" spans="1:11" ht="14.1" customHeight="1" x14ac:dyDescent="0.2">
      <c r="A57" s="306" t="s">
        <v>284</v>
      </c>
      <c r="B57" s="307" t="s">
        <v>285</v>
      </c>
      <c r="C57" s="308"/>
      <c r="D57" s="113">
        <v>0.78312290234936865</v>
      </c>
      <c r="E57" s="115">
        <v>98</v>
      </c>
      <c r="F57" s="114">
        <v>102</v>
      </c>
      <c r="G57" s="114">
        <v>107</v>
      </c>
      <c r="H57" s="114">
        <v>106</v>
      </c>
      <c r="I57" s="140">
        <v>106</v>
      </c>
      <c r="J57" s="115">
        <v>-8</v>
      </c>
      <c r="K57" s="116">
        <v>-7.5471698113207548</v>
      </c>
    </row>
    <row r="58" spans="1:11" ht="14.1" customHeight="1" x14ac:dyDescent="0.2">
      <c r="A58" s="306">
        <v>73</v>
      </c>
      <c r="B58" s="307" t="s">
        <v>286</v>
      </c>
      <c r="C58" s="308"/>
      <c r="D58" s="113">
        <v>1.3984337541953014</v>
      </c>
      <c r="E58" s="115">
        <v>175</v>
      </c>
      <c r="F58" s="114">
        <v>182</v>
      </c>
      <c r="G58" s="114">
        <v>187</v>
      </c>
      <c r="H58" s="114">
        <v>185</v>
      </c>
      <c r="I58" s="140">
        <v>180</v>
      </c>
      <c r="J58" s="115">
        <v>-5</v>
      </c>
      <c r="K58" s="116">
        <v>-2.7777777777777777</v>
      </c>
    </row>
    <row r="59" spans="1:11" ht="14.1" customHeight="1" x14ac:dyDescent="0.2">
      <c r="A59" s="306" t="s">
        <v>287</v>
      </c>
      <c r="B59" s="307" t="s">
        <v>288</v>
      </c>
      <c r="C59" s="308"/>
      <c r="D59" s="113">
        <v>1.110755953332268</v>
      </c>
      <c r="E59" s="115">
        <v>139</v>
      </c>
      <c r="F59" s="114">
        <v>142</v>
      </c>
      <c r="G59" s="114">
        <v>144</v>
      </c>
      <c r="H59" s="114">
        <v>136</v>
      </c>
      <c r="I59" s="140">
        <v>130</v>
      </c>
      <c r="J59" s="115">
        <v>9</v>
      </c>
      <c r="K59" s="116">
        <v>6.9230769230769234</v>
      </c>
    </row>
    <row r="60" spans="1:11" ht="14.1" customHeight="1" x14ac:dyDescent="0.2">
      <c r="A60" s="306">
        <v>81</v>
      </c>
      <c r="B60" s="307" t="s">
        <v>289</v>
      </c>
      <c r="C60" s="308"/>
      <c r="D60" s="113">
        <v>3.8916413616749241</v>
      </c>
      <c r="E60" s="115">
        <v>487</v>
      </c>
      <c r="F60" s="114">
        <v>491</v>
      </c>
      <c r="G60" s="114">
        <v>483</v>
      </c>
      <c r="H60" s="114">
        <v>484</v>
      </c>
      <c r="I60" s="140">
        <v>472</v>
      </c>
      <c r="J60" s="115">
        <v>15</v>
      </c>
      <c r="K60" s="116">
        <v>3.1779661016949152</v>
      </c>
    </row>
    <row r="61" spans="1:11" ht="14.1" customHeight="1" x14ac:dyDescent="0.2">
      <c r="A61" s="306" t="s">
        <v>290</v>
      </c>
      <c r="B61" s="307" t="s">
        <v>291</v>
      </c>
      <c r="C61" s="308"/>
      <c r="D61" s="113">
        <v>1.2625859037877578</v>
      </c>
      <c r="E61" s="115">
        <v>158</v>
      </c>
      <c r="F61" s="114">
        <v>161</v>
      </c>
      <c r="G61" s="114">
        <v>164</v>
      </c>
      <c r="H61" s="114">
        <v>154</v>
      </c>
      <c r="I61" s="140">
        <v>155</v>
      </c>
      <c r="J61" s="115">
        <v>3</v>
      </c>
      <c r="K61" s="116">
        <v>1.935483870967742</v>
      </c>
    </row>
    <row r="62" spans="1:11" ht="14.1" customHeight="1" x14ac:dyDescent="0.2">
      <c r="A62" s="306" t="s">
        <v>292</v>
      </c>
      <c r="B62" s="307" t="s">
        <v>293</v>
      </c>
      <c r="C62" s="308"/>
      <c r="D62" s="113">
        <v>1.0548186031644557</v>
      </c>
      <c r="E62" s="115">
        <v>132</v>
      </c>
      <c r="F62" s="114">
        <v>130</v>
      </c>
      <c r="G62" s="114">
        <v>127</v>
      </c>
      <c r="H62" s="114">
        <v>124</v>
      </c>
      <c r="I62" s="140">
        <v>119</v>
      </c>
      <c r="J62" s="115">
        <v>13</v>
      </c>
      <c r="K62" s="116">
        <v>10.92436974789916</v>
      </c>
    </row>
    <row r="63" spans="1:11" ht="14.1" customHeight="1" x14ac:dyDescent="0.2">
      <c r="A63" s="306"/>
      <c r="B63" s="307" t="s">
        <v>294</v>
      </c>
      <c r="C63" s="308"/>
      <c r="D63" s="113">
        <v>0.95093495285280483</v>
      </c>
      <c r="E63" s="115">
        <v>119</v>
      </c>
      <c r="F63" s="114">
        <v>115</v>
      </c>
      <c r="G63" s="114">
        <v>111</v>
      </c>
      <c r="H63" s="114">
        <v>107</v>
      </c>
      <c r="I63" s="140">
        <v>106</v>
      </c>
      <c r="J63" s="115">
        <v>13</v>
      </c>
      <c r="K63" s="116">
        <v>12.264150943396226</v>
      </c>
    </row>
    <row r="64" spans="1:11" ht="14.1" customHeight="1" x14ac:dyDescent="0.2">
      <c r="A64" s="306" t="s">
        <v>295</v>
      </c>
      <c r="B64" s="307" t="s">
        <v>296</v>
      </c>
      <c r="C64" s="308"/>
      <c r="D64" s="113">
        <v>0.18379415055138246</v>
      </c>
      <c r="E64" s="115">
        <v>23</v>
      </c>
      <c r="F64" s="114">
        <v>28</v>
      </c>
      <c r="G64" s="114">
        <v>30</v>
      </c>
      <c r="H64" s="114">
        <v>29</v>
      </c>
      <c r="I64" s="140">
        <v>27</v>
      </c>
      <c r="J64" s="115">
        <v>-4</v>
      </c>
      <c r="K64" s="116">
        <v>-14.814814814814815</v>
      </c>
    </row>
    <row r="65" spans="1:11" ht="14.1" customHeight="1" x14ac:dyDescent="0.2">
      <c r="A65" s="306" t="s">
        <v>297</v>
      </c>
      <c r="B65" s="307" t="s">
        <v>298</v>
      </c>
      <c r="C65" s="308"/>
      <c r="D65" s="113">
        <v>0.69522135208566405</v>
      </c>
      <c r="E65" s="115">
        <v>87</v>
      </c>
      <c r="F65" s="114">
        <v>94</v>
      </c>
      <c r="G65" s="114">
        <v>86</v>
      </c>
      <c r="H65" s="114">
        <v>96</v>
      </c>
      <c r="I65" s="140">
        <v>94</v>
      </c>
      <c r="J65" s="115">
        <v>-7</v>
      </c>
      <c r="K65" s="116">
        <v>-7.4468085106382977</v>
      </c>
    </row>
    <row r="66" spans="1:11" ht="14.1" customHeight="1" x14ac:dyDescent="0.2">
      <c r="A66" s="306">
        <v>82</v>
      </c>
      <c r="B66" s="307" t="s">
        <v>299</v>
      </c>
      <c r="C66" s="308"/>
      <c r="D66" s="113">
        <v>1.5262905545788716</v>
      </c>
      <c r="E66" s="115">
        <v>191</v>
      </c>
      <c r="F66" s="114">
        <v>202</v>
      </c>
      <c r="G66" s="114">
        <v>195</v>
      </c>
      <c r="H66" s="114">
        <v>202</v>
      </c>
      <c r="I66" s="140">
        <v>207</v>
      </c>
      <c r="J66" s="115">
        <v>-16</v>
      </c>
      <c r="K66" s="116">
        <v>-7.7294685990338161</v>
      </c>
    </row>
    <row r="67" spans="1:11" ht="14.1" customHeight="1" x14ac:dyDescent="0.2">
      <c r="A67" s="306" t="s">
        <v>300</v>
      </c>
      <c r="B67" s="307" t="s">
        <v>301</v>
      </c>
      <c r="C67" s="308"/>
      <c r="D67" s="113">
        <v>0.54339140163017419</v>
      </c>
      <c r="E67" s="115">
        <v>68</v>
      </c>
      <c r="F67" s="114">
        <v>71</v>
      </c>
      <c r="G67" s="114">
        <v>68</v>
      </c>
      <c r="H67" s="114">
        <v>74</v>
      </c>
      <c r="I67" s="140">
        <v>75</v>
      </c>
      <c r="J67" s="115">
        <v>-7</v>
      </c>
      <c r="K67" s="116">
        <v>-9.3333333333333339</v>
      </c>
    </row>
    <row r="68" spans="1:11" ht="14.1" customHeight="1" x14ac:dyDescent="0.2">
      <c r="A68" s="306" t="s">
        <v>302</v>
      </c>
      <c r="B68" s="307" t="s">
        <v>303</v>
      </c>
      <c r="C68" s="308"/>
      <c r="D68" s="113">
        <v>0.63928400191785195</v>
      </c>
      <c r="E68" s="115">
        <v>80</v>
      </c>
      <c r="F68" s="114">
        <v>88</v>
      </c>
      <c r="G68" s="114">
        <v>85</v>
      </c>
      <c r="H68" s="114">
        <v>83</v>
      </c>
      <c r="I68" s="140">
        <v>84</v>
      </c>
      <c r="J68" s="115">
        <v>-4</v>
      </c>
      <c r="K68" s="116">
        <v>-4.7619047619047619</v>
      </c>
    </row>
    <row r="69" spans="1:11" ht="14.1" customHeight="1" x14ac:dyDescent="0.2">
      <c r="A69" s="306">
        <v>83</v>
      </c>
      <c r="B69" s="307" t="s">
        <v>304</v>
      </c>
      <c r="C69" s="308"/>
      <c r="D69" s="113">
        <v>4.227265462681796</v>
      </c>
      <c r="E69" s="115">
        <v>529</v>
      </c>
      <c r="F69" s="114">
        <v>550</v>
      </c>
      <c r="G69" s="114">
        <v>555</v>
      </c>
      <c r="H69" s="114">
        <v>575</v>
      </c>
      <c r="I69" s="140">
        <v>561</v>
      </c>
      <c r="J69" s="115">
        <v>-32</v>
      </c>
      <c r="K69" s="116">
        <v>-5.7040998217468806</v>
      </c>
    </row>
    <row r="70" spans="1:11" ht="14.1" customHeight="1" x14ac:dyDescent="0.2">
      <c r="A70" s="306" t="s">
        <v>305</v>
      </c>
      <c r="B70" s="307" t="s">
        <v>306</v>
      </c>
      <c r="C70" s="308"/>
      <c r="D70" s="113">
        <v>3.0365990091097972</v>
      </c>
      <c r="E70" s="115">
        <v>380</v>
      </c>
      <c r="F70" s="114">
        <v>407</v>
      </c>
      <c r="G70" s="114">
        <v>406</v>
      </c>
      <c r="H70" s="114">
        <v>422</v>
      </c>
      <c r="I70" s="140">
        <v>407</v>
      </c>
      <c r="J70" s="115">
        <v>-27</v>
      </c>
      <c r="K70" s="116">
        <v>-6.6339066339066335</v>
      </c>
    </row>
    <row r="71" spans="1:11" ht="14.1" customHeight="1" x14ac:dyDescent="0.2">
      <c r="A71" s="306"/>
      <c r="B71" s="307" t="s">
        <v>307</v>
      </c>
      <c r="C71" s="308"/>
      <c r="D71" s="113">
        <v>1.174684353524053</v>
      </c>
      <c r="E71" s="115">
        <v>147</v>
      </c>
      <c r="F71" s="114">
        <v>145</v>
      </c>
      <c r="G71" s="114">
        <v>136</v>
      </c>
      <c r="H71" s="114">
        <v>130</v>
      </c>
      <c r="I71" s="140">
        <v>134</v>
      </c>
      <c r="J71" s="115">
        <v>13</v>
      </c>
      <c r="K71" s="116">
        <v>9.7014925373134329</v>
      </c>
    </row>
    <row r="72" spans="1:11" ht="14.1" customHeight="1" x14ac:dyDescent="0.2">
      <c r="A72" s="306">
        <v>84</v>
      </c>
      <c r="B72" s="307" t="s">
        <v>308</v>
      </c>
      <c r="C72" s="308"/>
      <c r="D72" s="113">
        <v>5.7695381173086142</v>
      </c>
      <c r="E72" s="115">
        <v>722</v>
      </c>
      <c r="F72" s="114">
        <v>733</v>
      </c>
      <c r="G72" s="114">
        <v>684</v>
      </c>
      <c r="H72" s="114">
        <v>759</v>
      </c>
      <c r="I72" s="140">
        <v>722</v>
      </c>
      <c r="J72" s="115">
        <v>0</v>
      </c>
      <c r="K72" s="116">
        <v>0</v>
      </c>
    </row>
    <row r="73" spans="1:11" ht="14.1" customHeight="1" x14ac:dyDescent="0.2">
      <c r="A73" s="306" t="s">
        <v>309</v>
      </c>
      <c r="B73" s="307" t="s">
        <v>310</v>
      </c>
      <c r="C73" s="308"/>
      <c r="D73" s="113">
        <v>0.34361515103084544</v>
      </c>
      <c r="E73" s="115">
        <v>43</v>
      </c>
      <c r="F73" s="114">
        <v>38</v>
      </c>
      <c r="G73" s="114">
        <v>37</v>
      </c>
      <c r="H73" s="114">
        <v>37</v>
      </c>
      <c r="I73" s="140">
        <v>42</v>
      </c>
      <c r="J73" s="115">
        <v>1</v>
      </c>
      <c r="K73" s="116">
        <v>2.3809523809523809</v>
      </c>
    </row>
    <row r="74" spans="1:11" ht="14.1" customHeight="1" x14ac:dyDescent="0.2">
      <c r="A74" s="306" t="s">
        <v>311</v>
      </c>
      <c r="B74" s="307" t="s">
        <v>312</v>
      </c>
      <c r="C74" s="308"/>
      <c r="D74" s="113">
        <v>3.9955250119865747E-2</v>
      </c>
      <c r="E74" s="115">
        <v>5</v>
      </c>
      <c r="F74" s="114">
        <v>6</v>
      </c>
      <c r="G74" s="114">
        <v>6</v>
      </c>
      <c r="H74" s="114">
        <v>7</v>
      </c>
      <c r="I74" s="140">
        <v>6</v>
      </c>
      <c r="J74" s="115">
        <v>-1</v>
      </c>
      <c r="K74" s="116">
        <v>-16.666666666666668</v>
      </c>
    </row>
    <row r="75" spans="1:11" ht="14.1" customHeight="1" x14ac:dyDescent="0.2">
      <c r="A75" s="306" t="s">
        <v>313</v>
      </c>
      <c r="B75" s="307" t="s">
        <v>314</v>
      </c>
      <c r="C75" s="308"/>
      <c r="D75" s="113">
        <v>4.0434713121304142</v>
      </c>
      <c r="E75" s="115">
        <v>506</v>
      </c>
      <c r="F75" s="114">
        <v>515</v>
      </c>
      <c r="G75" s="114">
        <v>463</v>
      </c>
      <c r="H75" s="114">
        <v>534</v>
      </c>
      <c r="I75" s="140">
        <v>497</v>
      </c>
      <c r="J75" s="115">
        <v>9</v>
      </c>
      <c r="K75" s="116">
        <v>1.8108651911468814</v>
      </c>
    </row>
    <row r="76" spans="1:11" ht="14.1" customHeight="1" x14ac:dyDescent="0.2">
      <c r="A76" s="306">
        <v>91</v>
      </c>
      <c r="B76" s="307" t="s">
        <v>315</v>
      </c>
      <c r="C76" s="308"/>
      <c r="D76" s="113">
        <v>0.15982100047946299</v>
      </c>
      <c r="E76" s="115">
        <v>20</v>
      </c>
      <c r="F76" s="114">
        <v>22</v>
      </c>
      <c r="G76" s="114">
        <v>23</v>
      </c>
      <c r="H76" s="114">
        <v>30</v>
      </c>
      <c r="I76" s="140">
        <v>32</v>
      </c>
      <c r="J76" s="115">
        <v>-12</v>
      </c>
      <c r="K76" s="116">
        <v>-37.5</v>
      </c>
    </row>
    <row r="77" spans="1:11" ht="14.1" customHeight="1" x14ac:dyDescent="0.2">
      <c r="A77" s="306">
        <v>92</v>
      </c>
      <c r="B77" s="307" t="s">
        <v>316</v>
      </c>
      <c r="C77" s="308"/>
      <c r="D77" s="113">
        <v>0.25571360076714078</v>
      </c>
      <c r="E77" s="115">
        <v>32</v>
      </c>
      <c r="F77" s="114">
        <v>30</v>
      </c>
      <c r="G77" s="114">
        <v>37</v>
      </c>
      <c r="H77" s="114">
        <v>29</v>
      </c>
      <c r="I77" s="140">
        <v>34</v>
      </c>
      <c r="J77" s="115">
        <v>-2</v>
      </c>
      <c r="K77" s="116">
        <v>-5.882352941176471</v>
      </c>
    </row>
    <row r="78" spans="1:11" ht="14.1" customHeight="1" x14ac:dyDescent="0.2">
      <c r="A78" s="306">
        <v>93</v>
      </c>
      <c r="B78" s="307" t="s">
        <v>317</v>
      </c>
      <c r="C78" s="308"/>
      <c r="D78" s="113">
        <v>3.9955250119865747E-2</v>
      </c>
      <c r="E78" s="115">
        <v>5</v>
      </c>
      <c r="F78" s="114">
        <v>7</v>
      </c>
      <c r="G78" s="114">
        <v>8</v>
      </c>
      <c r="H78" s="114">
        <v>7</v>
      </c>
      <c r="I78" s="140">
        <v>7</v>
      </c>
      <c r="J78" s="115">
        <v>-2</v>
      </c>
      <c r="K78" s="116">
        <v>-28.571428571428573</v>
      </c>
    </row>
    <row r="79" spans="1:11" ht="14.1" customHeight="1" x14ac:dyDescent="0.2">
      <c r="A79" s="306">
        <v>94</v>
      </c>
      <c r="B79" s="307" t="s">
        <v>318</v>
      </c>
      <c r="C79" s="308"/>
      <c r="D79" s="113">
        <v>0.33562410100687229</v>
      </c>
      <c r="E79" s="115">
        <v>42</v>
      </c>
      <c r="F79" s="114">
        <v>45</v>
      </c>
      <c r="G79" s="114">
        <v>48</v>
      </c>
      <c r="H79" s="114">
        <v>50</v>
      </c>
      <c r="I79" s="140">
        <v>48</v>
      </c>
      <c r="J79" s="115">
        <v>-6</v>
      </c>
      <c r="K79" s="116">
        <v>-12.5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4.7946300143838902</v>
      </c>
      <c r="E81" s="143">
        <v>600</v>
      </c>
      <c r="F81" s="144">
        <v>622</v>
      </c>
      <c r="G81" s="144">
        <v>623</v>
      </c>
      <c r="H81" s="144">
        <v>615</v>
      </c>
      <c r="I81" s="145">
        <v>607</v>
      </c>
      <c r="J81" s="143">
        <v>-7</v>
      </c>
      <c r="K81" s="146">
        <v>-1.1532125205930808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4220</v>
      </c>
      <c r="G12" s="536">
        <v>4097</v>
      </c>
      <c r="H12" s="536">
        <v>6178</v>
      </c>
      <c r="I12" s="536">
        <v>4220</v>
      </c>
      <c r="J12" s="537">
        <v>4118</v>
      </c>
      <c r="K12" s="538">
        <v>102</v>
      </c>
      <c r="L12" s="349">
        <v>2.4769305488101021</v>
      </c>
    </row>
    <row r="13" spans="1:17" s="110" customFormat="1" ht="15" customHeight="1" x14ac:dyDescent="0.2">
      <c r="A13" s="350" t="s">
        <v>344</v>
      </c>
      <c r="B13" s="351" t="s">
        <v>345</v>
      </c>
      <c r="C13" s="347"/>
      <c r="D13" s="347"/>
      <c r="E13" s="348"/>
      <c r="F13" s="536">
        <v>2343</v>
      </c>
      <c r="G13" s="536">
        <v>2085</v>
      </c>
      <c r="H13" s="536">
        <v>3330</v>
      </c>
      <c r="I13" s="536">
        <v>2196</v>
      </c>
      <c r="J13" s="537">
        <v>2204</v>
      </c>
      <c r="K13" s="538">
        <v>139</v>
      </c>
      <c r="L13" s="349">
        <v>6.3067150635208709</v>
      </c>
    </row>
    <row r="14" spans="1:17" s="110" customFormat="1" ht="22.5" customHeight="1" x14ac:dyDescent="0.2">
      <c r="A14" s="350"/>
      <c r="B14" s="351" t="s">
        <v>346</v>
      </c>
      <c r="C14" s="347"/>
      <c r="D14" s="347"/>
      <c r="E14" s="348"/>
      <c r="F14" s="536">
        <v>1877</v>
      </c>
      <c r="G14" s="536">
        <v>2012</v>
      </c>
      <c r="H14" s="536">
        <v>2848</v>
      </c>
      <c r="I14" s="536">
        <v>2024</v>
      </c>
      <c r="J14" s="537">
        <v>1914</v>
      </c>
      <c r="K14" s="538">
        <v>-37</v>
      </c>
      <c r="L14" s="349">
        <v>-1.9331243469174504</v>
      </c>
    </row>
    <row r="15" spans="1:17" s="110" customFormat="1" ht="15" customHeight="1" x14ac:dyDescent="0.2">
      <c r="A15" s="350" t="s">
        <v>347</v>
      </c>
      <c r="B15" s="351" t="s">
        <v>108</v>
      </c>
      <c r="C15" s="347"/>
      <c r="D15" s="347"/>
      <c r="E15" s="348"/>
      <c r="F15" s="536">
        <v>977</v>
      </c>
      <c r="G15" s="536">
        <v>1257</v>
      </c>
      <c r="H15" s="536">
        <v>2411</v>
      </c>
      <c r="I15" s="536">
        <v>1212</v>
      </c>
      <c r="J15" s="537">
        <v>1016</v>
      </c>
      <c r="K15" s="538">
        <v>-39</v>
      </c>
      <c r="L15" s="349">
        <v>-3.8385826771653542</v>
      </c>
    </row>
    <row r="16" spans="1:17" s="110" customFormat="1" ht="15" customHeight="1" x14ac:dyDescent="0.2">
      <c r="A16" s="350"/>
      <c r="B16" s="351" t="s">
        <v>109</v>
      </c>
      <c r="C16" s="347"/>
      <c r="D16" s="347"/>
      <c r="E16" s="348"/>
      <c r="F16" s="536">
        <v>2794</v>
      </c>
      <c r="G16" s="536">
        <v>2480</v>
      </c>
      <c r="H16" s="536">
        <v>3261</v>
      </c>
      <c r="I16" s="536">
        <v>2678</v>
      </c>
      <c r="J16" s="537">
        <v>2714</v>
      </c>
      <c r="K16" s="538">
        <v>80</v>
      </c>
      <c r="L16" s="349">
        <v>2.9476787030213707</v>
      </c>
    </row>
    <row r="17" spans="1:12" s="110" customFormat="1" ht="15" customHeight="1" x14ac:dyDescent="0.2">
      <c r="A17" s="350"/>
      <c r="B17" s="351" t="s">
        <v>110</v>
      </c>
      <c r="C17" s="347"/>
      <c r="D17" s="347"/>
      <c r="E17" s="348"/>
      <c r="F17" s="536">
        <v>396</v>
      </c>
      <c r="G17" s="536">
        <v>316</v>
      </c>
      <c r="H17" s="536">
        <v>442</v>
      </c>
      <c r="I17" s="536">
        <v>281</v>
      </c>
      <c r="J17" s="537">
        <v>337</v>
      </c>
      <c r="K17" s="538">
        <v>59</v>
      </c>
      <c r="L17" s="349">
        <v>17.507418397626111</v>
      </c>
    </row>
    <row r="18" spans="1:12" s="110" customFormat="1" ht="15" customHeight="1" x14ac:dyDescent="0.2">
      <c r="A18" s="350"/>
      <c r="B18" s="351" t="s">
        <v>111</v>
      </c>
      <c r="C18" s="347"/>
      <c r="D18" s="347"/>
      <c r="E18" s="348"/>
      <c r="F18" s="536">
        <v>53</v>
      </c>
      <c r="G18" s="536">
        <v>44</v>
      </c>
      <c r="H18" s="536">
        <v>64</v>
      </c>
      <c r="I18" s="536">
        <v>49</v>
      </c>
      <c r="J18" s="537">
        <v>51</v>
      </c>
      <c r="K18" s="538">
        <v>2</v>
      </c>
      <c r="L18" s="349">
        <v>3.9215686274509802</v>
      </c>
    </row>
    <row r="19" spans="1:12" s="110" customFormat="1" ht="15" customHeight="1" x14ac:dyDescent="0.2">
      <c r="A19" s="118" t="s">
        <v>113</v>
      </c>
      <c r="B19" s="119" t="s">
        <v>181</v>
      </c>
      <c r="C19" s="347"/>
      <c r="D19" s="347"/>
      <c r="E19" s="348"/>
      <c r="F19" s="536">
        <v>2653</v>
      </c>
      <c r="G19" s="536">
        <v>2488</v>
      </c>
      <c r="H19" s="536">
        <v>4277</v>
      </c>
      <c r="I19" s="536">
        <v>2493</v>
      </c>
      <c r="J19" s="537">
        <v>2629</v>
      </c>
      <c r="K19" s="538">
        <v>24</v>
      </c>
      <c r="L19" s="349">
        <v>0.91289463674400917</v>
      </c>
    </row>
    <row r="20" spans="1:12" s="110" customFormat="1" ht="15" customHeight="1" x14ac:dyDescent="0.2">
      <c r="A20" s="118"/>
      <c r="B20" s="119" t="s">
        <v>182</v>
      </c>
      <c r="C20" s="347"/>
      <c r="D20" s="347"/>
      <c r="E20" s="348"/>
      <c r="F20" s="536">
        <v>1567</v>
      </c>
      <c r="G20" s="536">
        <v>1609</v>
      </c>
      <c r="H20" s="536">
        <v>1901</v>
      </c>
      <c r="I20" s="536">
        <v>1727</v>
      </c>
      <c r="J20" s="537">
        <v>1489</v>
      </c>
      <c r="K20" s="538">
        <v>78</v>
      </c>
      <c r="L20" s="349">
        <v>5.2384150436534584</v>
      </c>
    </row>
    <row r="21" spans="1:12" s="110" customFormat="1" ht="15" customHeight="1" x14ac:dyDescent="0.2">
      <c r="A21" s="118" t="s">
        <v>113</v>
      </c>
      <c r="B21" s="119" t="s">
        <v>116</v>
      </c>
      <c r="C21" s="347"/>
      <c r="D21" s="347"/>
      <c r="E21" s="348"/>
      <c r="F21" s="536">
        <v>3351</v>
      </c>
      <c r="G21" s="536">
        <v>3209</v>
      </c>
      <c r="H21" s="536">
        <v>4945</v>
      </c>
      <c r="I21" s="536">
        <v>3211</v>
      </c>
      <c r="J21" s="537">
        <v>3206</v>
      </c>
      <c r="K21" s="538">
        <v>145</v>
      </c>
      <c r="L21" s="349">
        <v>4.522769806612601</v>
      </c>
    </row>
    <row r="22" spans="1:12" s="110" customFormat="1" ht="15" customHeight="1" x14ac:dyDescent="0.2">
      <c r="A22" s="118"/>
      <c r="B22" s="119" t="s">
        <v>117</v>
      </c>
      <c r="C22" s="347"/>
      <c r="D22" s="347"/>
      <c r="E22" s="348"/>
      <c r="F22" s="536">
        <v>869</v>
      </c>
      <c r="G22" s="536">
        <v>885</v>
      </c>
      <c r="H22" s="536">
        <v>1228</v>
      </c>
      <c r="I22" s="536">
        <v>1004</v>
      </c>
      <c r="J22" s="537">
        <v>909</v>
      </c>
      <c r="K22" s="538">
        <v>-40</v>
      </c>
      <c r="L22" s="349">
        <v>-4.4004400440044007</v>
      </c>
    </row>
    <row r="23" spans="1:12" s="110" customFormat="1" ht="15" customHeight="1" x14ac:dyDescent="0.2">
      <c r="A23" s="352" t="s">
        <v>347</v>
      </c>
      <c r="B23" s="353" t="s">
        <v>193</v>
      </c>
      <c r="C23" s="354"/>
      <c r="D23" s="354"/>
      <c r="E23" s="355"/>
      <c r="F23" s="539">
        <v>86</v>
      </c>
      <c r="G23" s="539">
        <v>322</v>
      </c>
      <c r="H23" s="539">
        <v>1135</v>
      </c>
      <c r="I23" s="539">
        <v>93</v>
      </c>
      <c r="J23" s="540">
        <v>87</v>
      </c>
      <c r="K23" s="541">
        <v>-1</v>
      </c>
      <c r="L23" s="356">
        <v>-1.1494252873563218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40.700000000000003</v>
      </c>
      <c r="G25" s="542">
        <v>40.9</v>
      </c>
      <c r="H25" s="542">
        <v>39.6</v>
      </c>
      <c r="I25" s="542">
        <v>42.4</v>
      </c>
      <c r="J25" s="542">
        <v>37.700000000000003</v>
      </c>
      <c r="K25" s="543" t="s">
        <v>349</v>
      </c>
      <c r="L25" s="364">
        <v>3</v>
      </c>
    </row>
    <row r="26" spans="1:12" s="110" customFormat="1" ht="15" customHeight="1" x14ac:dyDescent="0.2">
      <c r="A26" s="365" t="s">
        <v>105</v>
      </c>
      <c r="B26" s="366" t="s">
        <v>345</v>
      </c>
      <c r="C26" s="362"/>
      <c r="D26" s="362"/>
      <c r="E26" s="363"/>
      <c r="F26" s="542">
        <v>40.9</v>
      </c>
      <c r="G26" s="542">
        <v>38.799999999999997</v>
      </c>
      <c r="H26" s="542">
        <v>38</v>
      </c>
      <c r="I26" s="542">
        <v>40.4</v>
      </c>
      <c r="J26" s="544">
        <v>35.200000000000003</v>
      </c>
      <c r="K26" s="543" t="s">
        <v>349</v>
      </c>
      <c r="L26" s="364">
        <v>5.6999999999999957</v>
      </c>
    </row>
    <row r="27" spans="1:12" s="110" customFormat="1" ht="15" customHeight="1" x14ac:dyDescent="0.2">
      <c r="A27" s="365"/>
      <c r="B27" s="366" t="s">
        <v>346</v>
      </c>
      <c r="C27" s="362"/>
      <c r="D27" s="362"/>
      <c r="E27" s="363"/>
      <c r="F27" s="542">
        <v>40.5</v>
      </c>
      <c r="G27" s="542">
        <v>43.1</v>
      </c>
      <c r="H27" s="542">
        <v>41.6</v>
      </c>
      <c r="I27" s="542">
        <v>44.7</v>
      </c>
      <c r="J27" s="542">
        <v>40.5</v>
      </c>
      <c r="K27" s="543" t="s">
        <v>349</v>
      </c>
      <c r="L27" s="364">
        <v>0</v>
      </c>
    </row>
    <row r="28" spans="1:12" s="110" customFormat="1" ht="15" customHeight="1" x14ac:dyDescent="0.2">
      <c r="A28" s="365" t="s">
        <v>113</v>
      </c>
      <c r="B28" s="366" t="s">
        <v>108</v>
      </c>
      <c r="C28" s="362"/>
      <c r="D28" s="362"/>
      <c r="E28" s="363"/>
      <c r="F28" s="542">
        <v>49.5</v>
      </c>
      <c r="G28" s="542">
        <v>49.1</v>
      </c>
      <c r="H28" s="542">
        <v>50.5</v>
      </c>
      <c r="I28" s="542">
        <v>49.1</v>
      </c>
      <c r="J28" s="542">
        <v>45.5</v>
      </c>
      <c r="K28" s="543" t="s">
        <v>349</v>
      </c>
      <c r="L28" s="364">
        <v>4</v>
      </c>
    </row>
    <row r="29" spans="1:12" s="110" customFormat="1" ht="11.25" x14ac:dyDescent="0.2">
      <c r="A29" s="365"/>
      <c r="B29" s="366" t="s">
        <v>109</v>
      </c>
      <c r="C29" s="362"/>
      <c r="D29" s="362"/>
      <c r="E29" s="363"/>
      <c r="F29" s="542">
        <v>39.200000000000003</v>
      </c>
      <c r="G29" s="542">
        <v>39.5</v>
      </c>
      <c r="H29" s="542">
        <v>37.5</v>
      </c>
      <c r="I29" s="542">
        <v>39.9</v>
      </c>
      <c r="J29" s="544">
        <v>36.799999999999997</v>
      </c>
      <c r="K29" s="543" t="s">
        <v>349</v>
      </c>
      <c r="L29" s="364">
        <v>2.4000000000000057</v>
      </c>
    </row>
    <row r="30" spans="1:12" s="110" customFormat="1" ht="15" customHeight="1" x14ac:dyDescent="0.2">
      <c r="A30" s="365"/>
      <c r="B30" s="366" t="s">
        <v>110</v>
      </c>
      <c r="C30" s="362"/>
      <c r="D30" s="362"/>
      <c r="E30" s="363"/>
      <c r="F30" s="542">
        <v>30.6</v>
      </c>
      <c r="G30" s="542">
        <v>27.6</v>
      </c>
      <c r="H30" s="542">
        <v>26.3</v>
      </c>
      <c r="I30" s="542">
        <v>38.799999999999997</v>
      </c>
      <c r="J30" s="542">
        <v>23.7</v>
      </c>
      <c r="K30" s="543" t="s">
        <v>349</v>
      </c>
      <c r="L30" s="364">
        <v>6.9000000000000021</v>
      </c>
    </row>
    <row r="31" spans="1:12" s="110" customFormat="1" ht="15" customHeight="1" x14ac:dyDescent="0.2">
      <c r="A31" s="365"/>
      <c r="B31" s="366" t="s">
        <v>111</v>
      </c>
      <c r="C31" s="362"/>
      <c r="D31" s="362"/>
      <c r="E31" s="363"/>
      <c r="F31" s="542">
        <v>49.1</v>
      </c>
      <c r="G31" s="542">
        <v>38.6</v>
      </c>
      <c r="H31" s="542">
        <v>32.799999999999997</v>
      </c>
      <c r="I31" s="542">
        <v>52.1</v>
      </c>
      <c r="J31" s="542">
        <v>35.299999999999997</v>
      </c>
      <c r="K31" s="543" t="s">
        <v>349</v>
      </c>
      <c r="L31" s="364">
        <v>13.800000000000004</v>
      </c>
    </row>
    <row r="32" spans="1:12" s="110" customFormat="1" ht="15" customHeight="1" x14ac:dyDescent="0.2">
      <c r="A32" s="367" t="s">
        <v>113</v>
      </c>
      <c r="B32" s="368" t="s">
        <v>181</v>
      </c>
      <c r="C32" s="362"/>
      <c r="D32" s="362"/>
      <c r="E32" s="363"/>
      <c r="F32" s="542">
        <v>34.9</v>
      </c>
      <c r="G32" s="542">
        <v>33.700000000000003</v>
      </c>
      <c r="H32" s="542">
        <v>35.5</v>
      </c>
      <c r="I32" s="542">
        <v>39.5</v>
      </c>
      <c r="J32" s="544">
        <v>33.299999999999997</v>
      </c>
      <c r="K32" s="543" t="s">
        <v>349</v>
      </c>
      <c r="L32" s="364">
        <v>1.6000000000000014</v>
      </c>
    </row>
    <row r="33" spans="1:12" s="110" customFormat="1" ht="15" customHeight="1" x14ac:dyDescent="0.2">
      <c r="A33" s="367"/>
      <c r="B33" s="368" t="s">
        <v>182</v>
      </c>
      <c r="C33" s="362"/>
      <c r="D33" s="362"/>
      <c r="E33" s="363"/>
      <c r="F33" s="542">
        <v>50.1</v>
      </c>
      <c r="G33" s="542">
        <v>50.6</v>
      </c>
      <c r="H33" s="542">
        <v>46.1</v>
      </c>
      <c r="I33" s="542">
        <v>46.5</v>
      </c>
      <c r="J33" s="542">
        <v>45</v>
      </c>
      <c r="K33" s="543" t="s">
        <v>349</v>
      </c>
      <c r="L33" s="364">
        <v>5.1000000000000014</v>
      </c>
    </row>
    <row r="34" spans="1:12" s="369" customFormat="1" ht="15" customHeight="1" x14ac:dyDescent="0.2">
      <c r="A34" s="367" t="s">
        <v>113</v>
      </c>
      <c r="B34" s="368" t="s">
        <v>116</v>
      </c>
      <c r="C34" s="362"/>
      <c r="D34" s="362"/>
      <c r="E34" s="363"/>
      <c r="F34" s="542">
        <v>39.1</v>
      </c>
      <c r="G34" s="542">
        <v>41.1</v>
      </c>
      <c r="H34" s="542">
        <v>39</v>
      </c>
      <c r="I34" s="542">
        <v>43.5</v>
      </c>
      <c r="J34" s="542">
        <v>36.700000000000003</v>
      </c>
      <c r="K34" s="543" t="s">
        <v>349</v>
      </c>
      <c r="L34" s="364">
        <v>2.3999999999999986</v>
      </c>
    </row>
    <row r="35" spans="1:12" s="369" customFormat="1" ht="11.25" x14ac:dyDescent="0.2">
      <c r="A35" s="370"/>
      <c r="B35" s="371" t="s">
        <v>117</v>
      </c>
      <c r="C35" s="372"/>
      <c r="D35" s="372"/>
      <c r="E35" s="373"/>
      <c r="F35" s="545">
        <v>47.1</v>
      </c>
      <c r="G35" s="545">
        <v>40.299999999999997</v>
      </c>
      <c r="H35" s="545">
        <v>42.1</v>
      </c>
      <c r="I35" s="545">
        <v>39.4</v>
      </c>
      <c r="J35" s="546">
        <v>41.2</v>
      </c>
      <c r="K35" s="547" t="s">
        <v>349</v>
      </c>
      <c r="L35" s="374">
        <v>5.8999999999999986</v>
      </c>
    </row>
    <row r="36" spans="1:12" s="369" customFormat="1" ht="15.95" customHeight="1" x14ac:dyDescent="0.2">
      <c r="A36" s="375" t="s">
        <v>350</v>
      </c>
      <c r="B36" s="376"/>
      <c r="C36" s="377"/>
      <c r="D36" s="376"/>
      <c r="E36" s="378"/>
      <c r="F36" s="548">
        <v>4086</v>
      </c>
      <c r="G36" s="548">
        <v>3710</v>
      </c>
      <c r="H36" s="548">
        <v>4800</v>
      </c>
      <c r="I36" s="548">
        <v>4093</v>
      </c>
      <c r="J36" s="548">
        <v>3974</v>
      </c>
      <c r="K36" s="549">
        <v>112</v>
      </c>
      <c r="L36" s="380">
        <v>2.8183190739808759</v>
      </c>
    </row>
    <row r="37" spans="1:12" s="369" customFormat="1" ht="15.95" customHeight="1" x14ac:dyDescent="0.2">
      <c r="A37" s="381"/>
      <c r="B37" s="382" t="s">
        <v>113</v>
      </c>
      <c r="C37" s="382" t="s">
        <v>351</v>
      </c>
      <c r="D37" s="382"/>
      <c r="E37" s="383"/>
      <c r="F37" s="548">
        <v>1664</v>
      </c>
      <c r="G37" s="548">
        <v>1517</v>
      </c>
      <c r="H37" s="548">
        <v>1903</v>
      </c>
      <c r="I37" s="548">
        <v>1737</v>
      </c>
      <c r="J37" s="548">
        <v>1497</v>
      </c>
      <c r="K37" s="549">
        <v>167</v>
      </c>
      <c r="L37" s="380">
        <v>11.155644622578491</v>
      </c>
    </row>
    <row r="38" spans="1:12" s="369" customFormat="1" ht="15.95" customHeight="1" x14ac:dyDescent="0.2">
      <c r="A38" s="381"/>
      <c r="B38" s="384" t="s">
        <v>105</v>
      </c>
      <c r="C38" s="384" t="s">
        <v>106</v>
      </c>
      <c r="D38" s="385"/>
      <c r="E38" s="383"/>
      <c r="F38" s="548">
        <v>2276</v>
      </c>
      <c r="G38" s="548">
        <v>1919</v>
      </c>
      <c r="H38" s="548">
        <v>2618</v>
      </c>
      <c r="I38" s="548">
        <v>2131</v>
      </c>
      <c r="J38" s="550">
        <v>2137</v>
      </c>
      <c r="K38" s="549">
        <v>139</v>
      </c>
      <c r="L38" s="380">
        <v>6.5044454843238189</v>
      </c>
    </row>
    <row r="39" spans="1:12" s="369" customFormat="1" ht="15.95" customHeight="1" x14ac:dyDescent="0.2">
      <c r="A39" s="381"/>
      <c r="B39" s="385"/>
      <c r="C39" s="382" t="s">
        <v>352</v>
      </c>
      <c r="D39" s="385"/>
      <c r="E39" s="383"/>
      <c r="F39" s="548">
        <v>931</v>
      </c>
      <c r="G39" s="548">
        <v>745</v>
      </c>
      <c r="H39" s="548">
        <v>996</v>
      </c>
      <c r="I39" s="548">
        <v>860</v>
      </c>
      <c r="J39" s="548">
        <v>753</v>
      </c>
      <c r="K39" s="549">
        <v>178</v>
      </c>
      <c r="L39" s="380">
        <v>23.638778220451528</v>
      </c>
    </row>
    <row r="40" spans="1:12" s="369" customFormat="1" ht="15.95" customHeight="1" x14ac:dyDescent="0.2">
      <c r="A40" s="381"/>
      <c r="B40" s="384"/>
      <c r="C40" s="384" t="s">
        <v>107</v>
      </c>
      <c r="D40" s="385"/>
      <c r="E40" s="383"/>
      <c r="F40" s="548">
        <v>1810</v>
      </c>
      <c r="G40" s="548">
        <v>1791</v>
      </c>
      <c r="H40" s="548">
        <v>2182</v>
      </c>
      <c r="I40" s="548">
        <v>1962</v>
      </c>
      <c r="J40" s="548">
        <v>1837</v>
      </c>
      <c r="K40" s="549">
        <v>-27</v>
      </c>
      <c r="L40" s="380">
        <v>-1.4697876973326076</v>
      </c>
    </row>
    <row r="41" spans="1:12" s="369" customFormat="1" ht="24" customHeight="1" x14ac:dyDescent="0.2">
      <c r="A41" s="381"/>
      <c r="B41" s="385"/>
      <c r="C41" s="382" t="s">
        <v>352</v>
      </c>
      <c r="D41" s="385"/>
      <c r="E41" s="383"/>
      <c r="F41" s="548">
        <v>733</v>
      </c>
      <c r="G41" s="548">
        <v>772</v>
      </c>
      <c r="H41" s="548">
        <v>907</v>
      </c>
      <c r="I41" s="548">
        <v>877</v>
      </c>
      <c r="J41" s="550">
        <v>744</v>
      </c>
      <c r="K41" s="549">
        <v>-11</v>
      </c>
      <c r="L41" s="380">
        <v>-1.478494623655914</v>
      </c>
    </row>
    <row r="42" spans="1:12" s="110" customFormat="1" ht="15" customHeight="1" x14ac:dyDescent="0.2">
      <c r="A42" s="381"/>
      <c r="B42" s="384" t="s">
        <v>113</v>
      </c>
      <c r="C42" s="384" t="s">
        <v>353</v>
      </c>
      <c r="D42" s="385"/>
      <c r="E42" s="383"/>
      <c r="F42" s="548">
        <v>874</v>
      </c>
      <c r="G42" s="548">
        <v>929</v>
      </c>
      <c r="H42" s="548">
        <v>1206</v>
      </c>
      <c r="I42" s="548">
        <v>1109</v>
      </c>
      <c r="J42" s="548">
        <v>901</v>
      </c>
      <c r="K42" s="549">
        <v>-27</v>
      </c>
      <c r="L42" s="380">
        <v>-2.9966703662597114</v>
      </c>
    </row>
    <row r="43" spans="1:12" s="110" customFormat="1" ht="15" customHeight="1" x14ac:dyDescent="0.2">
      <c r="A43" s="381"/>
      <c r="B43" s="385"/>
      <c r="C43" s="382" t="s">
        <v>352</v>
      </c>
      <c r="D43" s="385"/>
      <c r="E43" s="383"/>
      <c r="F43" s="548">
        <v>433</v>
      </c>
      <c r="G43" s="548">
        <v>456</v>
      </c>
      <c r="H43" s="548">
        <v>609</v>
      </c>
      <c r="I43" s="548">
        <v>544</v>
      </c>
      <c r="J43" s="548">
        <v>410</v>
      </c>
      <c r="K43" s="549">
        <v>23</v>
      </c>
      <c r="L43" s="380">
        <v>5.6097560975609753</v>
      </c>
    </row>
    <row r="44" spans="1:12" s="110" customFormat="1" ht="15" customHeight="1" x14ac:dyDescent="0.2">
      <c r="A44" s="381"/>
      <c r="B44" s="384"/>
      <c r="C44" s="366" t="s">
        <v>109</v>
      </c>
      <c r="D44" s="385"/>
      <c r="E44" s="383"/>
      <c r="F44" s="548">
        <v>2763</v>
      </c>
      <c r="G44" s="548">
        <v>2422</v>
      </c>
      <c r="H44" s="548">
        <v>3089</v>
      </c>
      <c r="I44" s="548">
        <v>2655</v>
      </c>
      <c r="J44" s="550">
        <v>2685</v>
      </c>
      <c r="K44" s="549">
        <v>78</v>
      </c>
      <c r="L44" s="380">
        <v>2.9050279329608939</v>
      </c>
    </row>
    <row r="45" spans="1:12" s="110" customFormat="1" ht="15" customHeight="1" x14ac:dyDescent="0.2">
      <c r="A45" s="381"/>
      <c r="B45" s="385"/>
      <c r="C45" s="382" t="s">
        <v>352</v>
      </c>
      <c r="D45" s="385"/>
      <c r="E45" s="383"/>
      <c r="F45" s="548">
        <v>1084</v>
      </c>
      <c r="G45" s="548">
        <v>957</v>
      </c>
      <c r="H45" s="548">
        <v>1157</v>
      </c>
      <c r="I45" s="548">
        <v>1059</v>
      </c>
      <c r="J45" s="548">
        <v>989</v>
      </c>
      <c r="K45" s="549">
        <v>95</v>
      </c>
      <c r="L45" s="380">
        <v>9.6056622851365017</v>
      </c>
    </row>
    <row r="46" spans="1:12" s="110" customFormat="1" ht="15" customHeight="1" x14ac:dyDescent="0.2">
      <c r="A46" s="381"/>
      <c r="B46" s="384"/>
      <c r="C46" s="366" t="s">
        <v>110</v>
      </c>
      <c r="D46" s="385"/>
      <c r="E46" s="383"/>
      <c r="F46" s="548">
        <v>396</v>
      </c>
      <c r="G46" s="548">
        <v>315</v>
      </c>
      <c r="H46" s="548">
        <v>441</v>
      </c>
      <c r="I46" s="548">
        <v>281</v>
      </c>
      <c r="J46" s="548">
        <v>337</v>
      </c>
      <c r="K46" s="549">
        <v>59</v>
      </c>
      <c r="L46" s="380">
        <v>17.507418397626111</v>
      </c>
    </row>
    <row r="47" spans="1:12" s="110" customFormat="1" ht="15" customHeight="1" x14ac:dyDescent="0.2">
      <c r="A47" s="381"/>
      <c r="B47" s="385"/>
      <c r="C47" s="382" t="s">
        <v>352</v>
      </c>
      <c r="D47" s="385"/>
      <c r="E47" s="383"/>
      <c r="F47" s="548">
        <v>121</v>
      </c>
      <c r="G47" s="548">
        <v>87</v>
      </c>
      <c r="H47" s="548">
        <v>116</v>
      </c>
      <c r="I47" s="548">
        <v>109</v>
      </c>
      <c r="J47" s="550">
        <v>80</v>
      </c>
      <c r="K47" s="549">
        <v>41</v>
      </c>
      <c r="L47" s="380">
        <v>51.25</v>
      </c>
    </row>
    <row r="48" spans="1:12" s="110" customFormat="1" ht="15" customHeight="1" x14ac:dyDescent="0.2">
      <c r="A48" s="381"/>
      <c r="B48" s="385"/>
      <c r="C48" s="366" t="s">
        <v>111</v>
      </c>
      <c r="D48" s="386"/>
      <c r="E48" s="387"/>
      <c r="F48" s="548">
        <v>53</v>
      </c>
      <c r="G48" s="548">
        <v>44</v>
      </c>
      <c r="H48" s="548">
        <v>64</v>
      </c>
      <c r="I48" s="548">
        <v>48</v>
      </c>
      <c r="J48" s="548">
        <v>51</v>
      </c>
      <c r="K48" s="549">
        <v>2</v>
      </c>
      <c r="L48" s="380">
        <v>3.9215686274509802</v>
      </c>
    </row>
    <row r="49" spans="1:12" s="110" customFormat="1" ht="15" customHeight="1" x14ac:dyDescent="0.2">
      <c r="A49" s="381"/>
      <c r="B49" s="385"/>
      <c r="C49" s="382" t="s">
        <v>352</v>
      </c>
      <c r="D49" s="385"/>
      <c r="E49" s="383"/>
      <c r="F49" s="548">
        <v>26</v>
      </c>
      <c r="G49" s="548">
        <v>17</v>
      </c>
      <c r="H49" s="548">
        <v>21</v>
      </c>
      <c r="I49" s="548">
        <v>25</v>
      </c>
      <c r="J49" s="548">
        <v>18</v>
      </c>
      <c r="K49" s="549">
        <v>8</v>
      </c>
      <c r="L49" s="380">
        <v>44.444444444444443</v>
      </c>
    </row>
    <row r="50" spans="1:12" s="110" customFormat="1" ht="15" customHeight="1" x14ac:dyDescent="0.2">
      <c r="A50" s="381"/>
      <c r="B50" s="384" t="s">
        <v>113</v>
      </c>
      <c r="C50" s="382" t="s">
        <v>181</v>
      </c>
      <c r="D50" s="385"/>
      <c r="E50" s="383"/>
      <c r="F50" s="548">
        <v>2530</v>
      </c>
      <c r="G50" s="548">
        <v>2126</v>
      </c>
      <c r="H50" s="548">
        <v>2936</v>
      </c>
      <c r="I50" s="548">
        <v>2373</v>
      </c>
      <c r="J50" s="550">
        <v>2495</v>
      </c>
      <c r="K50" s="549">
        <v>35</v>
      </c>
      <c r="L50" s="380">
        <v>1.402805611222445</v>
      </c>
    </row>
    <row r="51" spans="1:12" s="110" customFormat="1" ht="15" customHeight="1" x14ac:dyDescent="0.2">
      <c r="A51" s="381"/>
      <c r="B51" s="385"/>
      <c r="C51" s="382" t="s">
        <v>352</v>
      </c>
      <c r="D51" s="385"/>
      <c r="E51" s="383"/>
      <c r="F51" s="548">
        <v>884</v>
      </c>
      <c r="G51" s="548">
        <v>716</v>
      </c>
      <c r="H51" s="548">
        <v>1043</v>
      </c>
      <c r="I51" s="548">
        <v>937</v>
      </c>
      <c r="J51" s="548">
        <v>832</v>
      </c>
      <c r="K51" s="549">
        <v>52</v>
      </c>
      <c r="L51" s="380">
        <v>6.25</v>
      </c>
    </row>
    <row r="52" spans="1:12" s="110" customFormat="1" ht="15" customHeight="1" x14ac:dyDescent="0.2">
      <c r="A52" s="381"/>
      <c r="B52" s="384"/>
      <c r="C52" s="382" t="s">
        <v>182</v>
      </c>
      <c r="D52" s="385"/>
      <c r="E52" s="383"/>
      <c r="F52" s="548">
        <v>1556</v>
      </c>
      <c r="G52" s="548">
        <v>1584</v>
      </c>
      <c r="H52" s="548">
        <v>1864</v>
      </c>
      <c r="I52" s="548">
        <v>1720</v>
      </c>
      <c r="J52" s="548">
        <v>1479</v>
      </c>
      <c r="K52" s="549">
        <v>77</v>
      </c>
      <c r="L52" s="380">
        <v>5.2062204192021637</v>
      </c>
    </row>
    <row r="53" spans="1:12" s="269" customFormat="1" ht="11.25" customHeight="1" x14ac:dyDescent="0.2">
      <c r="A53" s="381"/>
      <c r="B53" s="385"/>
      <c r="C53" s="382" t="s">
        <v>352</v>
      </c>
      <c r="D53" s="385"/>
      <c r="E53" s="383"/>
      <c r="F53" s="548">
        <v>780</v>
      </c>
      <c r="G53" s="548">
        <v>801</v>
      </c>
      <c r="H53" s="548">
        <v>860</v>
      </c>
      <c r="I53" s="548">
        <v>800</v>
      </c>
      <c r="J53" s="550">
        <v>665</v>
      </c>
      <c r="K53" s="549">
        <v>115</v>
      </c>
      <c r="L53" s="380">
        <v>17.293233082706767</v>
      </c>
    </row>
    <row r="54" spans="1:12" s="151" customFormat="1" ht="12.75" customHeight="1" x14ac:dyDescent="0.2">
      <c r="A54" s="381"/>
      <c r="B54" s="384" t="s">
        <v>113</v>
      </c>
      <c r="C54" s="384" t="s">
        <v>116</v>
      </c>
      <c r="D54" s="385"/>
      <c r="E54" s="383"/>
      <c r="F54" s="548">
        <v>3244</v>
      </c>
      <c r="G54" s="548">
        <v>2869</v>
      </c>
      <c r="H54" s="548">
        <v>3729</v>
      </c>
      <c r="I54" s="548">
        <v>3097</v>
      </c>
      <c r="J54" s="548">
        <v>3091</v>
      </c>
      <c r="K54" s="549">
        <v>153</v>
      </c>
      <c r="L54" s="380">
        <v>4.9498544160465867</v>
      </c>
    </row>
    <row r="55" spans="1:12" ht="11.25" x14ac:dyDescent="0.2">
      <c r="A55" s="381"/>
      <c r="B55" s="385"/>
      <c r="C55" s="382" t="s">
        <v>352</v>
      </c>
      <c r="D55" s="385"/>
      <c r="E55" s="383"/>
      <c r="F55" s="548">
        <v>1267</v>
      </c>
      <c r="G55" s="548">
        <v>1179</v>
      </c>
      <c r="H55" s="548">
        <v>1454</v>
      </c>
      <c r="I55" s="548">
        <v>1347</v>
      </c>
      <c r="J55" s="548">
        <v>1133</v>
      </c>
      <c r="K55" s="549">
        <v>134</v>
      </c>
      <c r="L55" s="380">
        <v>11.827007943512799</v>
      </c>
    </row>
    <row r="56" spans="1:12" ht="14.25" customHeight="1" x14ac:dyDescent="0.2">
      <c r="A56" s="381"/>
      <c r="B56" s="385"/>
      <c r="C56" s="384" t="s">
        <v>117</v>
      </c>
      <c r="D56" s="385"/>
      <c r="E56" s="383"/>
      <c r="F56" s="548">
        <v>842</v>
      </c>
      <c r="G56" s="548">
        <v>838</v>
      </c>
      <c r="H56" s="548">
        <v>1066</v>
      </c>
      <c r="I56" s="548">
        <v>991</v>
      </c>
      <c r="J56" s="548">
        <v>880</v>
      </c>
      <c r="K56" s="549">
        <v>-38</v>
      </c>
      <c r="L56" s="380">
        <v>-4.3181818181818183</v>
      </c>
    </row>
    <row r="57" spans="1:12" ht="18.75" customHeight="1" x14ac:dyDescent="0.2">
      <c r="A57" s="388"/>
      <c r="B57" s="389"/>
      <c r="C57" s="390" t="s">
        <v>352</v>
      </c>
      <c r="D57" s="389"/>
      <c r="E57" s="391"/>
      <c r="F57" s="551">
        <v>397</v>
      </c>
      <c r="G57" s="552">
        <v>338</v>
      </c>
      <c r="H57" s="552">
        <v>449</v>
      </c>
      <c r="I57" s="552">
        <v>390</v>
      </c>
      <c r="J57" s="552">
        <v>363</v>
      </c>
      <c r="K57" s="553">
        <f t="shared" ref="K57" si="0">IF(OR(F57=".",J57=".")=TRUE,".",IF(OR(F57="*",J57="*")=TRUE,"*",IF(AND(F57="-",J57="-")=TRUE,"-",IF(AND(ISNUMBER(J57),ISNUMBER(F57))=TRUE,IF(F57-J57=0,0,F57-J57),IF(ISNUMBER(F57)=TRUE,F57,-J57)))))</f>
        <v>34</v>
      </c>
      <c r="L57" s="392">
        <f t="shared" ref="L57" si="1">IF(K57 =".",".",IF(K57 ="*","*",IF(K57="-","-",IF(K57=0,0,IF(OR(J57="-",J57=".",F57="-",F57=".")=TRUE,"X",IF(J57=0,"0,0",IF(ABS(K57*100/J57)&gt;250,".X",(K57*100/J57))))))))</f>
        <v>9.3663911845730023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4220</v>
      </c>
      <c r="E11" s="114">
        <v>4097</v>
      </c>
      <c r="F11" s="114">
        <v>6178</v>
      </c>
      <c r="G11" s="114">
        <v>4220</v>
      </c>
      <c r="H11" s="140">
        <v>4118</v>
      </c>
      <c r="I11" s="115">
        <v>102</v>
      </c>
      <c r="J11" s="116">
        <v>2.4769305488101021</v>
      </c>
    </row>
    <row r="12" spans="1:15" s="110" customFormat="1" ht="24.95" customHeight="1" x14ac:dyDescent="0.2">
      <c r="A12" s="193" t="s">
        <v>132</v>
      </c>
      <c r="B12" s="194" t="s">
        <v>133</v>
      </c>
      <c r="C12" s="113">
        <v>1.4691943127962086</v>
      </c>
      <c r="D12" s="115">
        <v>62</v>
      </c>
      <c r="E12" s="114">
        <v>41</v>
      </c>
      <c r="F12" s="114">
        <v>59</v>
      </c>
      <c r="G12" s="114">
        <v>50</v>
      </c>
      <c r="H12" s="140">
        <v>56</v>
      </c>
      <c r="I12" s="115">
        <v>6</v>
      </c>
      <c r="J12" s="116">
        <v>10.714285714285714</v>
      </c>
    </row>
    <row r="13" spans="1:15" s="110" customFormat="1" ht="24.95" customHeight="1" x14ac:dyDescent="0.2">
      <c r="A13" s="193" t="s">
        <v>134</v>
      </c>
      <c r="B13" s="199" t="s">
        <v>214</v>
      </c>
      <c r="C13" s="113">
        <v>1.5876777251184835</v>
      </c>
      <c r="D13" s="115">
        <v>67</v>
      </c>
      <c r="E13" s="114">
        <v>353</v>
      </c>
      <c r="F13" s="114">
        <v>393</v>
      </c>
      <c r="G13" s="114">
        <v>49</v>
      </c>
      <c r="H13" s="140">
        <v>51</v>
      </c>
      <c r="I13" s="115">
        <v>16</v>
      </c>
      <c r="J13" s="116">
        <v>31.372549019607842</v>
      </c>
    </row>
    <row r="14" spans="1:15" s="287" customFormat="1" ht="24.95" customHeight="1" x14ac:dyDescent="0.2">
      <c r="A14" s="193" t="s">
        <v>215</v>
      </c>
      <c r="B14" s="199" t="s">
        <v>137</v>
      </c>
      <c r="C14" s="113">
        <v>7.8199052132701423</v>
      </c>
      <c r="D14" s="115">
        <v>330</v>
      </c>
      <c r="E14" s="114">
        <v>203</v>
      </c>
      <c r="F14" s="114">
        <v>395</v>
      </c>
      <c r="G14" s="114">
        <v>198</v>
      </c>
      <c r="H14" s="140">
        <v>323</v>
      </c>
      <c r="I14" s="115">
        <v>7</v>
      </c>
      <c r="J14" s="116">
        <v>2.1671826625386998</v>
      </c>
      <c r="K14" s="110"/>
      <c r="L14" s="110"/>
      <c r="M14" s="110"/>
      <c r="N14" s="110"/>
      <c r="O14" s="110"/>
    </row>
    <row r="15" spans="1:15" s="110" customFormat="1" ht="24.95" customHeight="1" x14ac:dyDescent="0.2">
      <c r="A15" s="193" t="s">
        <v>216</v>
      </c>
      <c r="B15" s="199" t="s">
        <v>217</v>
      </c>
      <c r="C15" s="113">
        <v>3.0094786729857819</v>
      </c>
      <c r="D15" s="115">
        <v>127</v>
      </c>
      <c r="E15" s="114">
        <v>98</v>
      </c>
      <c r="F15" s="114">
        <v>173</v>
      </c>
      <c r="G15" s="114">
        <v>112</v>
      </c>
      <c r="H15" s="140">
        <v>130</v>
      </c>
      <c r="I15" s="115">
        <v>-3</v>
      </c>
      <c r="J15" s="116">
        <v>-2.3076923076923075</v>
      </c>
    </row>
    <row r="16" spans="1:15" s="287" customFormat="1" ht="24.95" customHeight="1" x14ac:dyDescent="0.2">
      <c r="A16" s="193" t="s">
        <v>218</v>
      </c>
      <c r="B16" s="199" t="s">
        <v>141</v>
      </c>
      <c r="C16" s="113">
        <v>4.1232227488151656</v>
      </c>
      <c r="D16" s="115">
        <v>174</v>
      </c>
      <c r="E16" s="114">
        <v>94</v>
      </c>
      <c r="F16" s="114">
        <v>185</v>
      </c>
      <c r="G16" s="114">
        <v>75</v>
      </c>
      <c r="H16" s="140">
        <v>172</v>
      </c>
      <c r="I16" s="115">
        <v>2</v>
      </c>
      <c r="J16" s="116">
        <v>1.1627906976744187</v>
      </c>
      <c r="K16" s="110"/>
      <c r="L16" s="110"/>
      <c r="M16" s="110"/>
      <c r="N16" s="110"/>
      <c r="O16" s="110"/>
    </row>
    <row r="17" spans="1:15" s="110" customFormat="1" ht="24.95" customHeight="1" x14ac:dyDescent="0.2">
      <c r="A17" s="193" t="s">
        <v>142</v>
      </c>
      <c r="B17" s="199" t="s">
        <v>220</v>
      </c>
      <c r="C17" s="113">
        <v>0.6872037914691943</v>
      </c>
      <c r="D17" s="115">
        <v>29</v>
      </c>
      <c r="E17" s="114">
        <v>11</v>
      </c>
      <c r="F17" s="114">
        <v>37</v>
      </c>
      <c r="G17" s="114">
        <v>11</v>
      </c>
      <c r="H17" s="140">
        <v>21</v>
      </c>
      <c r="I17" s="115">
        <v>8</v>
      </c>
      <c r="J17" s="116">
        <v>38.095238095238095</v>
      </c>
    </row>
    <row r="18" spans="1:15" s="287" customFormat="1" ht="24.95" customHeight="1" x14ac:dyDescent="0.2">
      <c r="A18" s="201" t="s">
        <v>144</v>
      </c>
      <c r="B18" s="202" t="s">
        <v>145</v>
      </c>
      <c r="C18" s="113">
        <v>3.5545023696682465</v>
      </c>
      <c r="D18" s="115">
        <v>150</v>
      </c>
      <c r="E18" s="114">
        <v>92</v>
      </c>
      <c r="F18" s="114">
        <v>267</v>
      </c>
      <c r="G18" s="114">
        <v>175</v>
      </c>
      <c r="H18" s="140">
        <v>184</v>
      </c>
      <c r="I18" s="115">
        <v>-34</v>
      </c>
      <c r="J18" s="116">
        <v>-18.478260869565219</v>
      </c>
      <c r="K18" s="110"/>
      <c r="L18" s="110"/>
      <c r="M18" s="110"/>
      <c r="N18" s="110"/>
      <c r="O18" s="110"/>
    </row>
    <row r="19" spans="1:15" s="110" customFormat="1" ht="24.95" customHeight="1" x14ac:dyDescent="0.2">
      <c r="A19" s="193" t="s">
        <v>146</v>
      </c>
      <c r="B19" s="199" t="s">
        <v>147</v>
      </c>
      <c r="C19" s="113">
        <v>21.990521327014218</v>
      </c>
      <c r="D19" s="115">
        <v>928</v>
      </c>
      <c r="E19" s="114">
        <v>590</v>
      </c>
      <c r="F19" s="114">
        <v>903</v>
      </c>
      <c r="G19" s="114">
        <v>680</v>
      </c>
      <c r="H19" s="140">
        <v>690</v>
      </c>
      <c r="I19" s="115">
        <v>238</v>
      </c>
      <c r="J19" s="116">
        <v>34.492753623188406</v>
      </c>
    </row>
    <row r="20" spans="1:15" s="287" customFormat="1" ht="24.95" customHeight="1" x14ac:dyDescent="0.2">
      <c r="A20" s="193" t="s">
        <v>148</v>
      </c>
      <c r="B20" s="199" t="s">
        <v>149</v>
      </c>
      <c r="C20" s="113">
        <v>5.4502369668246446</v>
      </c>
      <c r="D20" s="115">
        <v>230</v>
      </c>
      <c r="E20" s="114">
        <v>202</v>
      </c>
      <c r="F20" s="114">
        <v>344</v>
      </c>
      <c r="G20" s="114">
        <v>202</v>
      </c>
      <c r="H20" s="140">
        <v>213</v>
      </c>
      <c r="I20" s="115">
        <v>17</v>
      </c>
      <c r="J20" s="116">
        <v>7.981220657276995</v>
      </c>
      <c r="K20" s="110"/>
      <c r="L20" s="110"/>
      <c r="M20" s="110"/>
      <c r="N20" s="110"/>
      <c r="O20" s="110"/>
    </row>
    <row r="21" spans="1:15" s="110" customFormat="1" ht="24.95" customHeight="1" x14ac:dyDescent="0.2">
      <c r="A21" s="201" t="s">
        <v>150</v>
      </c>
      <c r="B21" s="202" t="s">
        <v>151</v>
      </c>
      <c r="C21" s="113">
        <v>10</v>
      </c>
      <c r="D21" s="115">
        <v>422</v>
      </c>
      <c r="E21" s="114">
        <v>399</v>
      </c>
      <c r="F21" s="114">
        <v>575</v>
      </c>
      <c r="G21" s="114">
        <v>601</v>
      </c>
      <c r="H21" s="140">
        <v>475</v>
      </c>
      <c r="I21" s="115">
        <v>-53</v>
      </c>
      <c r="J21" s="116">
        <v>-11.157894736842104</v>
      </c>
    </row>
    <row r="22" spans="1:15" s="110" customFormat="1" ht="24.95" customHeight="1" x14ac:dyDescent="0.2">
      <c r="A22" s="201" t="s">
        <v>152</v>
      </c>
      <c r="B22" s="199" t="s">
        <v>153</v>
      </c>
      <c r="C22" s="113">
        <v>1.2085308056872037</v>
      </c>
      <c r="D22" s="115">
        <v>51</v>
      </c>
      <c r="E22" s="114">
        <v>46</v>
      </c>
      <c r="F22" s="114">
        <v>71</v>
      </c>
      <c r="G22" s="114">
        <v>53</v>
      </c>
      <c r="H22" s="140">
        <v>59</v>
      </c>
      <c r="I22" s="115">
        <v>-8</v>
      </c>
      <c r="J22" s="116">
        <v>-13.559322033898304</v>
      </c>
    </row>
    <row r="23" spans="1:15" s="110" customFormat="1" ht="24.95" customHeight="1" x14ac:dyDescent="0.2">
      <c r="A23" s="193" t="s">
        <v>154</v>
      </c>
      <c r="B23" s="199" t="s">
        <v>155</v>
      </c>
      <c r="C23" s="113">
        <v>1.0900473933649288</v>
      </c>
      <c r="D23" s="115">
        <v>46</v>
      </c>
      <c r="E23" s="114">
        <v>31</v>
      </c>
      <c r="F23" s="114">
        <v>78</v>
      </c>
      <c r="G23" s="114">
        <v>45</v>
      </c>
      <c r="H23" s="140">
        <v>53</v>
      </c>
      <c r="I23" s="115">
        <v>-7</v>
      </c>
      <c r="J23" s="116">
        <v>-13.20754716981132</v>
      </c>
    </row>
    <row r="24" spans="1:15" s="110" customFormat="1" ht="24.95" customHeight="1" x14ac:dyDescent="0.2">
      <c r="A24" s="193" t="s">
        <v>156</v>
      </c>
      <c r="B24" s="199" t="s">
        <v>221</v>
      </c>
      <c r="C24" s="113">
        <v>4.9763033175355451</v>
      </c>
      <c r="D24" s="115">
        <v>210</v>
      </c>
      <c r="E24" s="114">
        <v>171</v>
      </c>
      <c r="F24" s="114">
        <v>308</v>
      </c>
      <c r="G24" s="114">
        <v>224</v>
      </c>
      <c r="H24" s="140">
        <v>244</v>
      </c>
      <c r="I24" s="115">
        <v>-34</v>
      </c>
      <c r="J24" s="116">
        <v>-13.934426229508198</v>
      </c>
    </row>
    <row r="25" spans="1:15" s="110" customFormat="1" ht="24.95" customHeight="1" x14ac:dyDescent="0.2">
      <c r="A25" s="193" t="s">
        <v>222</v>
      </c>
      <c r="B25" s="204" t="s">
        <v>159</v>
      </c>
      <c r="C25" s="113">
        <v>4.7156398104265405</v>
      </c>
      <c r="D25" s="115">
        <v>199</v>
      </c>
      <c r="E25" s="114">
        <v>146</v>
      </c>
      <c r="F25" s="114">
        <v>249</v>
      </c>
      <c r="G25" s="114">
        <v>230</v>
      </c>
      <c r="H25" s="140">
        <v>181</v>
      </c>
      <c r="I25" s="115">
        <v>18</v>
      </c>
      <c r="J25" s="116">
        <v>9.94475138121547</v>
      </c>
    </row>
    <row r="26" spans="1:15" s="110" customFormat="1" ht="24.95" customHeight="1" x14ac:dyDescent="0.2">
      <c r="A26" s="201">
        <v>782.78300000000002</v>
      </c>
      <c r="B26" s="203" t="s">
        <v>160</v>
      </c>
      <c r="C26" s="113">
        <v>7.6066350710900474</v>
      </c>
      <c r="D26" s="115">
        <v>321</v>
      </c>
      <c r="E26" s="114">
        <v>368</v>
      </c>
      <c r="F26" s="114">
        <v>500</v>
      </c>
      <c r="G26" s="114">
        <v>475</v>
      </c>
      <c r="H26" s="140">
        <v>414</v>
      </c>
      <c r="I26" s="115">
        <v>-93</v>
      </c>
      <c r="J26" s="116">
        <v>-22.463768115942027</v>
      </c>
    </row>
    <row r="27" spans="1:15" s="110" customFormat="1" ht="24.95" customHeight="1" x14ac:dyDescent="0.2">
      <c r="A27" s="193" t="s">
        <v>161</v>
      </c>
      <c r="B27" s="199" t="s">
        <v>162</v>
      </c>
      <c r="C27" s="113">
        <v>3.7677725118483414</v>
      </c>
      <c r="D27" s="115">
        <v>159</v>
      </c>
      <c r="E27" s="114">
        <v>167</v>
      </c>
      <c r="F27" s="114">
        <v>254</v>
      </c>
      <c r="G27" s="114">
        <v>235</v>
      </c>
      <c r="H27" s="140">
        <v>108</v>
      </c>
      <c r="I27" s="115">
        <v>51</v>
      </c>
      <c r="J27" s="116">
        <v>47.222222222222221</v>
      </c>
    </row>
    <row r="28" spans="1:15" s="110" customFormat="1" ht="24.95" customHeight="1" x14ac:dyDescent="0.2">
      <c r="A28" s="193" t="s">
        <v>163</v>
      </c>
      <c r="B28" s="199" t="s">
        <v>164</v>
      </c>
      <c r="C28" s="113">
        <v>4.9052132701421804</v>
      </c>
      <c r="D28" s="115">
        <v>207</v>
      </c>
      <c r="E28" s="114">
        <v>268</v>
      </c>
      <c r="F28" s="114">
        <v>398</v>
      </c>
      <c r="G28" s="114">
        <v>268</v>
      </c>
      <c r="H28" s="140">
        <v>288</v>
      </c>
      <c r="I28" s="115">
        <v>-81</v>
      </c>
      <c r="J28" s="116">
        <v>-28.125</v>
      </c>
    </row>
    <row r="29" spans="1:15" s="110" customFormat="1" ht="24.95" customHeight="1" x14ac:dyDescent="0.2">
      <c r="A29" s="193">
        <v>86</v>
      </c>
      <c r="B29" s="199" t="s">
        <v>165</v>
      </c>
      <c r="C29" s="113">
        <v>6.1137440758293842</v>
      </c>
      <c r="D29" s="115">
        <v>258</v>
      </c>
      <c r="E29" s="114">
        <v>461</v>
      </c>
      <c r="F29" s="114">
        <v>507</v>
      </c>
      <c r="G29" s="114">
        <v>294</v>
      </c>
      <c r="H29" s="140">
        <v>268</v>
      </c>
      <c r="I29" s="115">
        <v>-10</v>
      </c>
      <c r="J29" s="116">
        <v>-3.7313432835820897</v>
      </c>
    </row>
    <row r="30" spans="1:15" s="110" customFormat="1" ht="24.95" customHeight="1" x14ac:dyDescent="0.2">
      <c r="A30" s="193">
        <v>87.88</v>
      </c>
      <c r="B30" s="204" t="s">
        <v>166</v>
      </c>
      <c r="C30" s="113">
        <v>7.9620853080568716</v>
      </c>
      <c r="D30" s="115">
        <v>336</v>
      </c>
      <c r="E30" s="114">
        <v>336</v>
      </c>
      <c r="F30" s="114">
        <v>565</v>
      </c>
      <c r="G30" s="114">
        <v>274</v>
      </c>
      <c r="H30" s="140">
        <v>305</v>
      </c>
      <c r="I30" s="115">
        <v>31</v>
      </c>
      <c r="J30" s="116">
        <v>10.163934426229508</v>
      </c>
    </row>
    <row r="31" spans="1:15" s="110" customFormat="1" ht="24.95" customHeight="1" x14ac:dyDescent="0.2">
      <c r="A31" s="193" t="s">
        <v>167</v>
      </c>
      <c r="B31" s="199" t="s">
        <v>168</v>
      </c>
      <c r="C31" s="113">
        <v>5.781990521327014</v>
      </c>
      <c r="D31" s="115">
        <v>244</v>
      </c>
      <c r="E31" s="114">
        <v>223</v>
      </c>
      <c r="F31" s="114">
        <v>312</v>
      </c>
      <c r="G31" s="114">
        <v>167</v>
      </c>
      <c r="H31" s="140">
        <v>206</v>
      </c>
      <c r="I31" s="115">
        <v>38</v>
      </c>
      <c r="J31" s="116">
        <v>18.446601941747574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1.4691943127962086</v>
      </c>
      <c r="D34" s="115">
        <v>62</v>
      </c>
      <c r="E34" s="114">
        <v>41</v>
      </c>
      <c r="F34" s="114">
        <v>59</v>
      </c>
      <c r="G34" s="114">
        <v>50</v>
      </c>
      <c r="H34" s="140">
        <v>56</v>
      </c>
      <c r="I34" s="115">
        <v>6</v>
      </c>
      <c r="J34" s="116">
        <v>10.714285714285714</v>
      </c>
    </row>
    <row r="35" spans="1:10" s="110" customFormat="1" ht="24.95" customHeight="1" x14ac:dyDescent="0.2">
      <c r="A35" s="292" t="s">
        <v>171</v>
      </c>
      <c r="B35" s="293" t="s">
        <v>172</v>
      </c>
      <c r="C35" s="113">
        <v>12.962085308056873</v>
      </c>
      <c r="D35" s="115">
        <v>547</v>
      </c>
      <c r="E35" s="114">
        <v>648</v>
      </c>
      <c r="F35" s="114">
        <v>1055</v>
      </c>
      <c r="G35" s="114">
        <v>422</v>
      </c>
      <c r="H35" s="140">
        <v>558</v>
      </c>
      <c r="I35" s="115">
        <v>-11</v>
      </c>
      <c r="J35" s="116">
        <v>-1.9713261648745519</v>
      </c>
    </row>
    <row r="36" spans="1:10" s="110" customFormat="1" ht="24.95" customHeight="1" x14ac:dyDescent="0.2">
      <c r="A36" s="294" t="s">
        <v>173</v>
      </c>
      <c r="B36" s="295" t="s">
        <v>174</v>
      </c>
      <c r="C36" s="125">
        <v>85.568720379146924</v>
      </c>
      <c r="D36" s="143">
        <v>3611</v>
      </c>
      <c r="E36" s="144">
        <v>3408</v>
      </c>
      <c r="F36" s="144">
        <v>5064</v>
      </c>
      <c r="G36" s="144">
        <v>3748</v>
      </c>
      <c r="H36" s="145">
        <v>3504</v>
      </c>
      <c r="I36" s="143">
        <v>107</v>
      </c>
      <c r="J36" s="146">
        <v>3.0536529680365296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4220</v>
      </c>
      <c r="F11" s="264">
        <v>4097</v>
      </c>
      <c r="G11" s="264">
        <v>6178</v>
      </c>
      <c r="H11" s="264">
        <v>4220</v>
      </c>
      <c r="I11" s="265">
        <v>4118</v>
      </c>
      <c r="J11" s="263">
        <v>102</v>
      </c>
      <c r="K11" s="266">
        <v>2.4769305488101021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27.748815165876778</v>
      </c>
      <c r="E13" s="115">
        <v>1171</v>
      </c>
      <c r="F13" s="114">
        <v>1136</v>
      </c>
      <c r="G13" s="114">
        <v>1582</v>
      </c>
      <c r="H13" s="114">
        <v>1421</v>
      </c>
      <c r="I13" s="140">
        <v>1211</v>
      </c>
      <c r="J13" s="115">
        <v>-40</v>
      </c>
      <c r="K13" s="116">
        <v>-3.3030553261767133</v>
      </c>
    </row>
    <row r="14" spans="1:15" ht="15.95" customHeight="1" x14ac:dyDescent="0.2">
      <c r="A14" s="306" t="s">
        <v>230</v>
      </c>
      <c r="B14" s="307"/>
      <c r="C14" s="308"/>
      <c r="D14" s="113">
        <v>51.469194312796212</v>
      </c>
      <c r="E14" s="115">
        <v>2172</v>
      </c>
      <c r="F14" s="114">
        <v>2070</v>
      </c>
      <c r="G14" s="114">
        <v>3453</v>
      </c>
      <c r="H14" s="114">
        <v>2037</v>
      </c>
      <c r="I14" s="140">
        <v>2093</v>
      </c>
      <c r="J14" s="115">
        <v>79</v>
      </c>
      <c r="K14" s="116">
        <v>3.7744863831820354</v>
      </c>
    </row>
    <row r="15" spans="1:15" ht="15.95" customHeight="1" x14ac:dyDescent="0.2">
      <c r="A15" s="306" t="s">
        <v>231</v>
      </c>
      <c r="B15" s="307"/>
      <c r="C15" s="308"/>
      <c r="D15" s="113">
        <v>8.5308056872037916</v>
      </c>
      <c r="E15" s="115">
        <v>360</v>
      </c>
      <c r="F15" s="114">
        <v>355</v>
      </c>
      <c r="G15" s="114">
        <v>477</v>
      </c>
      <c r="H15" s="114">
        <v>236</v>
      </c>
      <c r="I15" s="140">
        <v>292</v>
      </c>
      <c r="J15" s="115">
        <v>68</v>
      </c>
      <c r="K15" s="116">
        <v>23.287671232876711</v>
      </c>
    </row>
    <row r="16" spans="1:15" ht="15.95" customHeight="1" x14ac:dyDescent="0.2">
      <c r="A16" s="306" t="s">
        <v>232</v>
      </c>
      <c r="B16" s="307"/>
      <c r="C16" s="308"/>
      <c r="D16" s="113">
        <v>11.943127962085308</v>
      </c>
      <c r="E16" s="115">
        <v>504</v>
      </c>
      <c r="F16" s="114">
        <v>525</v>
      </c>
      <c r="G16" s="114">
        <v>641</v>
      </c>
      <c r="H16" s="114">
        <v>509</v>
      </c>
      <c r="I16" s="140">
        <v>498</v>
      </c>
      <c r="J16" s="115">
        <v>6</v>
      </c>
      <c r="K16" s="116">
        <v>1.2048192771084338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1.018957345971564</v>
      </c>
      <c r="E18" s="115">
        <v>43</v>
      </c>
      <c r="F18" s="114">
        <v>32</v>
      </c>
      <c r="G18" s="114">
        <v>52</v>
      </c>
      <c r="H18" s="114">
        <v>63</v>
      </c>
      <c r="I18" s="140">
        <v>30</v>
      </c>
      <c r="J18" s="115">
        <v>13</v>
      </c>
      <c r="K18" s="116">
        <v>43.333333333333336</v>
      </c>
    </row>
    <row r="19" spans="1:11" ht="14.1" customHeight="1" x14ac:dyDescent="0.2">
      <c r="A19" s="306" t="s">
        <v>235</v>
      </c>
      <c r="B19" s="307" t="s">
        <v>236</v>
      </c>
      <c r="C19" s="308"/>
      <c r="D19" s="113">
        <v>0.87677725118483407</v>
      </c>
      <c r="E19" s="115">
        <v>37</v>
      </c>
      <c r="F19" s="114">
        <v>26</v>
      </c>
      <c r="G19" s="114">
        <v>42</v>
      </c>
      <c r="H19" s="114">
        <v>57</v>
      </c>
      <c r="I19" s="140">
        <v>26</v>
      </c>
      <c r="J19" s="115">
        <v>11</v>
      </c>
      <c r="K19" s="116">
        <v>42.307692307692307</v>
      </c>
    </row>
    <row r="20" spans="1:11" ht="14.1" customHeight="1" x14ac:dyDescent="0.2">
      <c r="A20" s="306">
        <v>12</v>
      </c>
      <c r="B20" s="307" t="s">
        <v>237</v>
      </c>
      <c r="C20" s="308"/>
      <c r="D20" s="113">
        <v>1.3744075829383886</v>
      </c>
      <c r="E20" s="115">
        <v>58</v>
      </c>
      <c r="F20" s="114">
        <v>26</v>
      </c>
      <c r="G20" s="114">
        <v>67</v>
      </c>
      <c r="H20" s="114">
        <v>34</v>
      </c>
      <c r="I20" s="140">
        <v>64</v>
      </c>
      <c r="J20" s="115">
        <v>-6</v>
      </c>
      <c r="K20" s="116">
        <v>-9.375</v>
      </c>
    </row>
    <row r="21" spans="1:11" ht="14.1" customHeight="1" x14ac:dyDescent="0.2">
      <c r="A21" s="306">
        <v>21</v>
      </c>
      <c r="B21" s="307" t="s">
        <v>238</v>
      </c>
      <c r="C21" s="308"/>
      <c r="D21" s="113" t="s">
        <v>513</v>
      </c>
      <c r="E21" s="115" t="s">
        <v>513</v>
      </c>
      <c r="F21" s="114">
        <v>7</v>
      </c>
      <c r="G21" s="114">
        <v>6</v>
      </c>
      <c r="H21" s="114">
        <v>14</v>
      </c>
      <c r="I21" s="140">
        <v>6</v>
      </c>
      <c r="J21" s="115" t="s">
        <v>513</v>
      </c>
      <c r="K21" s="116" t="s">
        <v>513</v>
      </c>
    </row>
    <row r="22" spans="1:11" ht="14.1" customHeight="1" x14ac:dyDescent="0.2">
      <c r="A22" s="306">
        <v>22</v>
      </c>
      <c r="B22" s="307" t="s">
        <v>239</v>
      </c>
      <c r="C22" s="308"/>
      <c r="D22" s="113">
        <v>1.0426540284360191</v>
      </c>
      <c r="E22" s="115">
        <v>44</v>
      </c>
      <c r="F22" s="114">
        <v>30</v>
      </c>
      <c r="G22" s="114">
        <v>45</v>
      </c>
      <c r="H22" s="114">
        <v>37</v>
      </c>
      <c r="I22" s="140">
        <v>29</v>
      </c>
      <c r="J22" s="115">
        <v>15</v>
      </c>
      <c r="K22" s="116">
        <v>51.724137931034484</v>
      </c>
    </row>
    <row r="23" spans="1:11" ht="14.1" customHeight="1" x14ac:dyDescent="0.2">
      <c r="A23" s="306">
        <v>23</v>
      </c>
      <c r="B23" s="307" t="s">
        <v>240</v>
      </c>
      <c r="C23" s="308"/>
      <c r="D23" s="113">
        <v>0.42654028436018959</v>
      </c>
      <c r="E23" s="115">
        <v>18</v>
      </c>
      <c r="F23" s="114">
        <v>20</v>
      </c>
      <c r="G23" s="114">
        <v>56</v>
      </c>
      <c r="H23" s="114">
        <v>29</v>
      </c>
      <c r="I23" s="140">
        <v>36</v>
      </c>
      <c r="J23" s="115">
        <v>-18</v>
      </c>
      <c r="K23" s="116">
        <v>-50</v>
      </c>
    </row>
    <row r="24" spans="1:11" ht="14.1" customHeight="1" x14ac:dyDescent="0.2">
      <c r="A24" s="306">
        <v>24</v>
      </c>
      <c r="B24" s="307" t="s">
        <v>241</v>
      </c>
      <c r="C24" s="308"/>
      <c r="D24" s="113">
        <v>4.5023696682464456</v>
      </c>
      <c r="E24" s="115">
        <v>190</v>
      </c>
      <c r="F24" s="114">
        <v>76</v>
      </c>
      <c r="G24" s="114">
        <v>148</v>
      </c>
      <c r="H24" s="114">
        <v>110</v>
      </c>
      <c r="I24" s="140">
        <v>109</v>
      </c>
      <c r="J24" s="115">
        <v>81</v>
      </c>
      <c r="K24" s="116">
        <v>74.311926605504581</v>
      </c>
    </row>
    <row r="25" spans="1:11" ht="14.1" customHeight="1" x14ac:dyDescent="0.2">
      <c r="A25" s="306">
        <v>25</v>
      </c>
      <c r="B25" s="307" t="s">
        <v>242</v>
      </c>
      <c r="C25" s="308"/>
      <c r="D25" s="113">
        <v>3.1990521327014219</v>
      </c>
      <c r="E25" s="115">
        <v>135</v>
      </c>
      <c r="F25" s="114">
        <v>118</v>
      </c>
      <c r="G25" s="114">
        <v>237</v>
      </c>
      <c r="H25" s="114">
        <v>122</v>
      </c>
      <c r="I25" s="140">
        <v>170</v>
      </c>
      <c r="J25" s="115">
        <v>-35</v>
      </c>
      <c r="K25" s="116">
        <v>-20.588235294117649</v>
      </c>
    </row>
    <row r="26" spans="1:11" ht="14.1" customHeight="1" x14ac:dyDescent="0.2">
      <c r="A26" s="306">
        <v>26</v>
      </c>
      <c r="B26" s="307" t="s">
        <v>243</v>
      </c>
      <c r="C26" s="308"/>
      <c r="D26" s="113">
        <v>2.0379146919431279</v>
      </c>
      <c r="E26" s="115">
        <v>86</v>
      </c>
      <c r="F26" s="114">
        <v>225</v>
      </c>
      <c r="G26" s="114">
        <v>307</v>
      </c>
      <c r="H26" s="114">
        <v>64</v>
      </c>
      <c r="I26" s="140">
        <v>75</v>
      </c>
      <c r="J26" s="115">
        <v>11</v>
      </c>
      <c r="K26" s="116">
        <v>14.666666666666666</v>
      </c>
    </row>
    <row r="27" spans="1:11" ht="14.1" customHeight="1" x14ac:dyDescent="0.2">
      <c r="A27" s="306">
        <v>27</v>
      </c>
      <c r="B27" s="307" t="s">
        <v>244</v>
      </c>
      <c r="C27" s="308"/>
      <c r="D27" s="113">
        <v>0.80568720379146919</v>
      </c>
      <c r="E27" s="115">
        <v>34</v>
      </c>
      <c r="F27" s="114">
        <v>21</v>
      </c>
      <c r="G27" s="114">
        <v>49</v>
      </c>
      <c r="H27" s="114">
        <v>18</v>
      </c>
      <c r="I27" s="140">
        <v>24</v>
      </c>
      <c r="J27" s="115">
        <v>10</v>
      </c>
      <c r="K27" s="116">
        <v>41.666666666666664</v>
      </c>
    </row>
    <row r="28" spans="1:11" ht="14.1" customHeight="1" x14ac:dyDescent="0.2">
      <c r="A28" s="306">
        <v>28</v>
      </c>
      <c r="B28" s="307" t="s">
        <v>245</v>
      </c>
      <c r="C28" s="308"/>
      <c r="D28" s="113">
        <v>0.23696682464454977</v>
      </c>
      <c r="E28" s="115">
        <v>10</v>
      </c>
      <c r="F28" s="114">
        <v>4</v>
      </c>
      <c r="G28" s="114" t="s">
        <v>513</v>
      </c>
      <c r="H28" s="114">
        <v>12</v>
      </c>
      <c r="I28" s="140">
        <v>10</v>
      </c>
      <c r="J28" s="115">
        <v>0</v>
      </c>
      <c r="K28" s="116">
        <v>0</v>
      </c>
    </row>
    <row r="29" spans="1:11" ht="14.1" customHeight="1" x14ac:dyDescent="0.2">
      <c r="A29" s="306">
        <v>29</v>
      </c>
      <c r="B29" s="307" t="s">
        <v>246</v>
      </c>
      <c r="C29" s="308"/>
      <c r="D29" s="113">
        <v>5.3317535545023693</v>
      </c>
      <c r="E29" s="115">
        <v>225</v>
      </c>
      <c r="F29" s="114">
        <v>224</v>
      </c>
      <c r="G29" s="114">
        <v>318</v>
      </c>
      <c r="H29" s="114">
        <v>293</v>
      </c>
      <c r="I29" s="140">
        <v>187</v>
      </c>
      <c r="J29" s="115">
        <v>38</v>
      </c>
      <c r="K29" s="116">
        <v>20.320855614973262</v>
      </c>
    </row>
    <row r="30" spans="1:11" ht="14.1" customHeight="1" x14ac:dyDescent="0.2">
      <c r="A30" s="306" t="s">
        <v>247</v>
      </c>
      <c r="B30" s="307" t="s">
        <v>248</v>
      </c>
      <c r="C30" s="308"/>
      <c r="D30" s="113">
        <v>0.94786729857819907</v>
      </c>
      <c r="E30" s="115">
        <v>40</v>
      </c>
      <c r="F30" s="114">
        <v>61</v>
      </c>
      <c r="G30" s="114">
        <v>59</v>
      </c>
      <c r="H30" s="114">
        <v>44</v>
      </c>
      <c r="I30" s="140" t="s">
        <v>513</v>
      </c>
      <c r="J30" s="115" t="s">
        <v>513</v>
      </c>
      <c r="K30" s="116" t="s">
        <v>513</v>
      </c>
    </row>
    <row r="31" spans="1:11" ht="14.1" customHeight="1" x14ac:dyDescent="0.2">
      <c r="A31" s="306" t="s">
        <v>249</v>
      </c>
      <c r="B31" s="307" t="s">
        <v>250</v>
      </c>
      <c r="C31" s="308"/>
      <c r="D31" s="113">
        <v>4.3838862559241702</v>
      </c>
      <c r="E31" s="115">
        <v>185</v>
      </c>
      <c r="F31" s="114">
        <v>163</v>
      </c>
      <c r="G31" s="114">
        <v>254</v>
      </c>
      <c r="H31" s="114">
        <v>246</v>
      </c>
      <c r="I31" s="140">
        <v>139</v>
      </c>
      <c r="J31" s="115">
        <v>46</v>
      </c>
      <c r="K31" s="116">
        <v>33.093525179856115</v>
      </c>
    </row>
    <row r="32" spans="1:11" ht="14.1" customHeight="1" x14ac:dyDescent="0.2">
      <c r="A32" s="306">
        <v>31</v>
      </c>
      <c r="B32" s="307" t="s">
        <v>251</v>
      </c>
      <c r="C32" s="308"/>
      <c r="D32" s="113">
        <v>0.75829383886255919</v>
      </c>
      <c r="E32" s="115">
        <v>32</v>
      </c>
      <c r="F32" s="114">
        <v>28</v>
      </c>
      <c r="G32" s="114">
        <v>29</v>
      </c>
      <c r="H32" s="114">
        <v>23</v>
      </c>
      <c r="I32" s="140">
        <v>25</v>
      </c>
      <c r="J32" s="115">
        <v>7</v>
      </c>
      <c r="K32" s="116">
        <v>28</v>
      </c>
    </row>
    <row r="33" spans="1:11" ht="14.1" customHeight="1" x14ac:dyDescent="0.2">
      <c r="A33" s="306">
        <v>32</v>
      </c>
      <c r="B33" s="307" t="s">
        <v>252</v>
      </c>
      <c r="C33" s="308"/>
      <c r="D33" s="113">
        <v>2.0853080568720381</v>
      </c>
      <c r="E33" s="115">
        <v>88</v>
      </c>
      <c r="F33" s="114">
        <v>42</v>
      </c>
      <c r="G33" s="114">
        <v>96</v>
      </c>
      <c r="H33" s="114">
        <v>92</v>
      </c>
      <c r="I33" s="140">
        <v>60</v>
      </c>
      <c r="J33" s="115">
        <v>28</v>
      </c>
      <c r="K33" s="116">
        <v>46.666666666666664</v>
      </c>
    </row>
    <row r="34" spans="1:11" ht="14.1" customHeight="1" x14ac:dyDescent="0.2">
      <c r="A34" s="306">
        <v>33</v>
      </c>
      <c r="B34" s="307" t="s">
        <v>253</v>
      </c>
      <c r="C34" s="308"/>
      <c r="D34" s="113">
        <v>0.7109004739336493</v>
      </c>
      <c r="E34" s="115">
        <v>30</v>
      </c>
      <c r="F34" s="114">
        <v>23</v>
      </c>
      <c r="G34" s="114">
        <v>74</v>
      </c>
      <c r="H34" s="114">
        <v>40</v>
      </c>
      <c r="I34" s="140">
        <v>53</v>
      </c>
      <c r="J34" s="115">
        <v>-23</v>
      </c>
      <c r="K34" s="116">
        <v>-43.39622641509434</v>
      </c>
    </row>
    <row r="35" spans="1:11" ht="14.1" customHeight="1" x14ac:dyDescent="0.2">
      <c r="A35" s="306">
        <v>34</v>
      </c>
      <c r="B35" s="307" t="s">
        <v>254</v>
      </c>
      <c r="C35" s="308"/>
      <c r="D35" s="113">
        <v>1.919431279620853</v>
      </c>
      <c r="E35" s="115">
        <v>81</v>
      </c>
      <c r="F35" s="114">
        <v>51</v>
      </c>
      <c r="G35" s="114">
        <v>139</v>
      </c>
      <c r="H35" s="114">
        <v>85</v>
      </c>
      <c r="I35" s="140">
        <v>109</v>
      </c>
      <c r="J35" s="115">
        <v>-28</v>
      </c>
      <c r="K35" s="116">
        <v>-25.688073394495412</v>
      </c>
    </row>
    <row r="36" spans="1:11" ht="14.1" customHeight="1" x14ac:dyDescent="0.2">
      <c r="A36" s="306">
        <v>41</v>
      </c>
      <c r="B36" s="307" t="s">
        <v>255</v>
      </c>
      <c r="C36" s="308"/>
      <c r="D36" s="113">
        <v>0.35545023696682465</v>
      </c>
      <c r="E36" s="115">
        <v>15</v>
      </c>
      <c r="F36" s="114">
        <v>8</v>
      </c>
      <c r="G36" s="114">
        <v>12</v>
      </c>
      <c r="H36" s="114">
        <v>11</v>
      </c>
      <c r="I36" s="140">
        <v>8</v>
      </c>
      <c r="J36" s="115">
        <v>7</v>
      </c>
      <c r="K36" s="116">
        <v>87.5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1.066350710900474</v>
      </c>
      <c r="E38" s="115">
        <v>45</v>
      </c>
      <c r="F38" s="114">
        <v>23</v>
      </c>
      <c r="G38" s="114">
        <v>68</v>
      </c>
      <c r="H38" s="114">
        <v>46</v>
      </c>
      <c r="I38" s="140">
        <v>27</v>
      </c>
      <c r="J38" s="115">
        <v>18</v>
      </c>
      <c r="K38" s="116">
        <v>66.666666666666671</v>
      </c>
    </row>
    <row r="39" spans="1:11" ht="14.1" customHeight="1" x14ac:dyDescent="0.2">
      <c r="A39" s="306">
        <v>51</v>
      </c>
      <c r="B39" s="307" t="s">
        <v>258</v>
      </c>
      <c r="C39" s="308"/>
      <c r="D39" s="113">
        <v>8.7203791469194307</v>
      </c>
      <c r="E39" s="115">
        <v>368</v>
      </c>
      <c r="F39" s="114">
        <v>342</v>
      </c>
      <c r="G39" s="114">
        <v>514</v>
      </c>
      <c r="H39" s="114">
        <v>337</v>
      </c>
      <c r="I39" s="140">
        <v>388</v>
      </c>
      <c r="J39" s="115">
        <v>-20</v>
      </c>
      <c r="K39" s="116">
        <v>-5.1546391752577323</v>
      </c>
    </row>
    <row r="40" spans="1:11" ht="14.1" customHeight="1" x14ac:dyDescent="0.2">
      <c r="A40" s="306" t="s">
        <v>259</v>
      </c>
      <c r="B40" s="307" t="s">
        <v>260</v>
      </c>
      <c r="C40" s="308"/>
      <c r="D40" s="113">
        <v>8.3886255924170623</v>
      </c>
      <c r="E40" s="115">
        <v>354</v>
      </c>
      <c r="F40" s="114">
        <v>333</v>
      </c>
      <c r="G40" s="114">
        <v>478</v>
      </c>
      <c r="H40" s="114">
        <v>324</v>
      </c>
      <c r="I40" s="140">
        <v>374</v>
      </c>
      <c r="J40" s="115">
        <v>-20</v>
      </c>
      <c r="K40" s="116">
        <v>-5.3475935828877006</v>
      </c>
    </row>
    <row r="41" spans="1:11" ht="14.1" customHeight="1" x14ac:dyDescent="0.2">
      <c r="A41" s="306"/>
      <c r="B41" s="307" t="s">
        <v>261</v>
      </c>
      <c r="C41" s="308"/>
      <c r="D41" s="113">
        <v>6.3744075829383888</v>
      </c>
      <c r="E41" s="115">
        <v>269</v>
      </c>
      <c r="F41" s="114">
        <v>253</v>
      </c>
      <c r="G41" s="114">
        <v>328</v>
      </c>
      <c r="H41" s="114">
        <v>221</v>
      </c>
      <c r="I41" s="140">
        <v>271</v>
      </c>
      <c r="J41" s="115">
        <v>-2</v>
      </c>
      <c r="K41" s="116">
        <v>-0.73800738007380073</v>
      </c>
    </row>
    <row r="42" spans="1:11" ht="14.1" customHeight="1" x14ac:dyDescent="0.2">
      <c r="A42" s="306">
        <v>52</v>
      </c>
      <c r="B42" s="307" t="s">
        <v>262</v>
      </c>
      <c r="C42" s="308"/>
      <c r="D42" s="113">
        <v>4.0758293838862558</v>
      </c>
      <c r="E42" s="115">
        <v>172</v>
      </c>
      <c r="F42" s="114">
        <v>161</v>
      </c>
      <c r="G42" s="114">
        <v>233</v>
      </c>
      <c r="H42" s="114">
        <v>135</v>
      </c>
      <c r="I42" s="140">
        <v>153</v>
      </c>
      <c r="J42" s="115">
        <v>19</v>
      </c>
      <c r="K42" s="116">
        <v>12.418300653594772</v>
      </c>
    </row>
    <row r="43" spans="1:11" ht="14.1" customHeight="1" x14ac:dyDescent="0.2">
      <c r="A43" s="306" t="s">
        <v>263</v>
      </c>
      <c r="B43" s="307" t="s">
        <v>264</v>
      </c>
      <c r="C43" s="308"/>
      <c r="D43" s="113">
        <v>3.6255924170616112</v>
      </c>
      <c r="E43" s="115">
        <v>153</v>
      </c>
      <c r="F43" s="114">
        <v>148</v>
      </c>
      <c r="G43" s="114">
        <v>202</v>
      </c>
      <c r="H43" s="114">
        <v>112</v>
      </c>
      <c r="I43" s="140">
        <v>129</v>
      </c>
      <c r="J43" s="115">
        <v>24</v>
      </c>
      <c r="K43" s="116">
        <v>18.604651162790699</v>
      </c>
    </row>
    <row r="44" spans="1:11" ht="14.1" customHeight="1" x14ac:dyDescent="0.2">
      <c r="A44" s="306">
        <v>53</v>
      </c>
      <c r="B44" s="307" t="s">
        <v>265</v>
      </c>
      <c r="C44" s="308"/>
      <c r="D44" s="113">
        <v>1.4691943127962086</v>
      </c>
      <c r="E44" s="115">
        <v>62</v>
      </c>
      <c r="F44" s="114">
        <v>35</v>
      </c>
      <c r="G44" s="114">
        <v>52</v>
      </c>
      <c r="H44" s="114">
        <v>43</v>
      </c>
      <c r="I44" s="140">
        <v>47</v>
      </c>
      <c r="J44" s="115">
        <v>15</v>
      </c>
      <c r="K44" s="116">
        <v>31.914893617021278</v>
      </c>
    </row>
    <row r="45" spans="1:11" ht="14.1" customHeight="1" x14ac:dyDescent="0.2">
      <c r="A45" s="306" t="s">
        <v>266</v>
      </c>
      <c r="B45" s="307" t="s">
        <v>267</v>
      </c>
      <c r="C45" s="308"/>
      <c r="D45" s="113">
        <v>1.4691943127962086</v>
      </c>
      <c r="E45" s="115">
        <v>62</v>
      </c>
      <c r="F45" s="114">
        <v>32</v>
      </c>
      <c r="G45" s="114">
        <v>50</v>
      </c>
      <c r="H45" s="114">
        <v>40</v>
      </c>
      <c r="I45" s="140">
        <v>44</v>
      </c>
      <c r="J45" s="115">
        <v>18</v>
      </c>
      <c r="K45" s="116">
        <v>40.909090909090907</v>
      </c>
    </row>
    <row r="46" spans="1:11" ht="14.1" customHeight="1" x14ac:dyDescent="0.2">
      <c r="A46" s="306">
        <v>54</v>
      </c>
      <c r="B46" s="307" t="s">
        <v>268</v>
      </c>
      <c r="C46" s="308"/>
      <c r="D46" s="113">
        <v>3.4123222748815167</v>
      </c>
      <c r="E46" s="115">
        <v>144</v>
      </c>
      <c r="F46" s="114">
        <v>121</v>
      </c>
      <c r="G46" s="114">
        <v>189</v>
      </c>
      <c r="H46" s="114">
        <v>175</v>
      </c>
      <c r="I46" s="140">
        <v>149</v>
      </c>
      <c r="J46" s="115">
        <v>-5</v>
      </c>
      <c r="K46" s="116">
        <v>-3.3557046979865772</v>
      </c>
    </row>
    <row r="47" spans="1:11" ht="14.1" customHeight="1" x14ac:dyDescent="0.2">
      <c r="A47" s="306">
        <v>61</v>
      </c>
      <c r="B47" s="307" t="s">
        <v>269</v>
      </c>
      <c r="C47" s="308"/>
      <c r="D47" s="113">
        <v>3.2701421800947865</v>
      </c>
      <c r="E47" s="115">
        <v>138</v>
      </c>
      <c r="F47" s="114">
        <v>44</v>
      </c>
      <c r="G47" s="114">
        <v>97</v>
      </c>
      <c r="H47" s="114">
        <v>75</v>
      </c>
      <c r="I47" s="140">
        <v>76</v>
      </c>
      <c r="J47" s="115">
        <v>62</v>
      </c>
      <c r="K47" s="116">
        <v>81.578947368421055</v>
      </c>
    </row>
    <row r="48" spans="1:11" ht="14.1" customHeight="1" x14ac:dyDescent="0.2">
      <c r="A48" s="306">
        <v>62</v>
      </c>
      <c r="B48" s="307" t="s">
        <v>270</v>
      </c>
      <c r="C48" s="308"/>
      <c r="D48" s="113">
        <v>10.189573459715639</v>
      </c>
      <c r="E48" s="115">
        <v>430</v>
      </c>
      <c r="F48" s="114">
        <v>433</v>
      </c>
      <c r="G48" s="114">
        <v>573</v>
      </c>
      <c r="H48" s="114">
        <v>456</v>
      </c>
      <c r="I48" s="140">
        <v>436</v>
      </c>
      <c r="J48" s="115">
        <v>-6</v>
      </c>
      <c r="K48" s="116">
        <v>-1.3761467889908257</v>
      </c>
    </row>
    <row r="49" spans="1:11" ht="14.1" customHeight="1" x14ac:dyDescent="0.2">
      <c r="A49" s="306">
        <v>63</v>
      </c>
      <c r="B49" s="307" t="s">
        <v>271</v>
      </c>
      <c r="C49" s="308"/>
      <c r="D49" s="113">
        <v>5.4028436018957349</v>
      </c>
      <c r="E49" s="115">
        <v>228</v>
      </c>
      <c r="F49" s="114">
        <v>291</v>
      </c>
      <c r="G49" s="114">
        <v>355</v>
      </c>
      <c r="H49" s="114">
        <v>432</v>
      </c>
      <c r="I49" s="140">
        <v>358</v>
      </c>
      <c r="J49" s="115">
        <v>-130</v>
      </c>
      <c r="K49" s="116">
        <v>-36.312849162011176</v>
      </c>
    </row>
    <row r="50" spans="1:11" ht="14.1" customHeight="1" x14ac:dyDescent="0.2">
      <c r="A50" s="306" t="s">
        <v>272</v>
      </c>
      <c r="B50" s="307" t="s">
        <v>273</v>
      </c>
      <c r="C50" s="308"/>
      <c r="D50" s="113">
        <v>1.0426540284360191</v>
      </c>
      <c r="E50" s="115">
        <v>44</v>
      </c>
      <c r="F50" s="114">
        <v>62</v>
      </c>
      <c r="G50" s="114">
        <v>100</v>
      </c>
      <c r="H50" s="114">
        <v>103</v>
      </c>
      <c r="I50" s="140">
        <v>65</v>
      </c>
      <c r="J50" s="115">
        <v>-21</v>
      </c>
      <c r="K50" s="116">
        <v>-32.307692307692307</v>
      </c>
    </row>
    <row r="51" spans="1:11" ht="14.1" customHeight="1" x14ac:dyDescent="0.2">
      <c r="A51" s="306" t="s">
        <v>274</v>
      </c>
      <c r="B51" s="307" t="s">
        <v>275</v>
      </c>
      <c r="C51" s="308"/>
      <c r="D51" s="113">
        <v>4.1469194312796205</v>
      </c>
      <c r="E51" s="115">
        <v>175</v>
      </c>
      <c r="F51" s="114">
        <v>221</v>
      </c>
      <c r="G51" s="114">
        <v>242</v>
      </c>
      <c r="H51" s="114">
        <v>311</v>
      </c>
      <c r="I51" s="140">
        <v>279</v>
      </c>
      <c r="J51" s="115">
        <v>-104</v>
      </c>
      <c r="K51" s="116">
        <v>-37.275985663082437</v>
      </c>
    </row>
    <row r="52" spans="1:11" ht="14.1" customHeight="1" x14ac:dyDescent="0.2">
      <c r="A52" s="306">
        <v>71</v>
      </c>
      <c r="B52" s="307" t="s">
        <v>276</v>
      </c>
      <c r="C52" s="308"/>
      <c r="D52" s="113">
        <v>8.3175355450236967</v>
      </c>
      <c r="E52" s="115">
        <v>351</v>
      </c>
      <c r="F52" s="114">
        <v>301</v>
      </c>
      <c r="G52" s="114">
        <v>505</v>
      </c>
      <c r="H52" s="114">
        <v>325</v>
      </c>
      <c r="I52" s="140">
        <v>329</v>
      </c>
      <c r="J52" s="115">
        <v>22</v>
      </c>
      <c r="K52" s="116">
        <v>6.6869300911854106</v>
      </c>
    </row>
    <row r="53" spans="1:11" ht="14.1" customHeight="1" x14ac:dyDescent="0.2">
      <c r="A53" s="306" t="s">
        <v>277</v>
      </c>
      <c r="B53" s="307" t="s">
        <v>278</v>
      </c>
      <c r="C53" s="308"/>
      <c r="D53" s="113">
        <v>2.8672985781990521</v>
      </c>
      <c r="E53" s="115">
        <v>121</v>
      </c>
      <c r="F53" s="114">
        <v>82</v>
      </c>
      <c r="G53" s="114">
        <v>167</v>
      </c>
      <c r="H53" s="114">
        <v>100</v>
      </c>
      <c r="I53" s="140">
        <v>102</v>
      </c>
      <c r="J53" s="115">
        <v>19</v>
      </c>
      <c r="K53" s="116">
        <v>18.627450980392158</v>
      </c>
    </row>
    <row r="54" spans="1:11" ht="14.1" customHeight="1" x14ac:dyDescent="0.2">
      <c r="A54" s="306" t="s">
        <v>279</v>
      </c>
      <c r="B54" s="307" t="s">
        <v>280</v>
      </c>
      <c r="C54" s="308"/>
      <c r="D54" s="113">
        <v>4.7630331753554502</v>
      </c>
      <c r="E54" s="115">
        <v>201</v>
      </c>
      <c r="F54" s="114">
        <v>198</v>
      </c>
      <c r="G54" s="114">
        <v>303</v>
      </c>
      <c r="H54" s="114">
        <v>199</v>
      </c>
      <c r="I54" s="140">
        <v>203</v>
      </c>
      <c r="J54" s="115">
        <v>-2</v>
      </c>
      <c r="K54" s="116">
        <v>-0.98522167487684731</v>
      </c>
    </row>
    <row r="55" spans="1:11" ht="14.1" customHeight="1" x14ac:dyDescent="0.2">
      <c r="A55" s="306">
        <v>72</v>
      </c>
      <c r="B55" s="307" t="s">
        <v>281</v>
      </c>
      <c r="C55" s="308"/>
      <c r="D55" s="113">
        <v>1.3270142180094786</v>
      </c>
      <c r="E55" s="115">
        <v>56</v>
      </c>
      <c r="F55" s="114">
        <v>56</v>
      </c>
      <c r="G55" s="114">
        <v>118</v>
      </c>
      <c r="H55" s="114">
        <v>63</v>
      </c>
      <c r="I55" s="140">
        <v>77</v>
      </c>
      <c r="J55" s="115">
        <v>-21</v>
      </c>
      <c r="K55" s="116">
        <v>-27.272727272727273</v>
      </c>
    </row>
    <row r="56" spans="1:11" ht="14.1" customHeight="1" x14ac:dyDescent="0.2">
      <c r="A56" s="306" t="s">
        <v>282</v>
      </c>
      <c r="B56" s="307" t="s">
        <v>283</v>
      </c>
      <c r="C56" s="308"/>
      <c r="D56" s="113">
        <v>0.54502369668246442</v>
      </c>
      <c r="E56" s="115">
        <v>23</v>
      </c>
      <c r="F56" s="114">
        <v>15</v>
      </c>
      <c r="G56" s="114">
        <v>61</v>
      </c>
      <c r="H56" s="114">
        <v>22</v>
      </c>
      <c r="I56" s="140">
        <v>31</v>
      </c>
      <c r="J56" s="115">
        <v>-8</v>
      </c>
      <c r="K56" s="116">
        <v>-25.806451612903224</v>
      </c>
    </row>
    <row r="57" spans="1:11" ht="14.1" customHeight="1" x14ac:dyDescent="0.2">
      <c r="A57" s="306" t="s">
        <v>284</v>
      </c>
      <c r="B57" s="307" t="s">
        <v>285</v>
      </c>
      <c r="C57" s="308"/>
      <c r="D57" s="113">
        <v>0.49763033175355448</v>
      </c>
      <c r="E57" s="115">
        <v>21</v>
      </c>
      <c r="F57" s="114">
        <v>33</v>
      </c>
      <c r="G57" s="114">
        <v>20</v>
      </c>
      <c r="H57" s="114">
        <v>19</v>
      </c>
      <c r="I57" s="140">
        <v>28</v>
      </c>
      <c r="J57" s="115">
        <v>-7</v>
      </c>
      <c r="K57" s="116">
        <v>-25</v>
      </c>
    </row>
    <row r="58" spans="1:11" ht="14.1" customHeight="1" x14ac:dyDescent="0.2">
      <c r="A58" s="306">
        <v>73</v>
      </c>
      <c r="B58" s="307" t="s">
        <v>286</v>
      </c>
      <c r="C58" s="308"/>
      <c r="D58" s="113">
        <v>2.7725118483412321</v>
      </c>
      <c r="E58" s="115">
        <v>117</v>
      </c>
      <c r="F58" s="114">
        <v>117</v>
      </c>
      <c r="G58" s="114">
        <v>151</v>
      </c>
      <c r="H58" s="114">
        <v>144</v>
      </c>
      <c r="I58" s="140">
        <v>93</v>
      </c>
      <c r="J58" s="115">
        <v>24</v>
      </c>
      <c r="K58" s="116">
        <v>25.806451612903224</v>
      </c>
    </row>
    <row r="59" spans="1:11" ht="14.1" customHeight="1" x14ac:dyDescent="0.2">
      <c r="A59" s="306" t="s">
        <v>287</v>
      </c>
      <c r="B59" s="307" t="s">
        <v>288</v>
      </c>
      <c r="C59" s="308"/>
      <c r="D59" s="113">
        <v>2.2274881516587679</v>
      </c>
      <c r="E59" s="115">
        <v>94</v>
      </c>
      <c r="F59" s="114">
        <v>71</v>
      </c>
      <c r="G59" s="114">
        <v>107</v>
      </c>
      <c r="H59" s="114">
        <v>85</v>
      </c>
      <c r="I59" s="140">
        <v>75</v>
      </c>
      <c r="J59" s="115">
        <v>19</v>
      </c>
      <c r="K59" s="116">
        <v>25.333333333333332</v>
      </c>
    </row>
    <row r="60" spans="1:11" ht="14.1" customHeight="1" x14ac:dyDescent="0.2">
      <c r="A60" s="306">
        <v>81</v>
      </c>
      <c r="B60" s="307" t="s">
        <v>289</v>
      </c>
      <c r="C60" s="308"/>
      <c r="D60" s="113">
        <v>7.4407582938388623</v>
      </c>
      <c r="E60" s="115">
        <v>314</v>
      </c>
      <c r="F60" s="114">
        <v>479</v>
      </c>
      <c r="G60" s="114">
        <v>470</v>
      </c>
      <c r="H60" s="114">
        <v>301</v>
      </c>
      <c r="I60" s="140">
        <v>272</v>
      </c>
      <c r="J60" s="115">
        <v>42</v>
      </c>
      <c r="K60" s="116">
        <v>15.441176470588236</v>
      </c>
    </row>
    <row r="61" spans="1:11" ht="14.1" customHeight="1" x14ac:dyDescent="0.2">
      <c r="A61" s="306" t="s">
        <v>290</v>
      </c>
      <c r="B61" s="307" t="s">
        <v>291</v>
      </c>
      <c r="C61" s="308"/>
      <c r="D61" s="113">
        <v>1.8957345971563981</v>
      </c>
      <c r="E61" s="115">
        <v>80</v>
      </c>
      <c r="F61" s="114">
        <v>80</v>
      </c>
      <c r="G61" s="114">
        <v>188</v>
      </c>
      <c r="H61" s="114">
        <v>98</v>
      </c>
      <c r="I61" s="140">
        <v>81</v>
      </c>
      <c r="J61" s="115">
        <v>-1</v>
      </c>
      <c r="K61" s="116">
        <v>-1.2345679012345678</v>
      </c>
    </row>
    <row r="62" spans="1:11" ht="14.1" customHeight="1" x14ac:dyDescent="0.2">
      <c r="A62" s="306" t="s">
        <v>292</v>
      </c>
      <c r="B62" s="307" t="s">
        <v>293</v>
      </c>
      <c r="C62" s="308"/>
      <c r="D62" s="113">
        <v>2.5118483412322274</v>
      </c>
      <c r="E62" s="115">
        <v>106</v>
      </c>
      <c r="F62" s="114">
        <v>256</v>
      </c>
      <c r="G62" s="114">
        <v>105</v>
      </c>
      <c r="H62" s="114">
        <v>106</v>
      </c>
      <c r="I62" s="140">
        <v>83</v>
      </c>
      <c r="J62" s="115">
        <v>23</v>
      </c>
      <c r="K62" s="116">
        <v>27.710843373493976</v>
      </c>
    </row>
    <row r="63" spans="1:11" ht="14.1" customHeight="1" x14ac:dyDescent="0.2">
      <c r="A63" s="306"/>
      <c r="B63" s="307" t="s">
        <v>294</v>
      </c>
      <c r="C63" s="308"/>
      <c r="D63" s="113">
        <v>2.2511848341232228</v>
      </c>
      <c r="E63" s="115">
        <v>95</v>
      </c>
      <c r="F63" s="114">
        <v>244</v>
      </c>
      <c r="G63" s="114">
        <v>94</v>
      </c>
      <c r="H63" s="114">
        <v>93</v>
      </c>
      <c r="I63" s="140">
        <v>78</v>
      </c>
      <c r="J63" s="115">
        <v>17</v>
      </c>
      <c r="K63" s="116">
        <v>21.794871794871796</v>
      </c>
    </row>
    <row r="64" spans="1:11" ht="14.1" customHeight="1" x14ac:dyDescent="0.2">
      <c r="A64" s="306" t="s">
        <v>295</v>
      </c>
      <c r="B64" s="307" t="s">
        <v>296</v>
      </c>
      <c r="C64" s="308"/>
      <c r="D64" s="113">
        <v>1.3033175355450237</v>
      </c>
      <c r="E64" s="115">
        <v>55</v>
      </c>
      <c r="F64" s="114">
        <v>45</v>
      </c>
      <c r="G64" s="114">
        <v>56</v>
      </c>
      <c r="H64" s="114">
        <v>39</v>
      </c>
      <c r="I64" s="140">
        <v>43</v>
      </c>
      <c r="J64" s="115">
        <v>12</v>
      </c>
      <c r="K64" s="116">
        <v>27.906976744186046</v>
      </c>
    </row>
    <row r="65" spans="1:11" ht="14.1" customHeight="1" x14ac:dyDescent="0.2">
      <c r="A65" s="306" t="s">
        <v>297</v>
      </c>
      <c r="B65" s="307" t="s">
        <v>298</v>
      </c>
      <c r="C65" s="308"/>
      <c r="D65" s="113">
        <v>0.47393364928909953</v>
      </c>
      <c r="E65" s="115">
        <v>20</v>
      </c>
      <c r="F65" s="114">
        <v>61</v>
      </c>
      <c r="G65" s="114">
        <v>54</v>
      </c>
      <c r="H65" s="114">
        <v>25</v>
      </c>
      <c r="I65" s="140">
        <v>25</v>
      </c>
      <c r="J65" s="115">
        <v>-5</v>
      </c>
      <c r="K65" s="116">
        <v>-20</v>
      </c>
    </row>
    <row r="66" spans="1:11" ht="14.1" customHeight="1" x14ac:dyDescent="0.2">
      <c r="A66" s="306">
        <v>82</v>
      </c>
      <c r="B66" s="307" t="s">
        <v>299</v>
      </c>
      <c r="C66" s="308"/>
      <c r="D66" s="113">
        <v>3.175355450236967</v>
      </c>
      <c r="E66" s="115">
        <v>134</v>
      </c>
      <c r="F66" s="114">
        <v>128</v>
      </c>
      <c r="G66" s="114">
        <v>254</v>
      </c>
      <c r="H66" s="114">
        <v>103</v>
      </c>
      <c r="I66" s="140">
        <v>111</v>
      </c>
      <c r="J66" s="115">
        <v>23</v>
      </c>
      <c r="K66" s="116">
        <v>20.72072072072072</v>
      </c>
    </row>
    <row r="67" spans="1:11" ht="14.1" customHeight="1" x14ac:dyDescent="0.2">
      <c r="A67" s="306" t="s">
        <v>300</v>
      </c>
      <c r="B67" s="307" t="s">
        <v>301</v>
      </c>
      <c r="C67" s="308"/>
      <c r="D67" s="113">
        <v>1.4218009478672986</v>
      </c>
      <c r="E67" s="115">
        <v>60</v>
      </c>
      <c r="F67" s="114">
        <v>65</v>
      </c>
      <c r="G67" s="114">
        <v>130</v>
      </c>
      <c r="H67" s="114">
        <v>34</v>
      </c>
      <c r="I67" s="140">
        <v>42</v>
      </c>
      <c r="J67" s="115">
        <v>18</v>
      </c>
      <c r="K67" s="116">
        <v>42.857142857142854</v>
      </c>
    </row>
    <row r="68" spans="1:11" ht="14.1" customHeight="1" x14ac:dyDescent="0.2">
      <c r="A68" s="306" t="s">
        <v>302</v>
      </c>
      <c r="B68" s="307" t="s">
        <v>303</v>
      </c>
      <c r="C68" s="308"/>
      <c r="D68" s="113">
        <v>0.97156398104265407</v>
      </c>
      <c r="E68" s="115">
        <v>41</v>
      </c>
      <c r="F68" s="114">
        <v>40</v>
      </c>
      <c r="G68" s="114">
        <v>76</v>
      </c>
      <c r="H68" s="114">
        <v>45</v>
      </c>
      <c r="I68" s="140">
        <v>46</v>
      </c>
      <c r="J68" s="115">
        <v>-5</v>
      </c>
      <c r="K68" s="116">
        <v>-10.869565217391305</v>
      </c>
    </row>
    <row r="69" spans="1:11" ht="14.1" customHeight="1" x14ac:dyDescent="0.2">
      <c r="A69" s="306">
        <v>83</v>
      </c>
      <c r="B69" s="307" t="s">
        <v>304</v>
      </c>
      <c r="C69" s="308"/>
      <c r="D69" s="113">
        <v>6.1374407582938391</v>
      </c>
      <c r="E69" s="115">
        <v>259</v>
      </c>
      <c r="F69" s="114">
        <v>242</v>
      </c>
      <c r="G69" s="114">
        <v>498</v>
      </c>
      <c r="H69" s="114">
        <v>214</v>
      </c>
      <c r="I69" s="140">
        <v>261</v>
      </c>
      <c r="J69" s="115">
        <v>-2</v>
      </c>
      <c r="K69" s="116">
        <v>-0.76628352490421459</v>
      </c>
    </row>
    <row r="70" spans="1:11" ht="14.1" customHeight="1" x14ac:dyDescent="0.2">
      <c r="A70" s="306" t="s">
        <v>305</v>
      </c>
      <c r="B70" s="307" t="s">
        <v>306</v>
      </c>
      <c r="C70" s="308"/>
      <c r="D70" s="113">
        <v>5.1184834123222744</v>
      </c>
      <c r="E70" s="115">
        <v>216</v>
      </c>
      <c r="F70" s="114">
        <v>188</v>
      </c>
      <c r="G70" s="114">
        <v>422</v>
      </c>
      <c r="H70" s="114">
        <v>161</v>
      </c>
      <c r="I70" s="140">
        <v>201</v>
      </c>
      <c r="J70" s="115">
        <v>15</v>
      </c>
      <c r="K70" s="116">
        <v>7.4626865671641793</v>
      </c>
    </row>
    <row r="71" spans="1:11" ht="14.1" customHeight="1" x14ac:dyDescent="0.2">
      <c r="A71" s="306"/>
      <c r="B71" s="307" t="s">
        <v>307</v>
      </c>
      <c r="C71" s="308"/>
      <c r="D71" s="113">
        <v>2.0853080568720381</v>
      </c>
      <c r="E71" s="115">
        <v>88</v>
      </c>
      <c r="F71" s="114">
        <v>67</v>
      </c>
      <c r="G71" s="114">
        <v>191</v>
      </c>
      <c r="H71" s="114">
        <v>51</v>
      </c>
      <c r="I71" s="140">
        <v>87</v>
      </c>
      <c r="J71" s="115">
        <v>1</v>
      </c>
      <c r="K71" s="116">
        <v>1.1494252873563218</v>
      </c>
    </row>
    <row r="72" spans="1:11" ht="14.1" customHeight="1" x14ac:dyDescent="0.2">
      <c r="A72" s="306">
        <v>84</v>
      </c>
      <c r="B72" s="307" t="s">
        <v>308</v>
      </c>
      <c r="C72" s="308"/>
      <c r="D72" s="113">
        <v>3.9099526066350712</v>
      </c>
      <c r="E72" s="115">
        <v>165</v>
      </c>
      <c r="F72" s="114">
        <v>248</v>
      </c>
      <c r="G72" s="114">
        <v>284</v>
      </c>
      <c r="H72" s="114">
        <v>232</v>
      </c>
      <c r="I72" s="140">
        <v>219</v>
      </c>
      <c r="J72" s="115">
        <v>-54</v>
      </c>
      <c r="K72" s="116">
        <v>-24.657534246575342</v>
      </c>
    </row>
    <row r="73" spans="1:11" ht="14.1" customHeight="1" x14ac:dyDescent="0.2">
      <c r="A73" s="306" t="s">
        <v>309</v>
      </c>
      <c r="B73" s="307" t="s">
        <v>310</v>
      </c>
      <c r="C73" s="308"/>
      <c r="D73" s="113">
        <v>0.54502369668246442</v>
      </c>
      <c r="E73" s="115">
        <v>23</v>
      </c>
      <c r="F73" s="114">
        <v>29</v>
      </c>
      <c r="G73" s="114">
        <v>57</v>
      </c>
      <c r="H73" s="114">
        <v>27</v>
      </c>
      <c r="I73" s="140">
        <v>69</v>
      </c>
      <c r="J73" s="115">
        <v>-46</v>
      </c>
      <c r="K73" s="116">
        <v>-66.666666666666671</v>
      </c>
    </row>
    <row r="74" spans="1:11" ht="14.1" customHeight="1" x14ac:dyDescent="0.2">
      <c r="A74" s="306" t="s">
        <v>311</v>
      </c>
      <c r="B74" s="307" t="s">
        <v>312</v>
      </c>
      <c r="C74" s="308"/>
      <c r="D74" s="113">
        <v>0.16587677725118483</v>
      </c>
      <c r="E74" s="115">
        <v>7</v>
      </c>
      <c r="F74" s="114">
        <v>11</v>
      </c>
      <c r="G74" s="114">
        <v>21</v>
      </c>
      <c r="H74" s="114">
        <v>17</v>
      </c>
      <c r="I74" s="140">
        <v>15</v>
      </c>
      <c r="J74" s="115">
        <v>-8</v>
      </c>
      <c r="K74" s="116">
        <v>-53.333333333333336</v>
      </c>
    </row>
    <row r="75" spans="1:11" ht="14.1" customHeight="1" x14ac:dyDescent="0.2">
      <c r="A75" s="306" t="s">
        <v>313</v>
      </c>
      <c r="B75" s="307" t="s">
        <v>314</v>
      </c>
      <c r="C75" s="308"/>
      <c r="D75" s="113">
        <v>2.4881516587677726</v>
      </c>
      <c r="E75" s="115">
        <v>105</v>
      </c>
      <c r="F75" s="114">
        <v>173</v>
      </c>
      <c r="G75" s="114">
        <v>171</v>
      </c>
      <c r="H75" s="114">
        <v>168</v>
      </c>
      <c r="I75" s="140">
        <v>112</v>
      </c>
      <c r="J75" s="115">
        <v>-7</v>
      </c>
      <c r="K75" s="116">
        <v>-6.25</v>
      </c>
    </row>
    <row r="76" spans="1:11" ht="14.1" customHeight="1" x14ac:dyDescent="0.2">
      <c r="A76" s="306">
        <v>91</v>
      </c>
      <c r="B76" s="307" t="s">
        <v>315</v>
      </c>
      <c r="C76" s="308"/>
      <c r="D76" s="113">
        <v>1.066350710900474</v>
      </c>
      <c r="E76" s="115">
        <v>45</v>
      </c>
      <c r="F76" s="114">
        <v>37</v>
      </c>
      <c r="G76" s="114">
        <v>22</v>
      </c>
      <c r="H76" s="114">
        <v>18</v>
      </c>
      <c r="I76" s="140">
        <v>32</v>
      </c>
      <c r="J76" s="115">
        <v>13</v>
      </c>
      <c r="K76" s="116">
        <v>40.625</v>
      </c>
    </row>
    <row r="77" spans="1:11" ht="14.1" customHeight="1" x14ac:dyDescent="0.2">
      <c r="A77" s="306">
        <v>92</v>
      </c>
      <c r="B77" s="307" t="s">
        <v>316</v>
      </c>
      <c r="C77" s="308"/>
      <c r="D77" s="113">
        <v>1.0900473933649288</v>
      </c>
      <c r="E77" s="115">
        <v>46</v>
      </c>
      <c r="F77" s="114">
        <v>37</v>
      </c>
      <c r="G77" s="114">
        <v>43</v>
      </c>
      <c r="H77" s="114">
        <v>24</v>
      </c>
      <c r="I77" s="140">
        <v>43</v>
      </c>
      <c r="J77" s="115">
        <v>3</v>
      </c>
      <c r="K77" s="116">
        <v>6.9767441860465116</v>
      </c>
    </row>
    <row r="78" spans="1:11" ht="14.1" customHeight="1" x14ac:dyDescent="0.2">
      <c r="A78" s="306">
        <v>93</v>
      </c>
      <c r="B78" s="307" t="s">
        <v>317</v>
      </c>
      <c r="C78" s="308"/>
      <c r="D78" s="113">
        <v>0.2132701421800948</v>
      </c>
      <c r="E78" s="115">
        <v>9</v>
      </c>
      <c r="F78" s="114">
        <v>5</v>
      </c>
      <c r="G78" s="114">
        <v>12</v>
      </c>
      <c r="H78" s="114" t="s">
        <v>513</v>
      </c>
      <c r="I78" s="140" t="s">
        <v>513</v>
      </c>
      <c r="J78" s="115" t="s">
        <v>513</v>
      </c>
      <c r="K78" s="116" t="s">
        <v>513</v>
      </c>
    </row>
    <row r="79" spans="1:11" ht="14.1" customHeight="1" x14ac:dyDescent="0.2">
      <c r="A79" s="306">
        <v>94</v>
      </c>
      <c r="B79" s="307" t="s">
        <v>318</v>
      </c>
      <c r="C79" s="308"/>
      <c r="D79" s="113">
        <v>0.6635071090047393</v>
      </c>
      <c r="E79" s="115">
        <v>28</v>
      </c>
      <c r="F79" s="114">
        <v>46</v>
      </c>
      <c r="G79" s="114">
        <v>73</v>
      </c>
      <c r="H79" s="114">
        <v>24</v>
      </c>
      <c r="I79" s="140">
        <v>21</v>
      </c>
      <c r="J79" s="115">
        <v>7</v>
      </c>
      <c r="K79" s="116">
        <v>33.333333333333336</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0.30805687203791471</v>
      </c>
      <c r="E81" s="143">
        <v>13</v>
      </c>
      <c r="F81" s="144">
        <v>11</v>
      </c>
      <c r="G81" s="144">
        <v>25</v>
      </c>
      <c r="H81" s="144">
        <v>17</v>
      </c>
      <c r="I81" s="145">
        <v>24</v>
      </c>
      <c r="J81" s="143">
        <v>-11</v>
      </c>
      <c r="K81" s="146">
        <v>-45.833333333333336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4991</v>
      </c>
      <c r="E11" s="114">
        <v>4377</v>
      </c>
      <c r="F11" s="114">
        <v>5441</v>
      </c>
      <c r="G11" s="114">
        <v>4336</v>
      </c>
      <c r="H11" s="140">
        <v>4565</v>
      </c>
      <c r="I11" s="115">
        <v>426</v>
      </c>
      <c r="J11" s="116">
        <v>9.3318729463307779</v>
      </c>
    </row>
    <row r="12" spans="1:15" s="110" customFormat="1" ht="24.95" customHeight="1" x14ac:dyDescent="0.2">
      <c r="A12" s="193" t="s">
        <v>132</v>
      </c>
      <c r="B12" s="194" t="s">
        <v>133</v>
      </c>
      <c r="C12" s="113">
        <v>0.48086555800440794</v>
      </c>
      <c r="D12" s="115">
        <v>24</v>
      </c>
      <c r="E12" s="114">
        <v>95</v>
      </c>
      <c r="F12" s="114">
        <v>44</v>
      </c>
      <c r="G12" s="114">
        <v>49</v>
      </c>
      <c r="H12" s="140">
        <v>9</v>
      </c>
      <c r="I12" s="115">
        <v>15</v>
      </c>
      <c r="J12" s="116">
        <v>166.66666666666666</v>
      </c>
    </row>
    <row r="13" spans="1:15" s="110" customFormat="1" ht="24.95" customHeight="1" x14ac:dyDescent="0.2">
      <c r="A13" s="193" t="s">
        <v>134</v>
      </c>
      <c r="B13" s="199" t="s">
        <v>214</v>
      </c>
      <c r="C13" s="113">
        <v>1.6830294530154277</v>
      </c>
      <c r="D13" s="115">
        <v>84</v>
      </c>
      <c r="E13" s="114">
        <v>344</v>
      </c>
      <c r="F13" s="114">
        <v>349</v>
      </c>
      <c r="G13" s="114">
        <v>56</v>
      </c>
      <c r="H13" s="140">
        <v>57</v>
      </c>
      <c r="I13" s="115">
        <v>27</v>
      </c>
      <c r="J13" s="116">
        <v>47.368421052631582</v>
      </c>
    </row>
    <row r="14" spans="1:15" s="287" customFormat="1" ht="24.95" customHeight="1" x14ac:dyDescent="0.2">
      <c r="A14" s="193" t="s">
        <v>215</v>
      </c>
      <c r="B14" s="199" t="s">
        <v>137</v>
      </c>
      <c r="C14" s="113">
        <v>13.40412742937287</v>
      </c>
      <c r="D14" s="115">
        <v>669</v>
      </c>
      <c r="E14" s="114">
        <v>241</v>
      </c>
      <c r="F14" s="114">
        <v>344</v>
      </c>
      <c r="G14" s="114">
        <v>318</v>
      </c>
      <c r="H14" s="140">
        <v>357</v>
      </c>
      <c r="I14" s="115">
        <v>312</v>
      </c>
      <c r="J14" s="116">
        <v>87.394957983193279</v>
      </c>
      <c r="K14" s="110"/>
      <c r="L14" s="110"/>
      <c r="M14" s="110"/>
      <c r="N14" s="110"/>
      <c r="O14" s="110"/>
    </row>
    <row r="15" spans="1:15" s="110" customFormat="1" ht="24.95" customHeight="1" x14ac:dyDescent="0.2">
      <c r="A15" s="193" t="s">
        <v>216</v>
      </c>
      <c r="B15" s="199" t="s">
        <v>217</v>
      </c>
      <c r="C15" s="113">
        <v>3.7066720096173111</v>
      </c>
      <c r="D15" s="115">
        <v>185</v>
      </c>
      <c r="E15" s="114">
        <v>98</v>
      </c>
      <c r="F15" s="114">
        <v>165</v>
      </c>
      <c r="G15" s="114">
        <v>148</v>
      </c>
      <c r="H15" s="140">
        <v>127</v>
      </c>
      <c r="I15" s="115">
        <v>58</v>
      </c>
      <c r="J15" s="116">
        <v>45.669291338582674</v>
      </c>
    </row>
    <row r="16" spans="1:15" s="287" customFormat="1" ht="24.95" customHeight="1" x14ac:dyDescent="0.2">
      <c r="A16" s="193" t="s">
        <v>218</v>
      </c>
      <c r="B16" s="199" t="s">
        <v>141</v>
      </c>
      <c r="C16" s="113">
        <v>4.5882588659587258</v>
      </c>
      <c r="D16" s="115">
        <v>229</v>
      </c>
      <c r="E16" s="114">
        <v>101</v>
      </c>
      <c r="F16" s="114">
        <v>153</v>
      </c>
      <c r="G16" s="114">
        <v>157</v>
      </c>
      <c r="H16" s="140">
        <v>206</v>
      </c>
      <c r="I16" s="115">
        <v>23</v>
      </c>
      <c r="J16" s="116">
        <v>11.16504854368932</v>
      </c>
      <c r="K16" s="110"/>
      <c r="L16" s="110"/>
      <c r="M16" s="110"/>
      <c r="N16" s="110"/>
      <c r="O16" s="110"/>
    </row>
    <row r="17" spans="1:15" s="110" customFormat="1" ht="24.95" customHeight="1" x14ac:dyDescent="0.2">
      <c r="A17" s="193" t="s">
        <v>142</v>
      </c>
      <c r="B17" s="199" t="s">
        <v>220</v>
      </c>
      <c r="C17" s="113">
        <v>5.109196553796834</v>
      </c>
      <c r="D17" s="115">
        <v>255</v>
      </c>
      <c r="E17" s="114">
        <v>42</v>
      </c>
      <c r="F17" s="114">
        <v>26</v>
      </c>
      <c r="G17" s="114">
        <v>13</v>
      </c>
      <c r="H17" s="140">
        <v>24</v>
      </c>
      <c r="I17" s="115">
        <v>231</v>
      </c>
      <c r="J17" s="116" t="s">
        <v>514</v>
      </c>
    </row>
    <row r="18" spans="1:15" s="287" customFormat="1" ht="24.95" customHeight="1" x14ac:dyDescent="0.2">
      <c r="A18" s="201" t="s">
        <v>144</v>
      </c>
      <c r="B18" s="202" t="s">
        <v>145</v>
      </c>
      <c r="C18" s="113">
        <v>3.9070326587858144</v>
      </c>
      <c r="D18" s="115">
        <v>195</v>
      </c>
      <c r="E18" s="114">
        <v>155</v>
      </c>
      <c r="F18" s="114">
        <v>171</v>
      </c>
      <c r="G18" s="114">
        <v>187</v>
      </c>
      <c r="H18" s="140">
        <v>167</v>
      </c>
      <c r="I18" s="115">
        <v>28</v>
      </c>
      <c r="J18" s="116">
        <v>16.766467065868262</v>
      </c>
      <c r="K18" s="110"/>
      <c r="L18" s="110"/>
      <c r="M18" s="110"/>
      <c r="N18" s="110"/>
      <c r="O18" s="110"/>
    </row>
    <row r="19" spans="1:15" s="110" customFormat="1" ht="24.95" customHeight="1" x14ac:dyDescent="0.2">
      <c r="A19" s="193" t="s">
        <v>146</v>
      </c>
      <c r="B19" s="199" t="s">
        <v>147</v>
      </c>
      <c r="C19" s="113">
        <v>16.990583049489079</v>
      </c>
      <c r="D19" s="115">
        <v>848</v>
      </c>
      <c r="E19" s="114">
        <v>640</v>
      </c>
      <c r="F19" s="114">
        <v>821</v>
      </c>
      <c r="G19" s="114">
        <v>765</v>
      </c>
      <c r="H19" s="140">
        <v>848</v>
      </c>
      <c r="I19" s="115">
        <v>0</v>
      </c>
      <c r="J19" s="116">
        <v>0</v>
      </c>
    </row>
    <row r="20" spans="1:15" s="287" customFormat="1" ht="24.95" customHeight="1" x14ac:dyDescent="0.2">
      <c r="A20" s="193" t="s">
        <v>148</v>
      </c>
      <c r="B20" s="199" t="s">
        <v>149</v>
      </c>
      <c r="C20" s="113">
        <v>4.9689440993788816</v>
      </c>
      <c r="D20" s="115">
        <v>248</v>
      </c>
      <c r="E20" s="114">
        <v>194</v>
      </c>
      <c r="F20" s="114">
        <v>303</v>
      </c>
      <c r="G20" s="114">
        <v>219</v>
      </c>
      <c r="H20" s="140">
        <v>225</v>
      </c>
      <c r="I20" s="115">
        <v>23</v>
      </c>
      <c r="J20" s="116">
        <v>10.222222222222221</v>
      </c>
      <c r="K20" s="110"/>
      <c r="L20" s="110"/>
      <c r="M20" s="110"/>
      <c r="N20" s="110"/>
      <c r="O20" s="110"/>
    </row>
    <row r="21" spans="1:15" s="110" customFormat="1" ht="24.95" customHeight="1" x14ac:dyDescent="0.2">
      <c r="A21" s="201" t="s">
        <v>150</v>
      </c>
      <c r="B21" s="202" t="s">
        <v>151</v>
      </c>
      <c r="C21" s="113">
        <v>10.458825886595873</v>
      </c>
      <c r="D21" s="115">
        <v>522</v>
      </c>
      <c r="E21" s="114">
        <v>498</v>
      </c>
      <c r="F21" s="114">
        <v>545</v>
      </c>
      <c r="G21" s="114">
        <v>484</v>
      </c>
      <c r="H21" s="140">
        <v>534</v>
      </c>
      <c r="I21" s="115">
        <v>-12</v>
      </c>
      <c r="J21" s="116">
        <v>-2.2471910112359552</v>
      </c>
    </row>
    <row r="22" spans="1:15" s="110" customFormat="1" ht="24.95" customHeight="1" x14ac:dyDescent="0.2">
      <c r="A22" s="201" t="s">
        <v>152</v>
      </c>
      <c r="B22" s="199" t="s">
        <v>153</v>
      </c>
      <c r="C22" s="113">
        <v>2.0236425566018834</v>
      </c>
      <c r="D22" s="115">
        <v>101</v>
      </c>
      <c r="E22" s="114">
        <v>60</v>
      </c>
      <c r="F22" s="114">
        <v>51</v>
      </c>
      <c r="G22" s="114">
        <v>70</v>
      </c>
      <c r="H22" s="140">
        <v>65</v>
      </c>
      <c r="I22" s="115">
        <v>36</v>
      </c>
      <c r="J22" s="116">
        <v>55.384615384615387</v>
      </c>
    </row>
    <row r="23" spans="1:15" s="110" customFormat="1" ht="24.95" customHeight="1" x14ac:dyDescent="0.2">
      <c r="A23" s="193" t="s">
        <v>154</v>
      </c>
      <c r="B23" s="199" t="s">
        <v>155</v>
      </c>
      <c r="C23" s="113">
        <v>1.4025245441795231</v>
      </c>
      <c r="D23" s="115">
        <v>70</v>
      </c>
      <c r="E23" s="114">
        <v>37</v>
      </c>
      <c r="F23" s="114">
        <v>52</v>
      </c>
      <c r="G23" s="114">
        <v>83</v>
      </c>
      <c r="H23" s="140">
        <v>66</v>
      </c>
      <c r="I23" s="115">
        <v>4</v>
      </c>
      <c r="J23" s="116">
        <v>6.0606060606060606</v>
      </c>
    </row>
    <row r="24" spans="1:15" s="110" customFormat="1" ht="24.95" customHeight="1" x14ac:dyDescent="0.2">
      <c r="A24" s="193" t="s">
        <v>156</v>
      </c>
      <c r="B24" s="199" t="s">
        <v>221</v>
      </c>
      <c r="C24" s="113">
        <v>4.4079342817070728</v>
      </c>
      <c r="D24" s="115">
        <v>220</v>
      </c>
      <c r="E24" s="114">
        <v>224</v>
      </c>
      <c r="F24" s="114">
        <v>219</v>
      </c>
      <c r="G24" s="114">
        <v>219</v>
      </c>
      <c r="H24" s="140">
        <v>221</v>
      </c>
      <c r="I24" s="115">
        <v>-1</v>
      </c>
      <c r="J24" s="116">
        <v>-0.45248868778280543</v>
      </c>
    </row>
    <row r="25" spans="1:15" s="110" customFormat="1" ht="24.95" customHeight="1" x14ac:dyDescent="0.2">
      <c r="A25" s="193" t="s">
        <v>222</v>
      </c>
      <c r="B25" s="204" t="s">
        <v>159</v>
      </c>
      <c r="C25" s="113">
        <v>3.9270687237026647</v>
      </c>
      <c r="D25" s="115">
        <v>196</v>
      </c>
      <c r="E25" s="114">
        <v>203</v>
      </c>
      <c r="F25" s="114">
        <v>286</v>
      </c>
      <c r="G25" s="114">
        <v>191</v>
      </c>
      <c r="H25" s="140">
        <v>200</v>
      </c>
      <c r="I25" s="115">
        <v>-4</v>
      </c>
      <c r="J25" s="116">
        <v>-2</v>
      </c>
    </row>
    <row r="26" spans="1:15" s="110" customFormat="1" ht="24.95" customHeight="1" x14ac:dyDescent="0.2">
      <c r="A26" s="201">
        <v>782.78300000000002</v>
      </c>
      <c r="B26" s="203" t="s">
        <v>160</v>
      </c>
      <c r="C26" s="113">
        <v>8.5153275896613909</v>
      </c>
      <c r="D26" s="115">
        <v>425</v>
      </c>
      <c r="E26" s="114">
        <v>449</v>
      </c>
      <c r="F26" s="114">
        <v>519</v>
      </c>
      <c r="G26" s="114">
        <v>434</v>
      </c>
      <c r="H26" s="140">
        <v>424</v>
      </c>
      <c r="I26" s="115">
        <v>1</v>
      </c>
      <c r="J26" s="116">
        <v>0.23584905660377359</v>
      </c>
    </row>
    <row r="27" spans="1:15" s="110" customFormat="1" ht="24.95" customHeight="1" x14ac:dyDescent="0.2">
      <c r="A27" s="193" t="s">
        <v>161</v>
      </c>
      <c r="B27" s="199" t="s">
        <v>162</v>
      </c>
      <c r="C27" s="113">
        <v>3.406131035864556</v>
      </c>
      <c r="D27" s="115">
        <v>170</v>
      </c>
      <c r="E27" s="114">
        <v>170</v>
      </c>
      <c r="F27" s="114">
        <v>199</v>
      </c>
      <c r="G27" s="114">
        <v>173</v>
      </c>
      <c r="H27" s="140">
        <v>182</v>
      </c>
      <c r="I27" s="115">
        <v>-12</v>
      </c>
      <c r="J27" s="116">
        <v>-6.5934065934065931</v>
      </c>
    </row>
    <row r="28" spans="1:15" s="110" customFormat="1" ht="24.95" customHeight="1" x14ac:dyDescent="0.2">
      <c r="A28" s="193" t="s">
        <v>163</v>
      </c>
      <c r="B28" s="199" t="s">
        <v>164</v>
      </c>
      <c r="C28" s="113">
        <v>6.9525145261470644</v>
      </c>
      <c r="D28" s="115">
        <v>347</v>
      </c>
      <c r="E28" s="114">
        <v>235</v>
      </c>
      <c r="F28" s="114">
        <v>335</v>
      </c>
      <c r="G28" s="114">
        <v>213</v>
      </c>
      <c r="H28" s="140">
        <v>364</v>
      </c>
      <c r="I28" s="115">
        <v>-17</v>
      </c>
      <c r="J28" s="116">
        <v>-4.6703296703296706</v>
      </c>
    </row>
    <row r="29" spans="1:15" s="110" customFormat="1" ht="24.95" customHeight="1" x14ac:dyDescent="0.2">
      <c r="A29" s="193">
        <v>86</v>
      </c>
      <c r="B29" s="199" t="s">
        <v>165</v>
      </c>
      <c r="C29" s="113">
        <v>6.1911440593067519</v>
      </c>
      <c r="D29" s="115">
        <v>309</v>
      </c>
      <c r="E29" s="114">
        <v>355</v>
      </c>
      <c r="F29" s="114">
        <v>445</v>
      </c>
      <c r="G29" s="114">
        <v>345</v>
      </c>
      <c r="H29" s="140">
        <v>284</v>
      </c>
      <c r="I29" s="115">
        <v>25</v>
      </c>
      <c r="J29" s="116">
        <v>8.8028169014084501</v>
      </c>
    </row>
    <row r="30" spans="1:15" s="110" customFormat="1" ht="24.95" customHeight="1" x14ac:dyDescent="0.2">
      <c r="A30" s="193">
        <v>87.88</v>
      </c>
      <c r="B30" s="204" t="s">
        <v>166</v>
      </c>
      <c r="C30" s="113">
        <v>6.4115407733921055</v>
      </c>
      <c r="D30" s="115">
        <v>320</v>
      </c>
      <c r="E30" s="114">
        <v>253</v>
      </c>
      <c r="F30" s="114">
        <v>518</v>
      </c>
      <c r="G30" s="114">
        <v>297</v>
      </c>
      <c r="H30" s="140">
        <v>330</v>
      </c>
      <c r="I30" s="115">
        <v>-10</v>
      </c>
      <c r="J30" s="116">
        <v>-3.0303030303030303</v>
      </c>
    </row>
    <row r="31" spans="1:15" s="110" customFormat="1" ht="24.95" customHeight="1" x14ac:dyDescent="0.2">
      <c r="A31" s="193" t="s">
        <v>167</v>
      </c>
      <c r="B31" s="199" t="s">
        <v>168</v>
      </c>
      <c r="C31" s="113">
        <v>4.8687637747946306</v>
      </c>
      <c r="D31" s="115">
        <v>243</v>
      </c>
      <c r="E31" s="114">
        <v>224</v>
      </c>
      <c r="F31" s="114">
        <v>240</v>
      </c>
      <c r="G31" s="114">
        <v>233</v>
      </c>
      <c r="H31" s="140">
        <v>232</v>
      </c>
      <c r="I31" s="115">
        <v>11</v>
      </c>
      <c r="J31" s="116">
        <v>4.7413793103448274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0.48086555800440794</v>
      </c>
      <c r="D34" s="115">
        <v>24</v>
      </c>
      <c r="E34" s="114">
        <v>95</v>
      </c>
      <c r="F34" s="114">
        <v>44</v>
      </c>
      <c r="G34" s="114">
        <v>49</v>
      </c>
      <c r="H34" s="140">
        <v>9</v>
      </c>
      <c r="I34" s="115">
        <v>15</v>
      </c>
      <c r="J34" s="116">
        <v>166.66666666666666</v>
      </c>
    </row>
    <row r="35" spans="1:10" s="110" customFormat="1" ht="24.95" customHeight="1" x14ac:dyDescent="0.2">
      <c r="A35" s="292" t="s">
        <v>171</v>
      </c>
      <c r="B35" s="293" t="s">
        <v>172</v>
      </c>
      <c r="C35" s="113">
        <v>18.994189541174112</v>
      </c>
      <c r="D35" s="115">
        <v>948</v>
      </c>
      <c r="E35" s="114">
        <v>740</v>
      </c>
      <c r="F35" s="114">
        <v>864</v>
      </c>
      <c r="G35" s="114">
        <v>561</v>
      </c>
      <c r="H35" s="140">
        <v>581</v>
      </c>
      <c r="I35" s="115">
        <v>367</v>
      </c>
      <c r="J35" s="116">
        <v>63.166953528399311</v>
      </c>
    </row>
    <row r="36" spans="1:10" s="110" customFormat="1" ht="24.95" customHeight="1" x14ac:dyDescent="0.2">
      <c r="A36" s="294" t="s">
        <v>173</v>
      </c>
      <c r="B36" s="295" t="s">
        <v>174</v>
      </c>
      <c r="C36" s="125">
        <v>80.524944900821481</v>
      </c>
      <c r="D36" s="143">
        <v>4019</v>
      </c>
      <c r="E36" s="144">
        <v>3542</v>
      </c>
      <c r="F36" s="144">
        <v>4533</v>
      </c>
      <c r="G36" s="144">
        <v>3726</v>
      </c>
      <c r="H36" s="145">
        <v>3975</v>
      </c>
      <c r="I36" s="143">
        <v>44</v>
      </c>
      <c r="J36" s="146">
        <v>1.1069182389937107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4991</v>
      </c>
      <c r="F11" s="264">
        <v>4377</v>
      </c>
      <c r="G11" s="264">
        <v>5441</v>
      </c>
      <c r="H11" s="264">
        <v>4336</v>
      </c>
      <c r="I11" s="265">
        <v>4565</v>
      </c>
      <c r="J11" s="263">
        <v>426</v>
      </c>
      <c r="K11" s="266">
        <v>9.3318729463307779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26.74814666399519</v>
      </c>
      <c r="E13" s="115">
        <v>1335</v>
      </c>
      <c r="F13" s="114">
        <v>1361</v>
      </c>
      <c r="G13" s="114">
        <v>1591</v>
      </c>
      <c r="H13" s="114">
        <v>1215</v>
      </c>
      <c r="I13" s="140">
        <v>1186</v>
      </c>
      <c r="J13" s="115">
        <v>149</v>
      </c>
      <c r="K13" s="116">
        <v>12.563237774030354</v>
      </c>
    </row>
    <row r="14" spans="1:17" ht="15.95" customHeight="1" x14ac:dyDescent="0.2">
      <c r="A14" s="306" t="s">
        <v>230</v>
      </c>
      <c r="B14" s="307"/>
      <c r="C14" s="308"/>
      <c r="D14" s="113">
        <v>51.212181927469445</v>
      </c>
      <c r="E14" s="115">
        <v>2556</v>
      </c>
      <c r="F14" s="114">
        <v>2169</v>
      </c>
      <c r="G14" s="114">
        <v>2821</v>
      </c>
      <c r="H14" s="114">
        <v>2367</v>
      </c>
      <c r="I14" s="140">
        <v>2513</v>
      </c>
      <c r="J14" s="115">
        <v>43</v>
      </c>
      <c r="K14" s="116">
        <v>1.7111022682053323</v>
      </c>
    </row>
    <row r="15" spans="1:17" ht="15.95" customHeight="1" x14ac:dyDescent="0.2">
      <c r="A15" s="306" t="s">
        <v>231</v>
      </c>
      <c r="B15" s="307"/>
      <c r="C15" s="308"/>
      <c r="D15" s="113">
        <v>8.7357243037467445</v>
      </c>
      <c r="E15" s="115">
        <v>436</v>
      </c>
      <c r="F15" s="114">
        <v>368</v>
      </c>
      <c r="G15" s="114">
        <v>430</v>
      </c>
      <c r="H15" s="114">
        <v>298</v>
      </c>
      <c r="I15" s="140">
        <v>314</v>
      </c>
      <c r="J15" s="115">
        <v>122</v>
      </c>
      <c r="K15" s="116">
        <v>38.853503184713375</v>
      </c>
    </row>
    <row r="16" spans="1:17" ht="15.95" customHeight="1" x14ac:dyDescent="0.2">
      <c r="A16" s="306" t="s">
        <v>232</v>
      </c>
      <c r="B16" s="307"/>
      <c r="C16" s="308"/>
      <c r="D16" s="113">
        <v>12.983370066119015</v>
      </c>
      <c r="E16" s="115">
        <v>648</v>
      </c>
      <c r="F16" s="114">
        <v>464</v>
      </c>
      <c r="G16" s="114">
        <v>568</v>
      </c>
      <c r="H16" s="114">
        <v>435</v>
      </c>
      <c r="I16" s="140">
        <v>527</v>
      </c>
      <c r="J16" s="115">
        <v>121</v>
      </c>
      <c r="K16" s="116">
        <v>22.960151802656547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0.44079342817070727</v>
      </c>
      <c r="E18" s="115">
        <v>22</v>
      </c>
      <c r="F18" s="114">
        <v>83</v>
      </c>
      <c r="G18" s="114">
        <v>47</v>
      </c>
      <c r="H18" s="114">
        <v>28</v>
      </c>
      <c r="I18" s="140">
        <v>13</v>
      </c>
      <c r="J18" s="115">
        <v>9</v>
      </c>
      <c r="K18" s="116">
        <v>69.230769230769226</v>
      </c>
    </row>
    <row r="19" spans="1:11" ht="14.1" customHeight="1" x14ac:dyDescent="0.2">
      <c r="A19" s="306" t="s">
        <v>235</v>
      </c>
      <c r="B19" s="307" t="s">
        <v>236</v>
      </c>
      <c r="C19" s="308"/>
      <c r="D19" s="113">
        <v>0.34061310358645563</v>
      </c>
      <c r="E19" s="115">
        <v>17</v>
      </c>
      <c r="F19" s="114">
        <v>77</v>
      </c>
      <c r="G19" s="114">
        <v>39</v>
      </c>
      <c r="H19" s="114">
        <v>24</v>
      </c>
      <c r="I19" s="140">
        <v>8</v>
      </c>
      <c r="J19" s="115">
        <v>9</v>
      </c>
      <c r="K19" s="116">
        <v>112.5</v>
      </c>
    </row>
    <row r="20" spans="1:11" ht="14.1" customHeight="1" x14ac:dyDescent="0.2">
      <c r="A20" s="306">
        <v>12</v>
      </c>
      <c r="B20" s="307" t="s">
        <v>237</v>
      </c>
      <c r="C20" s="308"/>
      <c r="D20" s="113">
        <v>0.86155079142456426</v>
      </c>
      <c r="E20" s="115">
        <v>43</v>
      </c>
      <c r="F20" s="114">
        <v>73</v>
      </c>
      <c r="G20" s="114">
        <v>42</v>
      </c>
      <c r="H20" s="114">
        <v>49</v>
      </c>
      <c r="I20" s="140">
        <v>20</v>
      </c>
      <c r="J20" s="115">
        <v>23</v>
      </c>
      <c r="K20" s="116">
        <v>115</v>
      </c>
    </row>
    <row r="21" spans="1:11" ht="14.1" customHeight="1" x14ac:dyDescent="0.2">
      <c r="A21" s="306">
        <v>21</v>
      </c>
      <c r="B21" s="307" t="s">
        <v>238</v>
      </c>
      <c r="C21" s="308"/>
      <c r="D21" s="113">
        <v>0.22039671408535363</v>
      </c>
      <c r="E21" s="115">
        <v>11</v>
      </c>
      <c r="F21" s="114">
        <v>13</v>
      </c>
      <c r="G21" s="114">
        <v>7</v>
      </c>
      <c r="H21" s="114">
        <v>7</v>
      </c>
      <c r="I21" s="140">
        <v>7</v>
      </c>
      <c r="J21" s="115">
        <v>4</v>
      </c>
      <c r="K21" s="116">
        <v>57.142857142857146</v>
      </c>
    </row>
    <row r="22" spans="1:11" ht="14.1" customHeight="1" x14ac:dyDescent="0.2">
      <c r="A22" s="306">
        <v>22</v>
      </c>
      <c r="B22" s="307" t="s">
        <v>239</v>
      </c>
      <c r="C22" s="308"/>
      <c r="D22" s="113">
        <v>1.4626327389300742</v>
      </c>
      <c r="E22" s="115">
        <v>73</v>
      </c>
      <c r="F22" s="114">
        <v>30</v>
      </c>
      <c r="G22" s="114">
        <v>37</v>
      </c>
      <c r="H22" s="114">
        <v>35</v>
      </c>
      <c r="I22" s="140">
        <v>31</v>
      </c>
      <c r="J22" s="115">
        <v>42</v>
      </c>
      <c r="K22" s="116">
        <v>135.48387096774192</v>
      </c>
    </row>
    <row r="23" spans="1:11" ht="14.1" customHeight="1" x14ac:dyDescent="0.2">
      <c r="A23" s="306">
        <v>23</v>
      </c>
      <c r="B23" s="307" t="s">
        <v>240</v>
      </c>
      <c r="C23" s="308"/>
      <c r="D23" s="113">
        <v>0.90162292125826493</v>
      </c>
      <c r="E23" s="115">
        <v>45</v>
      </c>
      <c r="F23" s="114">
        <v>23</v>
      </c>
      <c r="G23" s="114">
        <v>42</v>
      </c>
      <c r="H23" s="114">
        <v>29</v>
      </c>
      <c r="I23" s="140">
        <v>24</v>
      </c>
      <c r="J23" s="115">
        <v>21</v>
      </c>
      <c r="K23" s="116">
        <v>87.5</v>
      </c>
    </row>
    <row r="24" spans="1:11" ht="14.1" customHeight="1" x14ac:dyDescent="0.2">
      <c r="A24" s="306">
        <v>24</v>
      </c>
      <c r="B24" s="307" t="s">
        <v>241</v>
      </c>
      <c r="C24" s="308"/>
      <c r="D24" s="113">
        <v>4.1875375676217192</v>
      </c>
      <c r="E24" s="115">
        <v>209</v>
      </c>
      <c r="F24" s="114">
        <v>94</v>
      </c>
      <c r="G24" s="114">
        <v>161</v>
      </c>
      <c r="H24" s="114">
        <v>128</v>
      </c>
      <c r="I24" s="140">
        <v>134</v>
      </c>
      <c r="J24" s="115">
        <v>75</v>
      </c>
      <c r="K24" s="116">
        <v>55.970149253731343</v>
      </c>
    </row>
    <row r="25" spans="1:11" ht="14.1" customHeight="1" x14ac:dyDescent="0.2">
      <c r="A25" s="306">
        <v>25</v>
      </c>
      <c r="B25" s="307" t="s">
        <v>242</v>
      </c>
      <c r="C25" s="308"/>
      <c r="D25" s="113">
        <v>3.4662392306151073</v>
      </c>
      <c r="E25" s="115">
        <v>173</v>
      </c>
      <c r="F25" s="114">
        <v>146</v>
      </c>
      <c r="G25" s="114">
        <v>166</v>
      </c>
      <c r="H25" s="114">
        <v>153</v>
      </c>
      <c r="I25" s="140">
        <v>185</v>
      </c>
      <c r="J25" s="115">
        <v>-12</v>
      </c>
      <c r="K25" s="116">
        <v>-6.4864864864864868</v>
      </c>
    </row>
    <row r="26" spans="1:11" ht="14.1" customHeight="1" x14ac:dyDescent="0.2">
      <c r="A26" s="306">
        <v>26</v>
      </c>
      <c r="B26" s="307" t="s">
        <v>243</v>
      </c>
      <c r="C26" s="308"/>
      <c r="D26" s="113">
        <v>1.9835704267681826</v>
      </c>
      <c r="E26" s="115">
        <v>99</v>
      </c>
      <c r="F26" s="114">
        <v>236</v>
      </c>
      <c r="G26" s="114">
        <v>255</v>
      </c>
      <c r="H26" s="114">
        <v>71</v>
      </c>
      <c r="I26" s="140">
        <v>113</v>
      </c>
      <c r="J26" s="115">
        <v>-14</v>
      </c>
      <c r="K26" s="116">
        <v>-12.389380530973451</v>
      </c>
    </row>
    <row r="27" spans="1:11" ht="14.1" customHeight="1" x14ac:dyDescent="0.2">
      <c r="A27" s="306">
        <v>27</v>
      </c>
      <c r="B27" s="307" t="s">
        <v>244</v>
      </c>
      <c r="C27" s="308"/>
      <c r="D27" s="113">
        <v>1.1420557002604688</v>
      </c>
      <c r="E27" s="115">
        <v>57</v>
      </c>
      <c r="F27" s="114">
        <v>21</v>
      </c>
      <c r="G27" s="114">
        <v>25</v>
      </c>
      <c r="H27" s="114">
        <v>32</v>
      </c>
      <c r="I27" s="140">
        <v>39</v>
      </c>
      <c r="J27" s="115">
        <v>18</v>
      </c>
      <c r="K27" s="116">
        <v>46.153846153846153</v>
      </c>
    </row>
    <row r="28" spans="1:11" ht="14.1" customHeight="1" x14ac:dyDescent="0.2">
      <c r="A28" s="306">
        <v>28</v>
      </c>
      <c r="B28" s="307" t="s">
        <v>245</v>
      </c>
      <c r="C28" s="308"/>
      <c r="D28" s="113">
        <v>0.24043277900220397</v>
      </c>
      <c r="E28" s="115">
        <v>12</v>
      </c>
      <c r="F28" s="114">
        <v>6</v>
      </c>
      <c r="G28" s="114" t="s">
        <v>513</v>
      </c>
      <c r="H28" s="114">
        <v>14</v>
      </c>
      <c r="I28" s="140">
        <v>6</v>
      </c>
      <c r="J28" s="115">
        <v>6</v>
      </c>
      <c r="K28" s="116">
        <v>100</v>
      </c>
    </row>
    <row r="29" spans="1:11" ht="14.1" customHeight="1" x14ac:dyDescent="0.2">
      <c r="A29" s="306">
        <v>29</v>
      </c>
      <c r="B29" s="307" t="s">
        <v>246</v>
      </c>
      <c r="C29" s="308"/>
      <c r="D29" s="113">
        <v>5.5099178521338406</v>
      </c>
      <c r="E29" s="115">
        <v>275</v>
      </c>
      <c r="F29" s="114">
        <v>241</v>
      </c>
      <c r="G29" s="114">
        <v>322</v>
      </c>
      <c r="H29" s="114">
        <v>235</v>
      </c>
      <c r="I29" s="140">
        <v>246</v>
      </c>
      <c r="J29" s="115">
        <v>29</v>
      </c>
      <c r="K29" s="116">
        <v>11.788617886178862</v>
      </c>
    </row>
    <row r="30" spans="1:11" ht="14.1" customHeight="1" x14ac:dyDescent="0.2">
      <c r="A30" s="306" t="s">
        <v>247</v>
      </c>
      <c r="B30" s="307" t="s">
        <v>248</v>
      </c>
      <c r="C30" s="308"/>
      <c r="D30" s="113" t="s">
        <v>513</v>
      </c>
      <c r="E30" s="115" t="s">
        <v>513</v>
      </c>
      <c r="F30" s="114" t="s">
        <v>513</v>
      </c>
      <c r="G30" s="114">
        <v>71</v>
      </c>
      <c r="H30" s="114">
        <v>40</v>
      </c>
      <c r="I30" s="140">
        <v>51</v>
      </c>
      <c r="J30" s="115" t="s">
        <v>513</v>
      </c>
      <c r="K30" s="116" t="s">
        <v>513</v>
      </c>
    </row>
    <row r="31" spans="1:11" ht="14.1" customHeight="1" x14ac:dyDescent="0.2">
      <c r="A31" s="306" t="s">
        <v>249</v>
      </c>
      <c r="B31" s="307" t="s">
        <v>250</v>
      </c>
      <c r="C31" s="308"/>
      <c r="D31" s="113">
        <v>4.2476457623722697</v>
      </c>
      <c r="E31" s="115">
        <v>212</v>
      </c>
      <c r="F31" s="114">
        <v>186</v>
      </c>
      <c r="G31" s="114">
        <v>248</v>
      </c>
      <c r="H31" s="114">
        <v>191</v>
      </c>
      <c r="I31" s="140">
        <v>195</v>
      </c>
      <c r="J31" s="115">
        <v>17</v>
      </c>
      <c r="K31" s="116">
        <v>8.7179487179487172</v>
      </c>
    </row>
    <row r="32" spans="1:11" ht="14.1" customHeight="1" x14ac:dyDescent="0.2">
      <c r="A32" s="306">
        <v>31</v>
      </c>
      <c r="B32" s="307" t="s">
        <v>251</v>
      </c>
      <c r="C32" s="308"/>
      <c r="D32" s="113">
        <v>0.58104588258865963</v>
      </c>
      <c r="E32" s="115">
        <v>29</v>
      </c>
      <c r="F32" s="114">
        <v>27</v>
      </c>
      <c r="G32" s="114">
        <v>26</v>
      </c>
      <c r="H32" s="114">
        <v>25</v>
      </c>
      <c r="I32" s="140">
        <v>21</v>
      </c>
      <c r="J32" s="115">
        <v>8</v>
      </c>
      <c r="K32" s="116">
        <v>38.095238095238095</v>
      </c>
    </row>
    <row r="33" spans="1:11" ht="14.1" customHeight="1" x14ac:dyDescent="0.2">
      <c r="A33" s="306">
        <v>32</v>
      </c>
      <c r="B33" s="307" t="s">
        <v>252</v>
      </c>
      <c r="C33" s="308"/>
      <c r="D33" s="113">
        <v>2.0436786215187337</v>
      </c>
      <c r="E33" s="115">
        <v>102</v>
      </c>
      <c r="F33" s="114">
        <v>69</v>
      </c>
      <c r="G33" s="114">
        <v>78</v>
      </c>
      <c r="H33" s="114">
        <v>73</v>
      </c>
      <c r="I33" s="140">
        <v>67</v>
      </c>
      <c r="J33" s="115">
        <v>35</v>
      </c>
      <c r="K33" s="116">
        <v>52.238805970149251</v>
      </c>
    </row>
    <row r="34" spans="1:11" ht="14.1" customHeight="1" x14ac:dyDescent="0.2">
      <c r="A34" s="306">
        <v>33</v>
      </c>
      <c r="B34" s="307" t="s">
        <v>253</v>
      </c>
      <c r="C34" s="308"/>
      <c r="D34" s="113">
        <v>0.96173111600881589</v>
      </c>
      <c r="E34" s="115">
        <v>48</v>
      </c>
      <c r="F34" s="114">
        <v>58</v>
      </c>
      <c r="G34" s="114">
        <v>50</v>
      </c>
      <c r="H34" s="114">
        <v>53</v>
      </c>
      <c r="I34" s="140">
        <v>40</v>
      </c>
      <c r="J34" s="115">
        <v>8</v>
      </c>
      <c r="K34" s="116">
        <v>20</v>
      </c>
    </row>
    <row r="35" spans="1:11" ht="14.1" customHeight="1" x14ac:dyDescent="0.2">
      <c r="A35" s="306">
        <v>34</v>
      </c>
      <c r="B35" s="307" t="s">
        <v>254</v>
      </c>
      <c r="C35" s="308"/>
      <c r="D35" s="113">
        <v>2.1839310759366861</v>
      </c>
      <c r="E35" s="115">
        <v>109</v>
      </c>
      <c r="F35" s="114">
        <v>80</v>
      </c>
      <c r="G35" s="114">
        <v>88</v>
      </c>
      <c r="H35" s="114">
        <v>78</v>
      </c>
      <c r="I35" s="140">
        <v>115</v>
      </c>
      <c r="J35" s="115">
        <v>-6</v>
      </c>
      <c r="K35" s="116">
        <v>-5.2173913043478262</v>
      </c>
    </row>
    <row r="36" spans="1:11" ht="14.1" customHeight="1" x14ac:dyDescent="0.2">
      <c r="A36" s="306">
        <v>41</v>
      </c>
      <c r="B36" s="307" t="s">
        <v>255</v>
      </c>
      <c r="C36" s="308"/>
      <c r="D36" s="113">
        <v>0.26046884391905428</v>
      </c>
      <c r="E36" s="115">
        <v>13</v>
      </c>
      <c r="F36" s="114">
        <v>9</v>
      </c>
      <c r="G36" s="114">
        <v>12</v>
      </c>
      <c r="H36" s="114">
        <v>7</v>
      </c>
      <c r="I36" s="140">
        <v>6</v>
      </c>
      <c r="J36" s="115">
        <v>7</v>
      </c>
      <c r="K36" s="116">
        <v>116.66666666666667</v>
      </c>
    </row>
    <row r="37" spans="1:11" ht="14.1" customHeight="1" x14ac:dyDescent="0.2">
      <c r="A37" s="306">
        <v>42</v>
      </c>
      <c r="B37" s="307" t="s">
        <v>256</v>
      </c>
      <c r="C37" s="308"/>
      <c r="D37" s="113" t="s">
        <v>513</v>
      </c>
      <c r="E37" s="115" t="s">
        <v>513</v>
      </c>
      <c r="F37" s="114" t="s">
        <v>513</v>
      </c>
      <c r="G37" s="114" t="s">
        <v>513</v>
      </c>
      <c r="H37" s="114">
        <v>3</v>
      </c>
      <c r="I37" s="140" t="s">
        <v>513</v>
      </c>
      <c r="J37" s="115" t="s">
        <v>513</v>
      </c>
      <c r="K37" s="116" t="s">
        <v>513</v>
      </c>
    </row>
    <row r="38" spans="1:11" ht="14.1" customHeight="1" x14ac:dyDescent="0.2">
      <c r="A38" s="306">
        <v>43</v>
      </c>
      <c r="B38" s="307" t="s">
        <v>257</v>
      </c>
      <c r="C38" s="308"/>
      <c r="D38" s="113">
        <v>1.4626327389300742</v>
      </c>
      <c r="E38" s="115">
        <v>73</v>
      </c>
      <c r="F38" s="114">
        <v>29</v>
      </c>
      <c r="G38" s="114">
        <v>38</v>
      </c>
      <c r="H38" s="114">
        <v>36</v>
      </c>
      <c r="I38" s="140">
        <v>26</v>
      </c>
      <c r="J38" s="115">
        <v>47</v>
      </c>
      <c r="K38" s="116">
        <v>180.76923076923077</v>
      </c>
    </row>
    <row r="39" spans="1:11" ht="14.1" customHeight="1" x14ac:dyDescent="0.2">
      <c r="A39" s="306">
        <v>51</v>
      </c>
      <c r="B39" s="307" t="s">
        <v>258</v>
      </c>
      <c r="C39" s="308"/>
      <c r="D39" s="113">
        <v>8.9961931476657977</v>
      </c>
      <c r="E39" s="115">
        <v>449</v>
      </c>
      <c r="F39" s="114">
        <v>380</v>
      </c>
      <c r="G39" s="114">
        <v>520</v>
      </c>
      <c r="H39" s="114">
        <v>393</v>
      </c>
      <c r="I39" s="140">
        <v>385</v>
      </c>
      <c r="J39" s="115">
        <v>64</v>
      </c>
      <c r="K39" s="116">
        <v>16.623376623376622</v>
      </c>
    </row>
    <row r="40" spans="1:11" ht="14.1" customHeight="1" x14ac:dyDescent="0.2">
      <c r="A40" s="306" t="s">
        <v>259</v>
      </c>
      <c r="B40" s="307" t="s">
        <v>260</v>
      </c>
      <c r="C40" s="308"/>
      <c r="D40" s="113">
        <v>8.6355439791624917</v>
      </c>
      <c r="E40" s="115">
        <v>431</v>
      </c>
      <c r="F40" s="114">
        <v>362</v>
      </c>
      <c r="G40" s="114">
        <v>498</v>
      </c>
      <c r="H40" s="114">
        <v>383</v>
      </c>
      <c r="I40" s="140">
        <v>368</v>
      </c>
      <c r="J40" s="115">
        <v>63</v>
      </c>
      <c r="K40" s="116">
        <v>17.119565217391305</v>
      </c>
    </row>
    <row r="41" spans="1:11" ht="14.1" customHeight="1" x14ac:dyDescent="0.2">
      <c r="A41" s="306"/>
      <c r="B41" s="307" t="s">
        <v>261</v>
      </c>
      <c r="C41" s="308"/>
      <c r="D41" s="113">
        <v>5.9707473452213984</v>
      </c>
      <c r="E41" s="115">
        <v>298</v>
      </c>
      <c r="F41" s="114">
        <v>273</v>
      </c>
      <c r="G41" s="114">
        <v>337</v>
      </c>
      <c r="H41" s="114">
        <v>273</v>
      </c>
      <c r="I41" s="140">
        <v>260</v>
      </c>
      <c r="J41" s="115">
        <v>38</v>
      </c>
      <c r="K41" s="116">
        <v>14.615384615384615</v>
      </c>
    </row>
    <row r="42" spans="1:11" ht="14.1" customHeight="1" x14ac:dyDescent="0.2">
      <c r="A42" s="306">
        <v>52</v>
      </c>
      <c r="B42" s="307" t="s">
        <v>262</v>
      </c>
      <c r="C42" s="308"/>
      <c r="D42" s="113">
        <v>3.3660589060308554</v>
      </c>
      <c r="E42" s="115">
        <v>168</v>
      </c>
      <c r="F42" s="114">
        <v>136</v>
      </c>
      <c r="G42" s="114">
        <v>171</v>
      </c>
      <c r="H42" s="114">
        <v>122</v>
      </c>
      <c r="I42" s="140">
        <v>165</v>
      </c>
      <c r="J42" s="115">
        <v>3</v>
      </c>
      <c r="K42" s="116">
        <v>1.8181818181818181</v>
      </c>
    </row>
    <row r="43" spans="1:11" ht="14.1" customHeight="1" x14ac:dyDescent="0.2">
      <c r="A43" s="306" t="s">
        <v>263</v>
      </c>
      <c r="B43" s="307" t="s">
        <v>264</v>
      </c>
      <c r="C43" s="308"/>
      <c r="D43" s="113">
        <v>2.9252654778601483</v>
      </c>
      <c r="E43" s="115">
        <v>146</v>
      </c>
      <c r="F43" s="114">
        <v>112</v>
      </c>
      <c r="G43" s="114">
        <v>138</v>
      </c>
      <c r="H43" s="114">
        <v>103</v>
      </c>
      <c r="I43" s="140">
        <v>147</v>
      </c>
      <c r="J43" s="115">
        <v>-1</v>
      </c>
      <c r="K43" s="116">
        <v>-0.68027210884353739</v>
      </c>
    </row>
    <row r="44" spans="1:11" ht="14.1" customHeight="1" x14ac:dyDescent="0.2">
      <c r="A44" s="306">
        <v>53</v>
      </c>
      <c r="B44" s="307" t="s">
        <v>265</v>
      </c>
      <c r="C44" s="308"/>
      <c r="D44" s="113">
        <v>0.92165898617511521</v>
      </c>
      <c r="E44" s="115">
        <v>46</v>
      </c>
      <c r="F44" s="114">
        <v>48</v>
      </c>
      <c r="G44" s="114">
        <v>92</v>
      </c>
      <c r="H44" s="114">
        <v>44</v>
      </c>
      <c r="I44" s="140">
        <v>68</v>
      </c>
      <c r="J44" s="115">
        <v>-22</v>
      </c>
      <c r="K44" s="116">
        <v>-32.352941176470587</v>
      </c>
    </row>
    <row r="45" spans="1:11" ht="14.1" customHeight="1" x14ac:dyDescent="0.2">
      <c r="A45" s="306" t="s">
        <v>266</v>
      </c>
      <c r="B45" s="307" t="s">
        <v>267</v>
      </c>
      <c r="C45" s="308"/>
      <c r="D45" s="113">
        <v>0.88158685634141454</v>
      </c>
      <c r="E45" s="115">
        <v>44</v>
      </c>
      <c r="F45" s="114">
        <v>45</v>
      </c>
      <c r="G45" s="114">
        <v>91</v>
      </c>
      <c r="H45" s="114">
        <v>42</v>
      </c>
      <c r="I45" s="140">
        <v>66</v>
      </c>
      <c r="J45" s="115">
        <v>-22</v>
      </c>
      <c r="K45" s="116">
        <v>-33.333333333333336</v>
      </c>
    </row>
    <row r="46" spans="1:11" ht="14.1" customHeight="1" x14ac:dyDescent="0.2">
      <c r="A46" s="306">
        <v>54</v>
      </c>
      <c r="B46" s="307" t="s">
        <v>268</v>
      </c>
      <c r="C46" s="308"/>
      <c r="D46" s="113">
        <v>3.3460228411140052</v>
      </c>
      <c r="E46" s="115">
        <v>167</v>
      </c>
      <c r="F46" s="114">
        <v>168</v>
      </c>
      <c r="G46" s="114">
        <v>165</v>
      </c>
      <c r="H46" s="114">
        <v>144</v>
      </c>
      <c r="I46" s="140">
        <v>166</v>
      </c>
      <c r="J46" s="115">
        <v>1</v>
      </c>
      <c r="K46" s="116">
        <v>0.60240963855421692</v>
      </c>
    </row>
    <row r="47" spans="1:11" ht="14.1" customHeight="1" x14ac:dyDescent="0.2">
      <c r="A47" s="306">
        <v>61</v>
      </c>
      <c r="B47" s="307" t="s">
        <v>269</v>
      </c>
      <c r="C47" s="308"/>
      <c r="D47" s="113">
        <v>2.7048687637747948</v>
      </c>
      <c r="E47" s="115">
        <v>135</v>
      </c>
      <c r="F47" s="114">
        <v>46</v>
      </c>
      <c r="G47" s="114">
        <v>88</v>
      </c>
      <c r="H47" s="114">
        <v>102</v>
      </c>
      <c r="I47" s="140">
        <v>73</v>
      </c>
      <c r="J47" s="115">
        <v>62</v>
      </c>
      <c r="K47" s="116">
        <v>84.93150684931507</v>
      </c>
    </row>
    <row r="48" spans="1:11" ht="14.1" customHeight="1" x14ac:dyDescent="0.2">
      <c r="A48" s="306">
        <v>62</v>
      </c>
      <c r="B48" s="307" t="s">
        <v>270</v>
      </c>
      <c r="C48" s="308"/>
      <c r="D48" s="113">
        <v>10.198357042676818</v>
      </c>
      <c r="E48" s="115">
        <v>509</v>
      </c>
      <c r="F48" s="114">
        <v>449</v>
      </c>
      <c r="G48" s="114">
        <v>547</v>
      </c>
      <c r="H48" s="114">
        <v>525</v>
      </c>
      <c r="I48" s="140">
        <v>555</v>
      </c>
      <c r="J48" s="115">
        <v>-46</v>
      </c>
      <c r="K48" s="116">
        <v>-8.2882882882882889</v>
      </c>
    </row>
    <row r="49" spans="1:11" ht="14.1" customHeight="1" x14ac:dyDescent="0.2">
      <c r="A49" s="306">
        <v>63</v>
      </c>
      <c r="B49" s="307" t="s">
        <v>271</v>
      </c>
      <c r="C49" s="308"/>
      <c r="D49" s="113">
        <v>6.9725505910639152</v>
      </c>
      <c r="E49" s="115">
        <v>348</v>
      </c>
      <c r="F49" s="114">
        <v>316</v>
      </c>
      <c r="G49" s="114">
        <v>380</v>
      </c>
      <c r="H49" s="114">
        <v>335</v>
      </c>
      <c r="I49" s="140">
        <v>386</v>
      </c>
      <c r="J49" s="115">
        <v>-38</v>
      </c>
      <c r="K49" s="116">
        <v>-9.8445595854922274</v>
      </c>
    </row>
    <row r="50" spans="1:11" ht="14.1" customHeight="1" x14ac:dyDescent="0.2">
      <c r="A50" s="306" t="s">
        <v>272</v>
      </c>
      <c r="B50" s="307" t="s">
        <v>273</v>
      </c>
      <c r="C50" s="308"/>
      <c r="D50" s="113">
        <v>1.4626327389300742</v>
      </c>
      <c r="E50" s="115">
        <v>73</v>
      </c>
      <c r="F50" s="114">
        <v>55</v>
      </c>
      <c r="G50" s="114">
        <v>108</v>
      </c>
      <c r="H50" s="114">
        <v>90</v>
      </c>
      <c r="I50" s="140">
        <v>61</v>
      </c>
      <c r="J50" s="115">
        <v>12</v>
      </c>
      <c r="K50" s="116">
        <v>19.672131147540984</v>
      </c>
    </row>
    <row r="51" spans="1:11" ht="14.1" customHeight="1" x14ac:dyDescent="0.2">
      <c r="A51" s="306" t="s">
        <v>274</v>
      </c>
      <c r="B51" s="307" t="s">
        <v>275</v>
      </c>
      <c r="C51" s="308"/>
      <c r="D51" s="113">
        <v>5.2294129432979366</v>
      </c>
      <c r="E51" s="115">
        <v>261</v>
      </c>
      <c r="F51" s="114">
        <v>250</v>
      </c>
      <c r="G51" s="114">
        <v>261</v>
      </c>
      <c r="H51" s="114">
        <v>231</v>
      </c>
      <c r="I51" s="140">
        <v>300</v>
      </c>
      <c r="J51" s="115">
        <v>-39</v>
      </c>
      <c r="K51" s="116">
        <v>-13</v>
      </c>
    </row>
    <row r="52" spans="1:11" ht="14.1" customHeight="1" x14ac:dyDescent="0.2">
      <c r="A52" s="306">
        <v>71</v>
      </c>
      <c r="B52" s="307" t="s">
        <v>276</v>
      </c>
      <c r="C52" s="308"/>
      <c r="D52" s="113">
        <v>8.0144259667401325</v>
      </c>
      <c r="E52" s="115">
        <v>400</v>
      </c>
      <c r="F52" s="114">
        <v>362</v>
      </c>
      <c r="G52" s="114">
        <v>412</v>
      </c>
      <c r="H52" s="114">
        <v>361</v>
      </c>
      <c r="I52" s="140">
        <v>388</v>
      </c>
      <c r="J52" s="115">
        <v>12</v>
      </c>
      <c r="K52" s="116">
        <v>3.0927835051546393</v>
      </c>
    </row>
    <row r="53" spans="1:11" ht="14.1" customHeight="1" x14ac:dyDescent="0.2">
      <c r="A53" s="306" t="s">
        <v>277</v>
      </c>
      <c r="B53" s="307" t="s">
        <v>278</v>
      </c>
      <c r="C53" s="308"/>
      <c r="D53" s="113">
        <v>2.8851933480264478</v>
      </c>
      <c r="E53" s="115">
        <v>144</v>
      </c>
      <c r="F53" s="114">
        <v>96</v>
      </c>
      <c r="G53" s="114">
        <v>122</v>
      </c>
      <c r="H53" s="114">
        <v>116</v>
      </c>
      <c r="I53" s="140">
        <v>113</v>
      </c>
      <c r="J53" s="115">
        <v>31</v>
      </c>
      <c r="K53" s="116">
        <v>27.43362831858407</v>
      </c>
    </row>
    <row r="54" spans="1:11" ht="14.1" customHeight="1" x14ac:dyDescent="0.2">
      <c r="A54" s="306" t="s">
        <v>279</v>
      </c>
      <c r="B54" s="307" t="s">
        <v>280</v>
      </c>
      <c r="C54" s="308"/>
      <c r="D54" s="113">
        <v>4.4680424764576241</v>
      </c>
      <c r="E54" s="115">
        <v>223</v>
      </c>
      <c r="F54" s="114">
        <v>237</v>
      </c>
      <c r="G54" s="114">
        <v>254</v>
      </c>
      <c r="H54" s="114">
        <v>212</v>
      </c>
      <c r="I54" s="140">
        <v>244</v>
      </c>
      <c r="J54" s="115">
        <v>-21</v>
      </c>
      <c r="K54" s="116">
        <v>-8.6065573770491799</v>
      </c>
    </row>
    <row r="55" spans="1:11" ht="14.1" customHeight="1" x14ac:dyDescent="0.2">
      <c r="A55" s="306">
        <v>72</v>
      </c>
      <c r="B55" s="307" t="s">
        <v>281</v>
      </c>
      <c r="C55" s="308"/>
      <c r="D55" s="113">
        <v>2.1839310759366861</v>
      </c>
      <c r="E55" s="115">
        <v>109</v>
      </c>
      <c r="F55" s="114">
        <v>65</v>
      </c>
      <c r="G55" s="114">
        <v>90</v>
      </c>
      <c r="H55" s="114">
        <v>107</v>
      </c>
      <c r="I55" s="140">
        <v>96</v>
      </c>
      <c r="J55" s="115">
        <v>13</v>
      </c>
      <c r="K55" s="116">
        <v>13.541666666666666</v>
      </c>
    </row>
    <row r="56" spans="1:11" ht="14.1" customHeight="1" x14ac:dyDescent="0.2">
      <c r="A56" s="306" t="s">
        <v>282</v>
      </c>
      <c r="B56" s="307" t="s">
        <v>283</v>
      </c>
      <c r="C56" s="308"/>
      <c r="D56" s="113">
        <v>1.1420557002604688</v>
      </c>
      <c r="E56" s="115">
        <v>57</v>
      </c>
      <c r="F56" s="114">
        <v>21</v>
      </c>
      <c r="G56" s="114">
        <v>34</v>
      </c>
      <c r="H56" s="114">
        <v>57</v>
      </c>
      <c r="I56" s="140">
        <v>48</v>
      </c>
      <c r="J56" s="115">
        <v>9</v>
      </c>
      <c r="K56" s="116">
        <v>18.75</v>
      </c>
    </row>
    <row r="57" spans="1:11" ht="14.1" customHeight="1" x14ac:dyDescent="0.2">
      <c r="A57" s="306" t="s">
        <v>284</v>
      </c>
      <c r="B57" s="307" t="s">
        <v>285</v>
      </c>
      <c r="C57" s="308"/>
      <c r="D57" s="113">
        <v>0.68122620717291127</v>
      </c>
      <c r="E57" s="115">
        <v>34</v>
      </c>
      <c r="F57" s="114">
        <v>21</v>
      </c>
      <c r="G57" s="114">
        <v>27</v>
      </c>
      <c r="H57" s="114">
        <v>26</v>
      </c>
      <c r="I57" s="140">
        <v>30</v>
      </c>
      <c r="J57" s="115">
        <v>4</v>
      </c>
      <c r="K57" s="116">
        <v>13.333333333333334</v>
      </c>
    </row>
    <row r="58" spans="1:11" ht="14.1" customHeight="1" x14ac:dyDescent="0.2">
      <c r="A58" s="306">
        <v>73</v>
      </c>
      <c r="B58" s="307" t="s">
        <v>286</v>
      </c>
      <c r="C58" s="308"/>
      <c r="D58" s="113">
        <v>2.5846523742736927</v>
      </c>
      <c r="E58" s="115">
        <v>129</v>
      </c>
      <c r="F58" s="114">
        <v>124</v>
      </c>
      <c r="G58" s="114">
        <v>105</v>
      </c>
      <c r="H58" s="114">
        <v>132</v>
      </c>
      <c r="I58" s="140">
        <v>108</v>
      </c>
      <c r="J58" s="115">
        <v>21</v>
      </c>
      <c r="K58" s="116">
        <v>19.444444444444443</v>
      </c>
    </row>
    <row r="59" spans="1:11" ht="14.1" customHeight="1" x14ac:dyDescent="0.2">
      <c r="A59" s="306" t="s">
        <v>287</v>
      </c>
      <c r="B59" s="307" t="s">
        <v>288</v>
      </c>
      <c r="C59" s="308"/>
      <c r="D59" s="113">
        <v>1.5628130635143258</v>
      </c>
      <c r="E59" s="115">
        <v>78</v>
      </c>
      <c r="F59" s="114">
        <v>69</v>
      </c>
      <c r="G59" s="114">
        <v>72</v>
      </c>
      <c r="H59" s="114">
        <v>75</v>
      </c>
      <c r="I59" s="140">
        <v>81</v>
      </c>
      <c r="J59" s="115">
        <v>-3</v>
      </c>
      <c r="K59" s="116">
        <v>-3.7037037037037037</v>
      </c>
    </row>
    <row r="60" spans="1:11" ht="14.1" customHeight="1" x14ac:dyDescent="0.2">
      <c r="A60" s="306">
        <v>81</v>
      </c>
      <c r="B60" s="307" t="s">
        <v>289</v>
      </c>
      <c r="C60" s="308"/>
      <c r="D60" s="113">
        <v>6.2312161891404525</v>
      </c>
      <c r="E60" s="115">
        <v>311</v>
      </c>
      <c r="F60" s="114">
        <v>394</v>
      </c>
      <c r="G60" s="114">
        <v>408</v>
      </c>
      <c r="H60" s="114">
        <v>368</v>
      </c>
      <c r="I60" s="140">
        <v>318</v>
      </c>
      <c r="J60" s="115">
        <v>-7</v>
      </c>
      <c r="K60" s="116">
        <v>-2.2012578616352201</v>
      </c>
    </row>
    <row r="61" spans="1:11" ht="14.1" customHeight="1" x14ac:dyDescent="0.2">
      <c r="A61" s="306" t="s">
        <v>290</v>
      </c>
      <c r="B61" s="307" t="s">
        <v>291</v>
      </c>
      <c r="C61" s="308"/>
      <c r="D61" s="113">
        <v>1.522740933680625</v>
      </c>
      <c r="E61" s="115">
        <v>76</v>
      </c>
      <c r="F61" s="114">
        <v>86</v>
      </c>
      <c r="G61" s="114">
        <v>125</v>
      </c>
      <c r="H61" s="114">
        <v>125</v>
      </c>
      <c r="I61" s="140">
        <v>88</v>
      </c>
      <c r="J61" s="115">
        <v>-12</v>
      </c>
      <c r="K61" s="116">
        <v>-13.636363636363637</v>
      </c>
    </row>
    <row r="62" spans="1:11" ht="14.1" customHeight="1" x14ac:dyDescent="0.2">
      <c r="A62" s="306" t="s">
        <v>292</v>
      </c>
      <c r="B62" s="307" t="s">
        <v>293</v>
      </c>
      <c r="C62" s="308"/>
      <c r="D62" s="113">
        <v>2.3442195952714888</v>
      </c>
      <c r="E62" s="115">
        <v>117</v>
      </c>
      <c r="F62" s="114">
        <v>175</v>
      </c>
      <c r="G62" s="114">
        <v>119</v>
      </c>
      <c r="H62" s="114">
        <v>140</v>
      </c>
      <c r="I62" s="140">
        <v>115</v>
      </c>
      <c r="J62" s="115">
        <v>2</v>
      </c>
      <c r="K62" s="116">
        <v>1.7391304347826086</v>
      </c>
    </row>
    <row r="63" spans="1:11" ht="14.1" customHeight="1" x14ac:dyDescent="0.2">
      <c r="A63" s="306"/>
      <c r="B63" s="307" t="s">
        <v>294</v>
      </c>
      <c r="C63" s="308"/>
      <c r="D63" s="113">
        <v>2.2039671408535364</v>
      </c>
      <c r="E63" s="115">
        <v>110</v>
      </c>
      <c r="F63" s="114">
        <v>170</v>
      </c>
      <c r="G63" s="114">
        <v>107</v>
      </c>
      <c r="H63" s="114">
        <v>130</v>
      </c>
      <c r="I63" s="140">
        <v>107</v>
      </c>
      <c r="J63" s="115">
        <v>3</v>
      </c>
      <c r="K63" s="116">
        <v>2.8037383177570092</v>
      </c>
    </row>
    <row r="64" spans="1:11" ht="14.1" customHeight="1" x14ac:dyDescent="0.2">
      <c r="A64" s="306" t="s">
        <v>295</v>
      </c>
      <c r="B64" s="307" t="s">
        <v>296</v>
      </c>
      <c r="C64" s="308"/>
      <c r="D64" s="113">
        <v>0.92165898617511521</v>
      </c>
      <c r="E64" s="115">
        <v>46</v>
      </c>
      <c r="F64" s="114">
        <v>33</v>
      </c>
      <c r="G64" s="114">
        <v>53</v>
      </c>
      <c r="H64" s="114">
        <v>36</v>
      </c>
      <c r="I64" s="140">
        <v>37</v>
      </c>
      <c r="J64" s="115">
        <v>9</v>
      </c>
      <c r="K64" s="116">
        <v>24.324324324324323</v>
      </c>
    </row>
    <row r="65" spans="1:11" ht="14.1" customHeight="1" x14ac:dyDescent="0.2">
      <c r="A65" s="306" t="s">
        <v>297</v>
      </c>
      <c r="B65" s="307" t="s">
        <v>298</v>
      </c>
      <c r="C65" s="308"/>
      <c r="D65" s="113">
        <v>0.68122620717291127</v>
      </c>
      <c r="E65" s="115">
        <v>34</v>
      </c>
      <c r="F65" s="114">
        <v>52</v>
      </c>
      <c r="G65" s="114">
        <v>59</v>
      </c>
      <c r="H65" s="114">
        <v>28</v>
      </c>
      <c r="I65" s="140">
        <v>30</v>
      </c>
      <c r="J65" s="115">
        <v>4</v>
      </c>
      <c r="K65" s="116">
        <v>13.333333333333334</v>
      </c>
    </row>
    <row r="66" spans="1:11" ht="14.1" customHeight="1" x14ac:dyDescent="0.2">
      <c r="A66" s="306">
        <v>82</v>
      </c>
      <c r="B66" s="307" t="s">
        <v>299</v>
      </c>
      <c r="C66" s="308"/>
      <c r="D66" s="113">
        <v>3.0054097375275495</v>
      </c>
      <c r="E66" s="115">
        <v>150</v>
      </c>
      <c r="F66" s="114">
        <v>100</v>
      </c>
      <c r="G66" s="114">
        <v>221</v>
      </c>
      <c r="H66" s="114">
        <v>142</v>
      </c>
      <c r="I66" s="140">
        <v>107</v>
      </c>
      <c r="J66" s="115">
        <v>43</v>
      </c>
      <c r="K66" s="116">
        <v>40.186915887850468</v>
      </c>
    </row>
    <row r="67" spans="1:11" ht="14.1" customHeight="1" x14ac:dyDescent="0.2">
      <c r="A67" s="306" t="s">
        <v>300</v>
      </c>
      <c r="B67" s="307" t="s">
        <v>301</v>
      </c>
      <c r="C67" s="308"/>
      <c r="D67" s="113">
        <v>1.0018032458425166</v>
      </c>
      <c r="E67" s="115">
        <v>50</v>
      </c>
      <c r="F67" s="114">
        <v>46</v>
      </c>
      <c r="G67" s="114">
        <v>124</v>
      </c>
      <c r="H67" s="114">
        <v>52</v>
      </c>
      <c r="I67" s="140">
        <v>41</v>
      </c>
      <c r="J67" s="115">
        <v>9</v>
      </c>
      <c r="K67" s="116">
        <v>21.951219512195124</v>
      </c>
    </row>
    <row r="68" spans="1:11" ht="14.1" customHeight="1" x14ac:dyDescent="0.2">
      <c r="A68" s="306" t="s">
        <v>302</v>
      </c>
      <c r="B68" s="307" t="s">
        <v>303</v>
      </c>
      <c r="C68" s="308"/>
      <c r="D68" s="113">
        <v>1.1620917651773193</v>
      </c>
      <c r="E68" s="115">
        <v>58</v>
      </c>
      <c r="F68" s="114">
        <v>33</v>
      </c>
      <c r="G68" s="114">
        <v>60</v>
      </c>
      <c r="H68" s="114">
        <v>61</v>
      </c>
      <c r="I68" s="140">
        <v>44</v>
      </c>
      <c r="J68" s="115">
        <v>14</v>
      </c>
      <c r="K68" s="116">
        <v>31.818181818181817</v>
      </c>
    </row>
    <row r="69" spans="1:11" ht="14.1" customHeight="1" x14ac:dyDescent="0.2">
      <c r="A69" s="306">
        <v>83</v>
      </c>
      <c r="B69" s="307" t="s">
        <v>304</v>
      </c>
      <c r="C69" s="308"/>
      <c r="D69" s="113">
        <v>5.46984572230014</v>
      </c>
      <c r="E69" s="115">
        <v>273</v>
      </c>
      <c r="F69" s="114">
        <v>210</v>
      </c>
      <c r="G69" s="114">
        <v>474</v>
      </c>
      <c r="H69" s="114">
        <v>213</v>
      </c>
      <c r="I69" s="140">
        <v>295</v>
      </c>
      <c r="J69" s="115">
        <v>-22</v>
      </c>
      <c r="K69" s="116">
        <v>-7.4576271186440675</v>
      </c>
    </row>
    <row r="70" spans="1:11" ht="14.1" customHeight="1" x14ac:dyDescent="0.2">
      <c r="A70" s="306" t="s">
        <v>305</v>
      </c>
      <c r="B70" s="307" t="s">
        <v>306</v>
      </c>
      <c r="C70" s="308"/>
      <c r="D70" s="113">
        <v>4.4480064115407734</v>
      </c>
      <c r="E70" s="115">
        <v>222</v>
      </c>
      <c r="F70" s="114">
        <v>151</v>
      </c>
      <c r="G70" s="114">
        <v>409</v>
      </c>
      <c r="H70" s="114">
        <v>152</v>
      </c>
      <c r="I70" s="140">
        <v>237</v>
      </c>
      <c r="J70" s="115">
        <v>-15</v>
      </c>
      <c r="K70" s="116">
        <v>-6.3291139240506329</v>
      </c>
    </row>
    <row r="71" spans="1:11" ht="14.1" customHeight="1" x14ac:dyDescent="0.2">
      <c r="A71" s="306"/>
      <c r="B71" s="307" t="s">
        <v>307</v>
      </c>
      <c r="C71" s="308"/>
      <c r="D71" s="113">
        <v>1.522740933680625</v>
      </c>
      <c r="E71" s="115">
        <v>76</v>
      </c>
      <c r="F71" s="114">
        <v>68</v>
      </c>
      <c r="G71" s="114">
        <v>160</v>
      </c>
      <c r="H71" s="114">
        <v>51</v>
      </c>
      <c r="I71" s="140">
        <v>87</v>
      </c>
      <c r="J71" s="115">
        <v>-11</v>
      </c>
      <c r="K71" s="116">
        <v>-12.64367816091954</v>
      </c>
    </row>
    <row r="72" spans="1:11" ht="14.1" customHeight="1" x14ac:dyDescent="0.2">
      <c r="A72" s="306">
        <v>84</v>
      </c>
      <c r="B72" s="307" t="s">
        <v>308</v>
      </c>
      <c r="C72" s="308"/>
      <c r="D72" s="113">
        <v>5.730314566219195</v>
      </c>
      <c r="E72" s="115">
        <v>286</v>
      </c>
      <c r="F72" s="114">
        <v>203</v>
      </c>
      <c r="G72" s="114">
        <v>236</v>
      </c>
      <c r="H72" s="114">
        <v>161</v>
      </c>
      <c r="I72" s="140">
        <v>254</v>
      </c>
      <c r="J72" s="115">
        <v>32</v>
      </c>
      <c r="K72" s="116">
        <v>12.598425196850394</v>
      </c>
    </row>
    <row r="73" spans="1:11" ht="14.1" customHeight="1" x14ac:dyDescent="0.2">
      <c r="A73" s="306" t="s">
        <v>309</v>
      </c>
      <c r="B73" s="307" t="s">
        <v>310</v>
      </c>
      <c r="C73" s="308"/>
      <c r="D73" s="113">
        <v>0.92165898617511521</v>
      </c>
      <c r="E73" s="115">
        <v>46</v>
      </c>
      <c r="F73" s="114">
        <v>18</v>
      </c>
      <c r="G73" s="114">
        <v>51</v>
      </c>
      <c r="H73" s="114">
        <v>31</v>
      </c>
      <c r="I73" s="140">
        <v>46</v>
      </c>
      <c r="J73" s="115">
        <v>0</v>
      </c>
      <c r="K73" s="116">
        <v>0</v>
      </c>
    </row>
    <row r="74" spans="1:11" ht="14.1" customHeight="1" x14ac:dyDescent="0.2">
      <c r="A74" s="306" t="s">
        <v>311</v>
      </c>
      <c r="B74" s="307" t="s">
        <v>312</v>
      </c>
      <c r="C74" s="308"/>
      <c r="D74" s="113">
        <v>0.2003606491685033</v>
      </c>
      <c r="E74" s="115">
        <v>10</v>
      </c>
      <c r="F74" s="114">
        <v>17</v>
      </c>
      <c r="G74" s="114">
        <v>19</v>
      </c>
      <c r="H74" s="114">
        <v>7</v>
      </c>
      <c r="I74" s="140">
        <v>23</v>
      </c>
      <c r="J74" s="115">
        <v>-13</v>
      </c>
      <c r="K74" s="116">
        <v>-56.521739130434781</v>
      </c>
    </row>
    <row r="75" spans="1:11" ht="14.1" customHeight="1" x14ac:dyDescent="0.2">
      <c r="A75" s="306" t="s">
        <v>313</v>
      </c>
      <c r="B75" s="307" t="s">
        <v>314</v>
      </c>
      <c r="C75" s="308"/>
      <c r="D75" s="113">
        <v>3.9671408535363653</v>
      </c>
      <c r="E75" s="115">
        <v>198</v>
      </c>
      <c r="F75" s="114">
        <v>147</v>
      </c>
      <c r="G75" s="114">
        <v>151</v>
      </c>
      <c r="H75" s="114">
        <v>100</v>
      </c>
      <c r="I75" s="140">
        <v>165</v>
      </c>
      <c r="J75" s="115">
        <v>33</v>
      </c>
      <c r="K75" s="116">
        <v>20</v>
      </c>
    </row>
    <row r="76" spans="1:11" ht="14.1" customHeight="1" x14ac:dyDescent="0.2">
      <c r="A76" s="306">
        <v>91</v>
      </c>
      <c r="B76" s="307" t="s">
        <v>315</v>
      </c>
      <c r="C76" s="308"/>
      <c r="D76" s="113">
        <v>0.66119014225606088</v>
      </c>
      <c r="E76" s="115">
        <v>33</v>
      </c>
      <c r="F76" s="114">
        <v>31</v>
      </c>
      <c r="G76" s="114">
        <v>10</v>
      </c>
      <c r="H76" s="114">
        <v>20</v>
      </c>
      <c r="I76" s="140">
        <v>23</v>
      </c>
      <c r="J76" s="115">
        <v>10</v>
      </c>
      <c r="K76" s="116">
        <v>43.478260869565219</v>
      </c>
    </row>
    <row r="77" spans="1:11" ht="14.1" customHeight="1" x14ac:dyDescent="0.2">
      <c r="A77" s="306">
        <v>92</v>
      </c>
      <c r="B77" s="307" t="s">
        <v>316</v>
      </c>
      <c r="C77" s="308"/>
      <c r="D77" s="113">
        <v>0.72129833700661194</v>
      </c>
      <c r="E77" s="115">
        <v>36</v>
      </c>
      <c r="F77" s="114">
        <v>43</v>
      </c>
      <c r="G77" s="114">
        <v>29</v>
      </c>
      <c r="H77" s="114">
        <v>42</v>
      </c>
      <c r="I77" s="140">
        <v>31</v>
      </c>
      <c r="J77" s="115">
        <v>5</v>
      </c>
      <c r="K77" s="116">
        <v>16.129032258064516</v>
      </c>
    </row>
    <row r="78" spans="1:11" ht="14.1" customHeight="1" x14ac:dyDescent="0.2">
      <c r="A78" s="306">
        <v>93</v>
      </c>
      <c r="B78" s="307" t="s">
        <v>317</v>
      </c>
      <c r="C78" s="308"/>
      <c r="D78" s="113" t="s">
        <v>513</v>
      </c>
      <c r="E78" s="115" t="s">
        <v>513</v>
      </c>
      <c r="F78" s="114">
        <v>5</v>
      </c>
      <c r="G78" s="114">
        <v>8</v>
      </c>
      <c r="H78" s="114">
        <v>8</v>
      </c>
      <c r="I78" s="140" t="s">
        <v>513</v>
      </c>
      <c r="J78" s="115" t="s">
        <v>513</v>
      </c>
      <c r="K78" s="116" t="s">
        <v>513</v>
      </c>
    </row>
    <row r="79" spans="1:11" ht="14.1" customHeight="1" x14ac:dyDescent="0.2">
      <c r="A79" s="306">
        <v>94</v>
      </c>
      <c r="B79" s="307" t="s">
        <v>318</v>
      </c>
      <c r="C79" s="308"/>
      <c r="D79" s="113">
        <v>0.50090162292125828</v>
      </c>
      <c r="E79" s="115">
        <v>25</v>
      </c>
      <c r="F79" s="114">
        <v>38</v>
      </c>
      <c r="G79" s="114">
        <v>52</v>
      </c>
      <c r="H79" s="114">
        <v>40</v>
      </c>
      <c r="I79" s="140">
        <v>23</v>
      </c>
      <c r="J79" s="115">
        <v>2</v>
      </c>
      <c r="K79" s="116">
        <v>8.695652173913043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0.3205770386696053</v>
      </c>
      <c r="E81" s="143">
        <v>16</v>
      </c>
      <c r="F81" s="144">
        <v>15</v>
      </c>
      <c r="G81" s="144">
        <v>31</v>
      </c>
      <c r="H81" s="144">
        <v>21</v>
      </c>
      <c r="I81" s="145">
        <v>25</v>
      </c>
      <c r="J81" s="143">
        <v>-9</v>
      </c>
      <c r="K81" s="146">
        <v>-36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51629</v>
      </c>
      <c r="C10" s="114">
        <v>24978</v>
      </c>
      <c r="D10" s="114">
        <v>26651</v>
      </c>
      <c r="E10" s="114">
        <v>37781</v>
      </c>
      <c r="F10" s="114">
        <v>13015</v>
      </c>
      <c r="G10" s="114">
        <v>7574</v>
      </c>
      <c r="H10" s="114">
        <v>13691</v>
      </c>
      <c r="I10" s="115">
        <v>13836</v>
      </c>
      <c r="J10" s="114">
        <v>10283</v>
      </c>
      <c r="K10" s="114">
        <v>3553</v>
      </c>
      <c r="L10" s="423">
        <v>4289</v>
      </c>
      <c r="M10" s="424">
        <v>4376</v>
      </c>
    </row>
    <row r="11" spans="1:13" ht="11.1" customHeight="1" x14ac:dyDescent="0.2">
      <c r="A11" s="422" t="s">
        <v>387</v>
      </c>
      <c r="B11" s="115">
        <v>51912</v>
      </c>
      <c r="C11" s="114">
        <v>25149</v>
      </c>
      <c r="D11" s="114">
        <v>26763</v>
      </c>
      <c r="E11" s="114">
        <v>37836</v>
      </c>
      <c r="F11" s="114">
        <v>13259</v>
      </c>
      <c r="G11" s="114">
        <v>7282</v>
      </c>
      <c r="H11" s="114">
        <v>14059</v>
      </c>
      <c r="I11" s="115">
        <v>14344</v>
      </c>
      <c r="J11" s="114">
        <v>10739</v>
      </c>
      <c r="K11" s="114">
        <v>3605</v>
      </c>
      <c r="L11" s="423">
        <v>3852</v>
      </c>
      <c r="M11" s="424">
        <v>3724</v>
      </c>
    </row>
    <row r="12" spans="1:13" ht="11.1" customHeight="1" x14ac:dyDescent="0.2">
      <c r="A12" s="422" t="s">
        <v>388</v>
      </c>
      <c r="B12" s="115">
        <v>53025</v>
      </c>
      <c r="C12" s="114">
        <v>25802</v>
      </c>
      <c r="D12" s="114">
        <v>27223</v>
      </c>
      <c r="E12" s="114">
        <v>38821</v>
      </c>
      <c r="F12" s="114">
        <v>13364</v>
      </c>
      <c r="G12" s="114">
        <v>8055</v>
      </c>
      <c r="H12" s="114">
        <v>14252</v>
      </c>
      <c r="I12" s="115">
        <v>14090</v>
      </c>
      <c r="J12" s="114">
        <v>10420</v>
      </c>
      <c r="K12" s="114">
        <v>3670</v>
      </c>
      <c r="L12" s="423">
        <v>5434</v>
      </c>
      <c r="M12" s="424">
        <v>4514</v>
      </c>
    </row>
    <row r="13" spans="1:13" s="110" customFormat="1" ht="11.1" customHeight="1" x14ac:dyDescent="0.2">
      <c r="A13" s="422" t="s">
        <v>389</v>
      </c>
      <c r="B13" s="115">
        <v>52664</v>
      </c>
      <c r="C13" s="114">
        <v>25480</v>
      </c>
      <c r="D13" s="114">
        <v>27184</v>
      </c>
      <c r="E13" s="114">
        <v>38319</v>
      </c>
      <c r="F13" s="114">
        <v>13502</v>
      </c>
      <c r="G13" s="114">
        <v>7826</v>
      </c>
      <c r="H13" s="114">
        <v>14381</v>
      </c>
      <c r="I13" s="115">
        <v>14256</v>
      </c>
      <c r="J13" s="114">
        <v>10621</v>
      </c>
      <c r="K13" s="114">
        <v>3635</v>
      </c>
      <c r="L13" s="423">
        <v>3528</v>
      </c>
      <c r="M13" s="424">
        <v>3949</v>
      </c>
    </row>
    <row r="14" spans="1:13" ht="15" customHeight="1" x14ac:dyDescent="0.2">
      <c r="A14" s="422" t="s">
        <v>390</v>
      </c>
      <c r="B14" s="115">
        <v>52416</v>
      </c>
      <c r="C14" s="114">
        <v>25387</v>
      </c>
      <c r="D14" s="114">
        <v>27029</v>
      </c>
      <c r="E14" s="114">
        <v>37054</v>
      </c>
      <c r="F14" s="114">
        <v>14614</v>
      </c>
      <c r="G14" s="114">
        <v>7614</v>
      </c>
      <c r="H14" s="114">
        <v>14533</v>
      </c>
      <c r="I14" s="115">
        <v>13997</v>
      </c>
      <c r="J14" s="114">
        <v>10358</v>
      </c>
      <c r="K14" s="114">
        <v>3639</v>
      </c>
      <c r="L14" s="423">
        <v>4078</v>
      </c>
      <c r="M14" s="424">
        <v>4263</v>
      </c>
    </row>
    <row r="15" spans="1:13" ht="11.1" customHeight="1" x14ac:dyDescent="0.2">
      <c r="A15" s="422" t="s">
        <v>387</v>
      </c>
      <c r="B15" s="115">
        <v>52190</v>
      </c>
      <c r="C15" s="114">
        <v>25498</v>
      </c>
      <c r="D15" s="114">
        <v>26692</v>
      </c>
      <c r="E15" s="114">
        <v>36688</v>
      </c>
      <c r="F15" s="114">
        <v>14781</v>
      </c>
      <c r="G15" s="114">
        <v>7312</v>
      </c>
      <c r="H15" s="114">
        <v>14709</v>
      </c>
      <c r="I15" s="115">
        <v>14264</v>
      </c>
      <c r="J15" s="114">
        <v>10639</v>
      </c>
      <c r="K15" s="114">
        <v>3625</v>
      </c>
      <c r="L15" s="423">
        <v>3992</v>
      </c>
      <c r="M15" s="424">
        <v>3949</v>
      </c>
    </row>
    <row r="16" spans="1:13" ht="11.1" customHeight="1" x14ac:dyDescent="0.2">
      <c r="A16" s="422" t="s">
        <v>388</v>
      </c>
      <c r="B16" s="115">
        <v>53024</v>
      </c>
      <c r="C16" s="114">
        <v>25871</v>
      </c>
      <c r="D16" s="114">
        <v>27153</v>
      </c>
      <c r="E16" s="114">
        <v>37990</v>
      </c>
      <c r="F16" s="114">
        <v>14859</v>
      </c>
      <c r="G16" s="114">
        <v>8004</v>
      </c>
      <c r="H16" s="114">
        <v>14896</v>
      </c>
      <c r="I16" s="115">
        <v>14234</v>
      </c>
      <c r="J16" s="114">
        <v>10393</v>
      </c>
      <c r="K16" s="114">
        <v>3841</v>
      </c>
      <c r="L16" s="423">
        <v>5228</v>
      </c>
      <c r="M16" s="424">
        <v>4458</v>
      </c>
    </row>
    <row r="17" spans="1:13" s="110" customFormat="1" ht="11.1" customHeight="1" x14ac:dyDescent="0.2">
      <c r="A17" s="422" t="s">
        <v>389</v>
      </c>
      <c r="B17" s="115">
        <v>52205</v>
      </c>
      <c r="C17" s="114">
        <v>25573</v>
      </c>
      <c r="D17" s="114">
        <v>26632</v>
      </c>
      <c r="E17" s="114">
        <v>37654</v>
      </c>
      <c r="F17" s="114">
        <v>14491</v>
      </c>
      <c r="G17" s="114">
        <v>7821</v>
      </c>
      <c r="H17" s="114">
        <v>14872</v>
      </c>
      <c r="I17" s="115">
        <v>14562</v>
      </c>
      <c r="J17" s="114">
        <v>10713</v>
      </c>
      <c r="K17" s="114">
        <v>3849</v>
      </c>
      <c r="L17" s="423">
        <v>3320</v>
      </c>
      <c r="M17" s="424">
        <v>3627</v>
      </c>
    </row>
    <row r="18" spans="1:13" ht="15" customHeight="1" x14ac:dyDescent="0.2">
      <c r="A18" s="422" t="s">
        <v>391</v>
      </c>
      <c r="B18" s="115">
        <v>51956</v>
      </c>
      <c r="C18" s="114">
        <v>25435</v>
      </c>
      <c r="D18" s="114">
        <v>26521</v>
      </c>
      <c r="E18" s="114">
        <v>37167</v>
      </c>
      <c r="F18" s="114">
        <v>14723</v>
      </c>
      <c r="G18" s="114">
        <v>7534</v>
      </c>
      <c r="H18" s="114">
        <v>15047</v>
      </c>
      <c r="I18" s="115">
        <v>14343</v>
      </c>
      <c r="J18" s="114">
        <v>10499</v>
      </c>
      <c r="K18" s="114">
        <v>3844</v>
      </c>
      <c r="L18" s="423">
        <v>3937</v>
      </c>
      <c r="M18" s="424">
        <v>4175</v>
      </c>
    </row>
    <row r="19" spans="1:13" ht="11.1" customHeight="1" x14ac:dyDescent="0.2">
      <c r="A19" s="422" t="s">
        <v>387</v>
      </c>
      <c r="B19" s="115">
        <v>51862</v>
      </c>
      <c r="C19" s="114">
        <v>25426</v>
      </c>
      <c r="D19" s="114">
        <v>26436</v>
      </c>
      <c r="E19" s="114">
        <v>36843</v>
      </c>
      <c r="F19" s="114">
        <v>14939</v>
      </c>
      <c r="G19" s="114">
        <v>7181</v>
      </c>
      <c r="H19" s="114">
        <v>15276</v>
      </c>
      <c r="I19" s="115">
        <v>14778</v>
      </c>
      <c r="J19" s="114">
        <v>10901</v>
      </c>
      <c r="K19" s="114">
        <v>3877</v>
      </c>
      <c r="L19" s="423">
        <v>3860</v>
      </c>
      <c r="M19" s="424">
        <v>4062</v>
      </c>
    </row>
    <row r="20" spans="1:13" ht="11.1" customHeight="1" x14ac:dyDescent="0.2">
      <c r="A20" s="422" t="s">
        <v>388</v>
      </c>
      <c r="B20" s="115">
        <v>52324</v>
      </c>
      <c r="C20" s="114">
        <v>25456</v>
      </c>
      <c r="D20" s="114">
        <v>26868</v>
      </c>
      <c r="E20" s="114">
        <v>37296</v>
      </c>
      <c r="F20" s="114">
        <v>14962</v>
      </c>
      <c r="G20" s="114">
        <v>7758</v>
      </c>
      <c r="H20" s="114">
        <v>15365</v>
      </c>
      <c r="I20" s="115">
        <v>14381</v>
      </c>
      <c r="J20" s="114">
        <v>10420</v>
      </c>
      <c r="K20" s="114">
        <v>3961</v>
      </c>
      <c r="L20" s="423">
        <v>5098</v>
      </c>
      <c r="M20" s="424">
        <v>4806</v>
      </c>
    </row>
    <row r="21" spans="1:13" s="110" customFormat="1" ht="11.1" customHeight="1" x14ac:dyDescent="0.2">
      <c r="A21" s="422" t="s">
        <v>389</v>
      </c>
      <c r="B21" s="115">
        <v>52255</v>
      </c>
      <c r="C21" s="114">
        <v>25252</v>
      </c>
      <c r="D21" s="114">
        <v>27003</v>
      </c>
      <c r="E21" s="114">
        <v>37121</v>
      </c>
      <c r="F21" s="114">
        <v>15075</v>
      </c>
      <c r="G21" s="114">
        <v>7651</v>
      </c>
      <c r="H21" s="114">
        <v>15511</v>
      </c>
      <c r="I21" s="115">
        <v>14865</v>
      </c>
      <c r="J21" s="114">
        <v>10871</v>
      </c>
      <c r="K21" s="114">
        <v>3994</v>
      </c>
      <c r="L21" s="423">
        <v>3164</v>
      </c>
      <c r="M21" s="424">
        <v>3410</v>
      </c>
    </row>
    <row r="22" spans="1:13" ht="15" customHeight="1" x14ac:dyDescent="0.2">
      <c r="A22" s="422" t="s">
        <v>392</v>
      </c>
      <c r="B22" s="115">
        <v>51742</v>
      </c>
      <c r="C22" s="114">
        <v>24983</v>
      </c>
      <c r="D22" s="114">
        <v>26759</v>
      </c>
      <c r="E22" s="114">
        <v>36789</v>
      </c>
      <c r="F22" s="114">
        <v>14814</v>
      </c>
      <c r="G22" s="114">
        <v>7223</v>
      </c>
      <c r="H22" s="114">
        <v>15725</v>
      </c>
      <c r="I22" s="115">
        <v>14483</v>
      </c>
      <c r="J22" s="114">
        <v>10600</v>
      </c>
      <c r="K22" s="114">
        <v>3883</v>
      </c>
      <c r="L22" s="423">
        <v>3734</v>
      </c>
      <c r="M22" s="424">
        <v>4366</v>
      </c>
    </row>
    <row r="23" spans="1:13" ht="11.1" customHeight="1" x14ac:dyDescent="0.2">
      <c r="A23" s="422" t="s">
        <v>387</v>
      </c>
      <c r="B23" s="115">
        <v>51792</v>
      </c>
      <c r="C23" s="114">
        <v>25120</v>
      </c>
      <c r="D23" s="114">
        <v>26672</v>
      </c>
      <c r="E23" s="114">
        <v>36629</v>
      </c>
      <c r="F23" s="114">
        <v>15003</v>
      </c>
      <c r="G23" s="114">
        <v>6991</v>
      </c>
      <c r="H23" s="114">
        <v>16006</v>
      </c>
      <c r="I23" s="115">
        <v>14790</v>
      </c>
      <c r="J23" s="114">
        <v>10846</v>
      </c>
      <c r="K23" s="114">
        <v>3944</v>
      </c>
      <c r="L23" s="423">
        <v>3414</v>
      </c>
      <c r="M23" s="424">
        <v>3454</v>
      </c>
    </row>
    <row r="24" spans="1:13" ht="11.1" customHeight="1" x14ac:dyDescent="0.2">
      <c r="A24" s="422" t="s">
        <v>388</v>
      </c>
      <c r="B24" s="115">
        <v>52775</v>
      </c>
      <c r="C24" s="114">
        <v>25604</v>
      </c>
      <c r="D24" s="114">
        <v>27171</v>
      </c>
      <c r="E24" s="114">
        <v>36783</v>
      </c>
      <c r="F24" s="114">
        <v>15142</v>
      </c>
      <c r="G24" s="114">
        <v>7619</v>
      </c>
      <c r="H24" s="114">
        <v>16221</v>
      </c>
      <c r="I24" s="115">
        <v>14698</v>
      </c>
      <c r="J24" s="114">
        <v>10666</v>
      </c>
      <c r="K24" s="114">
        <v>4032</v>
      </c>
      <c r="L24" s="423">
        <v>5390</v>
      </c>
      <c r="M24" s="424">
        <v>4475</v>
      </c>
    </row>
    <row r="25" spans="1:13" s="110" customFormat="1" ht="11.1" customHeight="1" x14ac:dyDescent="0.2">
      <c r="A25" s="422" t="s">
        <v>389</v>
      </c>
      <c r="B25" s="115">
        <v>52540</v>
      </c>
      <c r="C25" s="114">
        <v>25284</v>
      </c>
      <c r="D25" s="114">
        <v>27256</v>
      </c>
      <c r="E25" s="114">
        <v>36316</v>
      </c>
      <c r="F25" s="114">
        <v>15379</v>
      </c>
      <c r="G25" s="114">
        <v>7389</v>
      </c>
      <c r="H25" s="114">
        <v>16314</v>
      </c>
      <c r="I25" s="115">
        <v>15050</v>
      </c>
      <c r="J25" s="114">
        <v>11037</v>
      </c>
      <c r="K25" s="114">
        <v>4013</v>
      </c>
      <c r="L25" s="423">
        <v>3173</v>
      </c>
      <c r="M25" s="424">
        <v>3404</v>
      </c>
    </row>
    <row r="26" spans="1:13" ht="15" customHeight="1" x14ac:dyDescent="0.2">
      <c r="A26" s="422" t="s">
        <v>393</v>
      </c>
      <c r="B26" s="115">
        <v>52511</v>
      </c>
      <c r="C26" s="114">
        <v>25330</v>
      </c>
      <c r="D26" s="114">
        <v>27181</v>
      </c>
      <c r="E26" s="114">
        <v>36260</v>
      </c>
      <c r="F26" s="114">
        <v>15411</v>
      </c>
      <c r="G26" s="114">
        <v>7154</v>
      </c>
      <c r="H26" s="114">
        <v>16547</v>
      </c>
      <c r="I26" s="115">
        <v>14654</v>
      </c>
      <c r="J26" s="114">
        <v>10758</v>
      </c>
      <c r="K26" s="114">
        <v>3896</v>
      </c>
      <c r="L26" s="423">
        <v>3931</v>
      </c>
      <c r="M26" s="424">
        <v>3933</v>
      </c>
    </row>
    <row r="27" spans="1:13" ht="11.1" customHeight="1" x14ac:dyDescent="0.2">
      <c r="A27" s="422" t="s">
        <v>387</v>
      </c>
      <c r="B27" s="115">
        <v>52916</v>
      </c>
      <c r="C27" s="114">
        <v>25536</v>
      </c>
      <c r="D27" s="114">
        <v>27380</v>
      </c>
      <c r="E27" s="114">
        <v>36347</v>
      </c>
      <c r="F27" s="114">
        <v>15736</v>
      </c>
      <c r="G27" s="114">
        <v>6976</v>
      </c>
      <c r="H27" s="114">
        <v>16824</v>
      </c>
      <c r="I27" s="115">
        <v>15195</v>
      </c>
      <c r="J27" s="114">
        <v>11199</v>
      </c>
      <c r="K27" s="114">
        <v>3996</v>
      </c>
      <c r="L27" s="423">
        <v>3458</v>
      </c>
      <c r="M27" s="424">
        <v>3243</v>
      </c>
    </row>
    <row r="28" spans="1:13" ht="11.1" customHeight="1" x14ac:dyDescent="0.2">
      <c r="A28" s="422" t="s">
        <v>388</v>
      </c>
      <c r="B28" s="115">
        <v>53683</v>
      </c>
      <c r="C28" s="114">
        <v>25796</v>
      </c>
      <c r="D28" s="114">
        <v>27887</v>
      </c>
      <c r="E28" s="114">
        <v>37676</v>
      </c>
      <c r="F28" s="114">
        <v>15927</v>
      </c>
      <c r="G28" s="114">
        <v>7489</v>
      </c>
      <c r="H28" s="114">
        <v>16948</v>
      </c>
      <c r="I28" s="115">
        <v>15127</v>
      </c>
      <c r="J28" s="114">
        <v>10923</v>
      </c>
      <c r="K28" s="114">
        <v>4204</v>
      </c>
      <c r="L28" s="423">
        <v>5314</v>
      </c>
      <c r="M28" s="424">
        <v>4920</v>
      </c>
    </row>
    <row r="29" spans="1:13" s="110" customFormat="1" ht="11.1" customHeight="1" x14ac:dyDescent="0.2">
      <c r="A29" s="422" t="s">
        <v>389</v>
      </c>
      <c r="B29" s="115">
        <v>53417</v>
      </c>
      <c r="C29" s="114">
        <v>25447</v>
      </c>
      <c r="D29" s="114">
        <v>27970</v>
      </c>
      <c r="E29" s="114">
        <v>37285</v>
      </c>
      <c r="F29" s="114">
        <v>16092</v>
      </c>
      <c r="G29" s="114">
        <v>7321</v>
      </c>
      <c r="H29" s="114">
        <v>17037</v>
      </c>
      <c r="I29" s="115">
        <v>15674</v>
      </c>
      <c r="J29" s="114">
        <v>11485</v>
      </c>
      <c r="K29" s="114">
        <v>4189</v>
      </c>
      <c r="L29" s="423">
        <v>3224</v>
      </c>
      <c r="M29" s="424">
        <v>3440</v>
      </c>
    </row>
    <row r="30" spans="1:13" ht="15" customHeight="1" x14ac:dyDescent="0.2">
      <c r="A30" s="422" t="s">
        <v>394</v>
      </c>
      <c r="B30" s="115">
        <v>53401</v>
      </c>
      <c r="C30" s="114">
        <v>25465</v>
      </c>
      <c r="D30" s="114">
        <v>27936</v>
      </c>
      <c r="E30" s="114">
        <v>37181</v>
      </c>
      <c r="F30" s="114">
        <v>16202</v>
      </c>
      <c r="G30" s="114">
        <v>7130</v>
      </c>
      <c r="H30" s="114">
        <v>17174</v>
      </c>
      <c r="I30" s="115">
        <v>15360</v>
      </c>
      <c r="J30" s="114">
        <v>11203</v>
      </c>
      <c r="K30" s="114">
        <v>4157</v>
      </c>
      <c r="L30" s="423">
        <v>3998</v>
      </c>
      <c r="M30" s="424">
        <v>4060</v>
      </c>
    </row>
    <row r="31" spans="1:13" ht="11.1" customHeight="1" x14ac:dyDescent="0.2">
      <c r="A31" s="422" t="s">
        <v>387</v>
      </c>
      <c r="B31" s="115">
        <v>53858</v>
      </c>
      <c r="C31" s="114">
        <v>25699</v>
      </c>
      <c r="D31" s="114">
        <v>28159</v>
      </c>
      <c r="E31" s="114">
        <v>37281</v>
      </c>
      <c r="F31" s="114">
        <v>16566</v>
      </c>
      <c r="G31" s="114">
        <v>7028</v>
      </c>
      <c r="H31" s="114">
        <v>17471</v>
      </c>
      <c r="I31" s="115">
        <v>15724</v>
      </c>
      <c r="J31" s="114">
        <v>11424</v>
      </c>
      <c r="K31" s="114">
        <v>4300</v>
      </c>
      <c r="L31" s="423">
        <v>3808</v>
      </c>
      <c r="M31" s="424">
        <v>3427</v>
      </c>
    </row>
    <row r="32" spans="1:13" ht="11.1" customHeight="1" x14ac:dyDescent="0.2">
      <c r="A32" s="422" t="s">
        <v>388</v>
      </c>
      <c r="B32" s="115">
        <v>54650</v>
      </c>
      <c r="C32" s="114">
        <v>26142</v>
      </c>
      <c r="D32" s="114">
        <v>28508</v>
      </c>
      <c r="E32" s="114">
        <v>37957</v>
      </c>
      <c r="F32" s="114">
        <v>16684</v>
      </c>
      <c r="G32" s="114">
        <v>7491</v>
      </c>
      <c r="H32" s="114">
        <v>17629</v>
      </c>
      <c r="I32" s="115">
        <v>15953</v>
      </c>
      <c r="J32" s="114">
        <v>11344</v>
      </c>
      <c r="K32" s="114">
        <v>4609</v>
      </c>
      <c r="L32" s="423">
        <v>5798</v>
      </c>
      <c r="M32" s="424">
        <v>5193</v>
      </c>
    </row>
    <row r="33" spans="1:13" s="110" customFormat="1" ht="11.1" customHeight="1" x14ac:dyDescent="0.2">
      <c r="A33" s="422" t="s">
        <v>389</v>
      </c>
      <c r="B33" s="115">
        <v>54424</v>
      </c>
      <c r="C33" s="114">
        <v>25888</v>
      </c>
      <c r="D33" s="114">
        <v>28536</v>
      </c>
      <c r="E33" s="114">
        <v>37540</v>
      </c>
      <c r="F33" s="114">
        <v>16876</v>
      </c>
      <c r="G33" s="114">
        <v>7232</v>
      </c>
      <c r="H33" s="114">
        <v>17705</v>
      </c>
      <c r="I33" s="115">
        <v>16340</v>
      </c>
      <c r="J33" s="114">
        <v>11741</v>
      </c>
      <c r="K33" s="114">
        <v>4599</v>
      </c>
      <c r="L33" s="423">
        <v>3451</v>
      </c>
      <c r="M33" s="424">
        <v>3688</v>
      </c>
    </row>
    <row r="34" spans="1:13" ht="15" customHeight="1" x14ac:dyDescent="0.2">
      <c r="A34" s="422" t="s">
        <v>395</v>
      </c>
      <c r="B34" s="115">
        <v>54493</v>
      </c>
      <c r="C34" s="114">
        <v>26004</v>
      </c>
      <c r="D34" s="114">
        <v>28489</v>
      </c>
      <c r="E34" s="114">
        <v>37682</v>
      </c>
      <c r="F34" s="114">
        <v>16805</v>
      </c>
      <c r="G34" s="114">
        <v>6948</v>
      </c>
      <c r="H34" s="114">
        <v>17938</v>
      </c>
      <c r="I34" s="115">
        <v>15840</v>
      </c>
      <c r="J34" s="114">
        <v>11339</v>
      </c>
      <c r="K34" s="114">
        <v>4501</v>
      </c>
      <c r="L34" s="423">
        <v>4647</v>
      </c>
      <c r="M34" s="424">
        <v>4771</v>
      </c>
    </row>
    <row r="35" spans="1:13" ht="11.1" customHeight="1" x14ac:dyDescent="0.2">
      <c r="A35" s="422" t="s">
        <v>387</v>
      </c>
      <c r="B35" s="115">
        <v>54734</v>
      </c>
      <c r="C35" s="114">
        <v>26199</v>
      </c>
      <c r="D35" s="114">
        <v>28535</v>
      </c>
      <c r="E35" s="114">
        <v>37672</v>
      </c>
      <c r="F35" s="114">
        <v>17059</v>
      </c>
      <c r="G35" s="114">
        <v>6745</v>
      </c>
      <c r="H35" s="114">
        <v>18112</v>
      </c>
      <c r="I35" s="115">
        <v>15792</v>
      </c>
      <c r="J35" s="114">
        <v>11306</v>
      </c>
      <c r="K35" s="114">
        <v>4486</v>
      </c>
      <c r="L35" s="423">
        <v>4244</v>
      </c>
      <c r="M35" s="424">
        <v>4030</v>
      </c>
    </row>
    <row r="36" spans="1:13" ht="11.1" customHeight="1" x14ac:dyDescent="0.2">
      <c r="A36" s="422" t="s">
        <v>388</v>
      </c>
      <c r="B36" s="115">
        <v>55508</v>
      </c>
      <c r="C36" s="114">
        <v>26506</v>
      </c>
      <c r="D36" s="114">
        <v>29002</v>
      </c>
      <c r="E36" s="114">
        <v>38343</v>
      </c>
      <c r="F36" s="114">
        <v>17165</v>
      </c>
      <c r="G36" s="114">
        <v>7251</v>
      </c>
      <c r="H36" s="114">
        <v>18276</v>
      </c>
      <c r="I36" s="115">
        <v>15585</v>
      </c>
      <c r="J36" s="114">
        <v>10962</v>
      </c>
      <c r="K36" s="114">
        <v>4623</v>
      </c>
      <c r="L36" s="423">
        <v>5443</v>
      </c>
      <c r="M36" s="424">
        <v>4755</v>
      </c>
    </row>
    <row r="37" spans="1:13" s="110" customFormat="1" ht="11.1" customHeight="1" x14ac:dyDescent="0.2">
      <c r="A37" s="422" t="s">
        <v>389</v>
      </c>
      <c r="B37" s="115">
        <v>55307</v>
      </c>
      <c r="C37" s="114">
        <v>26264</v>
      </c>
      <c r="D37" s="114">
        <v>29043</v>
      </c>
      <c r="E37" s="114">
        <v>37954</v>
      </c>
      <c r="F37" s="114">
        <v>17353</v>
      </c>
      <c r="G37" s="114">
        <v>7132</v>
      </c>
      <c r="H37" s="114">
        <v>18270</v>
      </c>
      <c r="I37" s="115">
        <v>15799</v>
      </c>
      <c r="J37" s="114">
        <v>11236</v>
      </c>
      <c r="K37" s="114">
        <v>4563</v>
      </c>
      <c r="L37" s="423">
        <v>3710</v>
      </c>
      <c r="M37" s="424">
        <v>3892</v>
      </c>
    </row>
    <row r="38" spans="1:13" ht="15" customHeight="1" x14ac:dyDescent="0.2">
      <c r="A38" s="425" t="s">
        <v>396</v>
      </c>
      <c r="B38" s="115">
        <v>55058</v>
      </c>
      <c r="C38" s="114">
        <v>26238</v>
      </c>
      <c r="D38" s="114">
        <v>28820</v>
      </c>
      <c r="E38" s="114">
        <v>37783</v>
      </c>
      <c r="F38" s="114">
        <v>17275</v>
      </c>
      <c r="G38" s="114">
        <v>6834</v>
      </c>
      <c r="H38" s="114">
        <v>18349</v>
      </c>
      <c r="I38" s="115">
        <v>15366</v>
      </c>
      <c r="J38" s="114">
        <v>10882</v>
      </c>
      <c r="K38" s="114">
        <v>4484</v>
      </c>
      <c r="L38" s="423">
        <v>4719</v>
      </c>
      <c r="M38" s="424">
        <v>4993</v>
      </c>
    </row>
    <row r="39" spans="1:13" ht="11.1" customHeight="1" x14ac:dyDescent="0.2">
      <c r="A39" s="422" t="s">
        <v>387</v>
      </c>
      <c r="B39" s="115">
        <v>55214</v>
      </c>
      <c r="C39" s="114">
        <v>26400</v>
      </c>
      <c r="D39" s="114">
        <v>28814</v>
      </c>
      <c r="E39" s="114">
        <v>37698</v>
      </c>
      <c r="F39" s="114">
        <v>17516</v>
      </c>
      <c r="G39" s="114">
        <v>6650</v>
      </c>
      <c r="H39" s="114">
        <v>18622</v>
      </c>
      <c r="I39" s="115">
        <v>15181</v>
      </c>
      <c r="J39" s="114">
        <v>10726</v>
      </c>
      <c r="K39" s="114">
        <v>4455</v>
      </c>
      <c r="L39" s="423">
        <v>4258</v>
      </c>
      <c r="M39" s="424">
        <v>4103</v>
      </c>
    </row>
    <row r="40" spans="1:13" ht="11.1" customHeight="1" x14ac:dyDescent="0.2">
      <c r="A40" s="425" t="s">
        <v>388</v>
      </c>
      <c r="B40" s="115">
        <v>56279</v>
      </c>
      <c r="C40" s="114">
        <v>27032</v>
      </c>
      <c r="D40" s="114">
        <v>29247</v>
      </c>
      <c r="E40" s="114">
        <v>38624</v>
      </c>
      <c r="F40" s="114">
        <v>17655</v>
      </c>
      <c r="G40" s="114">
        <v>7360</v>
      </c>
      <c r="H40" s="114">
        <v>18711</v>
      </c>
      <c r="I40" s="115">
        <v>14683</v>
      </c>
      <c r="J40" s="114">
        <v>10129</v>
      </c>
      <c r="K40" s="114">
        <v>4554</v>
      </c>
      <c r="L40" s="423">
        <v>5826</v>
      </c>
      <c r="M40" s="424">
        <v>4886</v>
      </c>
    </row>
    <row r="41" spans="1:13" s="110" customFormat="1" ht="11.1" customHeight="1" x14ac:dyDescent="0.2">
      <c r="A41" s="422" t="s">
        <v>389</v>
      </c>
      <c r="B41" s="115">
        <v>56145</v>
      </c>
      <c r="C41" s="114">
        <v>26890</v>
      </c>
      <c r="D41" s="114">
        <v>29255</v>
      </c>
      <c r="E41" s="114">
        <v>38274</v>
      </c>
      <c r="F41" s="114">
        <v>17871</v>
      </c>
      <c r="G41" s="114">
        <v>7170</v>
      </c>
      <c r="H41" s="114">
        <v>18771</v>
      </c>
      <c r="I41" s="115">
        <v>14672</v>
      </c>
      <c r="J41" s="114">
        <v>10118</v>
      </c>
      <c r="K41" s="114">
        <v>4554</v>
      </c>
      <c r="L41" s="423">
        <v>3634</v>
      </c>
      <c r="M41" s="424">
        <v>3907</v>
      </c>
    </row>
    <row r="42" spans="1:13" ht="15" customHeight="1" x14ac:dyDescent="0.2">
      <c r="A42" s="422" t="s">
        <v>397</v>
      </c>
      <c r="B42" s="115">
        <v>55945</v>
      </c>
      <c r="C42" s="114">
        <v>26826</v>
      </c>
      <c r="D42" s="114">
        <v>29119</v>
      </c>
      <c r="E42" s="114">
        <v>38107</v>
      </c>
      <c r="F42" s="114">
        <v>17838</v>
      </c>
      <c r="G42" s="114">
        <v>6892</v>
      </c>
      <c r="H42" s="114">
        <v>18784</v>
      </c>
      <c r="I42" s="115">
        <v>14414</v>
      </c>
      <c r="J42" s="114">
        <v>9935</v>
      </c>
      <c r="K42" s="114">
        <v>4479</v>
      </c>
      <c r="L42" s="423">
        <v>4242</v>
      </c>
      <c r="M42" s="424">
        <v>4543</v>
      </c>
    </row>
    <row r="43" spans="1:13" ht="11.1" customHeight="1" x14ac:dyDescent="0.2">
      <c r="A43" s="422" t="s">
        <v>387</v>
      </c>
      <c r="B43" s="115">
        <v>55736</v>
      </c>
      <c r="C43" s="114">
        <v>26758</v>
      </c>
      <c r="D43" s="114">
        <v>28978</v>
      </c>
      <c r="E43" s="114">
        <v>37749</v>
      </c>
      <c r="F43" s="114">
        <v>17987</v>
      </c>
      <c r="G43" s="114">
        <v>6645</v>
      </c>
      <c r="H43" s="114">
        <v>18889</v>
      </c>
      <c r="I43" s="115">
        <v>14303</v>
      </c>
      <c r="J43" s="114">
        <v>9904</v>
      </c>
      <c r="K43" s="114">
        <v>4399</v>
      </c>
      <c r="L43" s="423">
        <v>4183</v>
      </c>
      <c r="M43" s="424">
        <v>4380</v>
      </c>
    </row>
    <row r="44" spans="1:13" ht="11.1" customHeight="1" x14ac:dyDescent="0.2">
      <c r="A44" s="422" t="s">
        <v>388</v>
      </c>
      <c r="B44" s="115">
        <v>56592</v>
      </c>
      <c r="C44" s="114">
        <v>27149</v>
      </c>
      <c r="D44" s="114">
        <v>29443</v>
      </c>
      <c r="E44" s="114">
        <v>38473</v>
      </c>
      <c r="F44" s="114">
        <v>18119</v>
      </c>
      <c r="G44" s="114">
        <v>7274</v>
      </c>
      <c r="H44" s="114">
        <v>18925</v>
      </c>
      <c r="I44" s="115">
        <v>13945</v>
      </c>
      <c r="J44" s="114">
        <v>9477</v>
      </c>
      <c r="K44" s="114">
        <v>4468</v>
      </c>
      <c r="L44" s="423">
        <v>5721</v>
      </c>
      <c r="M44" s="424">
        <v>4925</v>
      </c>
    </row>
    <row r="45" spans="1:13" s="110" customFormat="1" ht="11.1" customHeight="1" x14ac:dyDescent="0.2">
      <c r="A45" s="422" t="s">
        <v>389</v>
      </c>
      <c r="B45" s="115">
        <v>56452</v>
      </c>
      <c r="C45" s="114">
        <v>27003</v>
      </c>
      <c r="D45" s="114">
        <v>29449</v>
      </c>
      <c r="E45" s="114">
        <v>38181</v>
      </c>
      <c r="F45" s="114">
        <v>18271</v>
      </c>
      <c r="G45" s="114">
        <v>7085</v>
      </c>
      <c r="H45" s="114">
        <v>18982</v>
      </c>
      <c r="I45" s="115">
        <v>14067</v>
      </c>
      <c r="J45" s="114">
        <v>9630</v>
      </c>
      <c r="K45" s="114">
        <v>4437</v>
      </c>
      <c r="L45" s="423">
        <v>3822</v>
      </c>
      <c r="M45" s="424">
        <v>4057</v>
      </c>
    </row>
    <row r="46" spans="1:13" ht="15" customHeight="1" x14ac:dyDescent="0.2">
      <c r="A46" s="422" t="s">
        <v>398</v>
      </c>
      <c r="B46" s="115">
        <v>56020</v>
      </c>
      <c r="C46" s="114">
        <v>26811</v>
      </c>
      <c r="D46" s="114">
        <v>29209</v>
      </c>
      <c r="E46" s="114">
        <v>37980</v>
      </c>
      <c r="F46" s="114">
        <v>18040</v>
      </c>
      <c r="G46" s="114">
        <v>6798</v>
      </c>
      <c r="H46" s="114">
        <v>19038</v>
      </c>
      <c r="I46" s="115">
        <v>13732</v>
      </c>
      <c r="J46" s="114">
        <v>9420</v>
      </c>
      <c r="K46" s="114">
        <v>4312</v>
      </c>
      <c r="L46" s="423">
        <v>4118</v>
      </c>
      <c r="M46" s="424">
        <v>4565</v>
      </c>
    </row>
    <row r="47" spans="1:13" ht="11.1" customHeight="1" x14ac:dyDescent="0.2">
      <c r="A47" s="422" t="s">
        <v>387</v>
      </c>
      <c r="B47" s="115">
        <v>56007</v>
      </c>
      <c r="C47" s="114">
        <v>26767</v>
      </c>
      <c r="D47" s="114">
        <v>29240</v>
      </c>
      <c r="E47" s="114">
        <v>37725</v>
      </c>
      <c r="F47" s="114">
        <v>18282</v>
      </c>
      <c r="G47" s="114">
        <v>6617</v>
      </c>
      <c r="H47" s="114">
        <v>19089</v>
      </c>
      <c r="I47" s="115">
        <v>13785</v>
      </c>
      <c r="J47" s="114">
        <v>9472</v>
      </c>
      <c r="K47" s="114">
        <v>4313</v>
      </c>
      <c r="L47" s="423">
        <v>4220</v>
      </c>
      <c r="M47" s="424">
        <v>4336</v>
      </c>
    </row>
    <row r="48" spans="1:13" ht="11.1" customHeight="1" x14ac:dyDescent="0.2">
      <c r="A48" s="422" t="s">
        <v>388</v>
      </c>
      <c r="B48" s="115">
        <v>56878</v>
      </c>
      <c r="C48" s="114">
        <v>27266</v>
      </c>
      <c r="D48" s="114">
        <v>29612</v>
      </c>
      <c r="E48" s="114">
        <v>38503</v>
      </c>
      <c r="F48" s="114">
        <v>18375</v>
      </c>
      <c r="G48" s="114">
        <v>7148</v>
      </c>
      <c r="H48" s="114">
        <v>19198</v>
      </c>
      <c r="I48" s="115">
        <v>13410</v>
      </c>
      <c r="J48" s="114">
        <v>9006</v>
      </c>
      <c r="K48" s="114">
        <v>4404</v>
      </c>
      <c r="L48" s="423">
        <v>6178</v>
      </c>
      <c r="M48" s="424">
        <v>5441</v>
      </c>
    </row>
    <row r="49" spans="1:17" s="110" customFormat="1" ht="11.1" customHeight="1" x14ac:dyDescent="0.2">
      <c r="A49" s="422" t="s">
        <v>389</v>
      </c>
      <c r="B49" s="115">
        <v>56659</v>
      </c>
      <c r="C49" s="114">
        <v>26955</v>
      </c>
      <c r="D49" s="114">
        <v>29704</v>
      </c>
      <c r="E49" s="114">
        <v>38110</v>
      </c>
      <c r="F49" s="114">
        <v>18549</v>
      </c>
      <c r="G49" s="114">
        <v>7053</v>
      </c>
      <c r="H49" s="114">
        <v>19185</v>
      </c>
      <c r="I49" s="115">
        <v>13325</v>
      </c>
      <c r="J49" s="114">
        <v>9002</v>
      </c>
      <c r="K49" s="114">
        <v>4323</v>
      </c>
      <c r="L49" s="423">
        <v>4097</v>
      </c>
      <c r="M49" s="424">
        <v>4377</v>
      </c>
    </row>
    <row r="50" spans="1:17" ht="15" customHeight="1" x14ac:dyDescent="0.2">
      <c r="A50" s="422" t="s">
        <v>399</v>
      </c>
      <c r="B50" s="143">
        <v>56021</v>
      </c>
      <c r="C50" s="144">
        <v>26602</v>
      </c>
      <c r="D50" s="144">
        <v>29419</v>
      </c>
      <c r="E50" s="144">
        <v>37648</v>
      </c>
      <c r="F50" s="144">
        <v>18373</v>
      </c>
      <c r="G50" s="144">
        <v>6648</v>
      </c>
      <c r="H50" s="144">
        <v>19069</v>
      </c>
      <c r="I50" s="143">
        <v>12514</v>
      </c>
      <c r="J50" s="144">
        <v>8477</v>
      </c>
      <c r="K50" s="144">
        <v>4037</v>
      </c>
      <c r="L50" s="426">
        <v>4220</v>
      </c>
      <c r="M50" s="427">
        <v>4991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1.785076758300607E-3</v>
      </c>
      <c r="C6" s="480">
        <f>'Tabelle 3.3'!J11</f>
        <v>-8.8697931838042532</v>
      </c>
      <c r="D6" s="481">
        <f t="shared" ref="D6:E9" si="0">IF(OR(AND(B6&gt;=-50,B6&lt;=50),ISNUMBER(B6)=FALSE),B6,"")</f>
        <v>1.785076758300607E-3</v>
      </c>
      <c r="E6" s="481">
        <f t="shared" si="0"/>
        <v>-8.8697931838042532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1.785076758300607E-3</v>
      </c>
      <c r="C14" s="480">
        <f>'Tabelle 3.3'!J11</f>
        <v>-8.8697931838042532</v>
      </c>
      <c r="D14" s="481">
        <f>IF(OR(AND(B14&gt;=-50,B14&lt;=50),ISNUMBER(B14)=FALSE),B14,"")</f>
        <v>1.785076758300607E-3</v>
      </c>
      <c r="E14" s="481">
        <f>IF(OR(AND(C14&gt;=-50,C14&lt;=50),ISNUMBER(C14)=FALSE),C14,"")</f>
        <v>-8.8697931838042532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v>
      </c>
      <c r="C15" s="480">
        <f>'Tabelle 3.3'!J12</f>
        <v>-15.517241379310345</v>
      </c>
      <c r="D15" s="481">
        <f t="shared" ref="D15:E45" si="3">IF(OR(AND(B15&gt;=-50,B15&lt;=50),ISNUMBER(B15)=FALSE),B15,"")</f>
        <v>0</v>
      </c>
      <c r="E15" s="481">
        <f t="shared" si="3"/>
        <v>-15.517241379310345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1.8782383419689119</v>
      </c>
      <c r="C16" s="480">
        <f>'Tabelle 3.3'!J13</f>
        <v>2.1739130434782608</v>
      </c>
      <c r="D16" s="481">
        <f t="shared" si="3"/>
        <v>1.8782383419689119</v>
      </c>
      <c r="E16" s="481">
        <f t="shared" si="3"/>
        <v>2.1739130434782608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-3.2981339505279905</v>
      </c>
      <c r="C17" s="480">
        <f>'Tabelle 3.3'!J14</f>
        <v>1.6853932584269662</v>
      </c>
      <c r="D17" s="481">
        <f t="shared" si="3"/>
        <v>-3.2981339505279905</v>
      </c>
      <c r="E17" s="481">
        <f t="shared" si="3"/>
        <v>1.6853932584269662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-2.3802856342761132</v>
      </c>
      <c r="C18" s="480">
        <f>'Tabelle 3.3'!J15</f>
        <v>7.5268817204301079</v>
      </c>
      <c r="D18" s="481">
        <f t="shared" si="3"/>
        <v>-2.3802856342761132</v>
      </c>
      <c r="E18" s="481">
        <f t="shared" si="3"/>
        <v>7.5268817204301079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-4.5595854922279795</v>
      </c>
      <c r="C19" s="480">
        <f>'Tabelle 3.3'!J16</f>
        <v>-4.8034934497816595</v>
      </c>
      <c r="D19" s="481">
        <f t="shared" si="3"/>
        <v>-4.5595854922279795</v>
      </c>
      <c r="E19" s="481">
        <f t="shared" si="3"/>
        <v>-4.8034934497816595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-2.4608501118568231</v>
      </c>
      <c r="C20" s="480">
        <f>'Tabelle 3.3'!J17</f>
        <v>-3.8461538461538463</v>
      </c>
      <c r="D20" s="481">
        <f t="shared" si="3"/>
        <v>-2.4608501118568231</v>
      </c>
      <c r="E20" s="481">
        <f t="shared" si="3"/>
        <v>-3.8461538461538463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-10.667215815485998</v>
      </c>
      <c r="C21" s="480">
        <f>'Tabelle 3.3'!J18</f>
        <v>-1.8518518518518519</v>
      </c>
      <c r="D21" s="481">
        <f t="shared" si="3"/>
        <v>-10.667215815485998</v>
      </c>
      <c r="E21" s="481">
        <f t="shared" si="3"/>
        <v>-1.8518518518518519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-0.28908696699590458</v>
      </c>
      <c r="C22" s="480">
        <f>'Tabelle 3.3'!J19</f>
        <v>-5.5280528052805282</v>
      </c>
      <c r="D22" s="481">
        <f t="shared" si="3"/>
        <v>-0.28908696699590458</v>
      </c>
      <c r="E22" s="481">
        <f t="shared" si="3"/>
        <v>-5.5280528052805282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-2.6810912511759173</v>
      </c>
      <c r="C23" s="480">
        <f>'Tabelle 3.3'!J20</f>
        <v>-51.921182266009851</v>
      </c>
      <c r="D23" s="481">
        <f t="shared" si="3"/>
        <v>-2.6810912511759173</v>
      </c>
      <c r="E23" s="481" t="str">
        <f t="shared" si="3"/>
        <v/>
      </c>
      <c r="F23" s="476" t="str">
        <f t="shared" si="4"/>
        <v/>
      </c>
      <c r="G23" s="476" t="str">
        <f t="shared" si="4"/>
        <v>&lt; -50</v>
      </c>
      <c r="H23" s="482" t="str">
        <f t="shared" si="5"/>
        <v/>
      </c>
      <c r="I23" s="482">
        <f t="shared" si="5"/>
        <v>0.75</v>
      </c>
      <c r="J23" s="476" t="e">
        <f t="shared" si="6"/>
        <v>#N/A</v>
      </c>
      <c r="K23" s="476" t="e">
        <f t="shared" si="7"/>
        <v>#N/A</v>
      </c>
      <c r="L23" s="476">
        <f t="shared" si="8"/>
        <v>98</v>
      </c>
      <c r="M23" s="476">
        <f t="shared" si="9"/>
        <v>-45</v>
      </c>
      <c r="N23" s="476">
        <v>98</v>
      </c>
    </row>
    <row r="24" spans="1:14" s="475" customFormat="1" ht="15" customHeight="1" x14ac:dyDescent="0.2">
      <c r="A24" s="475">
        <v>11</v>
      </c>
      <c r="B24" s="479">
        <f>'Tabelle 2.3'!J21</f>
        <v>-0.7601672367920943</v>
      </c>
      <c r="C24" s="480">
        <f>'Tabelle 3.3'!J21</f>
        <v>-9.5613048368953883</v>
      </c>
      <c r="D24" s="481">
        <f t="shared" si="3"/>
        <v>-0.7601672367920943</v>
      </c>
      <c r="E24" s="481">
        <f t="shared" si="3"/>
        <v>-9.5613048368953883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-4.137323943661972</v>
      </c>
      <c r="C25" s="480">
        <f>'Tabelle 3.3'!J22</f>
        <v>-17.475728155339805</v>
      </c>
      <c r="D25" s="481">
        <f t="shared" si="3"/>
        <v>-4.137323943661972</v>
      </c>
      <c r="E25" s="481">
        <f t="shared" si="3"/>
        <v>-17.475728155339805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-2.1837349397590362</v>
      </c>
      <c r="C26" s="480">
        <f>'Tabelle 3.3'!J23</f>
        <v>7.291666666666667</v>
      </c>
      <c r="D26" s="481">
        <f t="shared" si="3"/>
        <v>-2.1837349397590362</v>
      </c>
      <c r="E26" s="481">
        <f t="shared" si="3"/>
        <v>7.291666666666667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4.7800484932455838</v>
      </c>
      <c r="C27" s="480">
        <f>'Tabelle 3.3'!J24</f>
        <v>-6.8292682926829267</v>
      </c>
      <c r="D27" s="481">
        <f t="shared" si="3"/>
        <v>4.7800484932455838</v>
      </c>
      <c r="E27" s="481">
        <f t="shared" si="3"/>
        <v>-6.8292682926829267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-3.4259857789269552</v>
      </c>
      <c r="C28" s="480">
        <f>'Tabelle 3.3'!J25</f>
        <v>-11.737089201877934</v>
      </c>
      <c r="D28" s="481">
        <f t="shared" si="3"/>
        <v>-3.4259857789269552</v>
      </c>
      <c r="E28" s="481">
        <f t="shared" si="3"/>
        <v>-11.737089201877934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-7.5193798449612403</v>
      </c>
      <c r="C29" s="480">
        <f>'Tabelle 3.3'!J26</f>
        <v>42.5</v>
      </c>
      <c r="D29" s="481">
        <f t="shared" si="3"/>
        <v>-7.5193798449612403</v>
      </c>
      <c r="E29" s="481">
        <f t="shared" si="3"/>
        <v>42.5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2.6857266623348495</v>
      </c>
      <c r="C30" s="480">
        <f>'Tabelle 3.3'!J27</f>
        <v>-5.625</v>
      </c>
      <c r="D30" s="481">
        <f t="shared" si="3"/>
        <v>2.6857266623348495</v>
      </c>
      <c r="E30" s="481">
        <f t="shared" si="3"/>
        <v>-5.625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0.6898714330511132</v>
      </c>
      <c r="C31" s="480">
        <f>'Tabelle 3.3'!J28</f>
        <v>-0.53120849933598935</v>
      </c>
      <c r="D31" s="481">
        <f t="shared" si="3"/>
        <v>0.6898714330511132</v>
      </c>
      <c r="E31" s="481">
        <f t="shared" si="3"/>
        <v>-0.53120849933598935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2.7377928309342363</v>
      </c>
      <c r="C32" s="480">
        <f>'Tabelle 3.3'!J29</f>
        <v>-1.5795868772782502</v>
      </c>
      <c r="D32" s="481">
        <f t="shared" si="3"/>
        <v>2.7377928309342363</v>
      </c>
      <c r="E32" s="481">
        <f t="shared" si="3"/>
        <v>-1.5795868772782502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4.7946513849092645</v>
      </c>
      <c r="C33" s="480">
        <f>'Tabelle 3.3'!J30</f>
        <v>-2.3653088042049935</v>
      </c>
      <c r="D33" s="481">
        <f t="shared" si="3"/>
        <v>4.7946513849092645</v>
      </c>
      <c r="E33" s="481">
        <f t="shared" si="3"/>
        <v>-2.3653088042049935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1.5895147796988287</v>
      </c>
      <c r="C34" s="480">
        <f>'Tabelle 3.3'!J31</f>
        <v>-2.6512968299711814</v>
      </c>
      <c r="D34" s="481">
        <f t="shared" si="3"/>
        <v>1.5895147796988287</v>
      </c>
      <c r="E34" s="481">
        <f t="shared" si="3"/>
        <v>-2.6512968299711814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v>
      </c>
      <c r="C37" s="480">
        <f>'Tabelle 3.3'!J34</f>
        <v>-15.517241379310345</v>
      </c>
      <c r="D37" s="481">
        <f t="shared" si="3"/>
        <v>0</v>
      </c>
      <c r="E37" s="481">
        <f t="shared" si="3"/>
        <v>-15.517241379310345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-4.2076251722553977</v>
      </c>
      <c r="C38" s="480">
        <f>'Tabelle 3.3'!J35</f>
        <v>0.44247787610619471</v>
      </c>
      <c r="D38" s="481">
        <f t="shared" si="3"/>
        <v>-4.2076251722553977</v>
      </c>
      <c r="E38" s="481">
        <f t="shared" si="3"/>
        <v>0.44247787610619471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1.0209074733096086</v>
      </c>
      <c r="C39" s="480">
        <f>'Tabelle 3.3'!J36</f>
        <v>-9.4988253719655447</v>
      </c>
      <c r="D39" s="481">
        <f t="shared" si="3"/>
        <v>1.0209074733096086</v>
      </c>
      <c r="E39" s="481">
        <f t="shared" si="3"/>
        <v>-9.4988253719655447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1.0209074733096086</v>
      </c>
      <c r="C45" s="480">
        <f>'Tabelle 3.3'!J36</f>
        <v>-9.4988253719655447</v>
      </c>
      <c r="D45" s="481">
        <f t="shared" si="3"/>
        <v>1.0209074733096086</v>
      </c>
      <c r="E45" s="481">
        <f t="shared" si="3"/>
        <v>-9.4988253719655447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52511</v>
      </c>
      <c r="C51" s="487">
        <v>10758</v>
      </c>
      <c r="D51" s="487">
        <v>3896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52916</v>
      </c>
      <c r="C52" s="487">
        <v>11199</v>
      </c>
      <c r="D52" s="487">
        <v>3996</v>
      </c>
      <c r="E52" s="488">
        <f t="shared" ref="E52:G70" si="11">IF($A$51=37802,IF(COUNTBLANK(B$51:B$70)&gt;0,#N/A,B52/B$51*100),IF(COUNTBLANK(B$51:B$75)&gt;0,#N/A,B52/B$51*100))</f>
        <v>100.77126697263429</v>
      </c>
      <c r="F52" s="488">
        <f t="shared" si="11"/>
        <v>104.09927495817067</v>
      </c>
      <c r="G52" s="488">
        <f t="shared" si="11"/>
        <v>102.56673511293634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53683</v>
      </c>
      <c r="C53" s="487">
        <v>10923</v>
      </c>
      <c r="D53" s="487">
        <v>4204</v>
      </c>
      <c r="E53" s="488">
        <f t="shared" si="11"/>
        <v>102.23191331340101</v>
      </c>
      <c r="F53" s="488">
        <f t="shared" si="11"/>
        <v>101.53374233128834</v>
      </c>
      <c r="G53" s="488">
        <f t="shared" si="11"/>
        <v>107.90554414784394</v>
      </c>
      <c r="H53" s="489">
        <f>IF(ISERROR(L53)=TRUE,IF(MONTH(A53)=MONTH(MAX(A$51:A$75)),A53,""),"")</f>
        <v>41883</v>
      </c>
      <c r="I53" s="488">
        <f t="shared" si="12"/>
        <v>102.23191331340101</v>
      </c>
      <c r="J53" s="488">
        <f t="shared" si="10"/>
        <v>101.53374233128834</v>
      </c>
      <c r="K53" s="488">
        <f t="shared" si="10"/>
        <v>107.90554414784394</v>
      </c>
      <c r="L53" s="488" t="e">
        <f t="shared" si="13"/>
        <v>#N/A</v>
      </c>
    </row>
    <row r="54" spans="1:14" ht="15" customHeight="1" x14ac:dyDescent="0.2">
      <c r="A54" s="490" t="s">
        <v>462</v>
      </c>
      <c r="B54" s="487">
        <v>53417</v>
      </c>
      <c r="C54" s="487">
        <v>11485</v>
      </c>
      <c r="D54" s="487">
        <v>4189</v>
      </c>
      <c r="E54" s="488">
        <f t="shared" si="11"/>
        <v>101.72535278322637</v>
      </c>
      <c r="F54" s="488">
        <f t="shared" si="11"/>
        <v>106.75776166573712</v>
      </c>
      <c r="G54" s="488">
        <f t="shared" si="11"/>
        <v>107.5205338809035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53401</v>
      </c>
      <c r="C55" s="487">
        <v>11203</v>
      </c>
      <c r="D55" s="487">
        <v>4157</v>
      </c>
      <c r="E55" s="488">
        <f t="shared" si="11"/>
        <v>101.69488297690008</v>
      </c>
      <c r="F55" s="488">
        <f t="shared" si="11"/>
        <v>104.13645659044433</v>
      </c>
      <c r="G55" s="488">
        <f t="shared" si="11"/>
        <v>106.69917864476386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53858</v>
      </c>
      <c r="C56" s="487">
        <v>11424</v>
      </c>
      <c r="D56" s="487">
        <v>4300</v>
      </c>
      <c r="E56" s="488">
        <f t="shared" si="11"/>
        <v>102.56517682009483</v>
      </c>
      <c r="F56" s="488">
        <f t="shared" si="11"/>
        <v>106.19074177356387</v>
      </c>
      <c r="G56" s="488">
        <f t="shared" si="11"/>
        <v>110.36960985626283</v>
      </c>
      <c r="H56" s="489" t="str">
        <f t="shared" si="14"/>
        <v/>
      </c>
      <c r="I56" s="488" t="str">
        <f t="shared" si="12"/>
        <v/>
      </c>
      <c r="J56" s="488" t="str">
        <f t="shared" si="10"/>
        <v/>
      </c>
      <c r="K56" s="488" t="str">
        <f t="shared" si="10"/>
        <v/>
      </c>
      <c r="L56" s="488" t="e">
        <f t="shared" si="13"/>
        <v>#N/A</v>
      </c>
    </row>
    <row r="57" spans="1:14" ht="15" customHeight="1" x14ac:dyDescent="0.2">
      <c r="A57" s="490">
        <v>42248</v>
      </c>
      <c r="B57" s="487">
        <v>54650</v>
      </c>
      <c r="C57" s="487">
        <v>11344</v>
      </c>
      <c r="D57" s="487">
        <v>4609</v>
      </c>
      <c r="E57" s="488">
        <f t="shared" si="11"/>
        <v>104.07343223324636</v>
      </c>
      <c r="F57" s="488">
        <f t="shared" si="11"/>
        <v>105.44710912809072</v>
      </c>
      <c r="G57" s="488">
        <f t="shared" si="11"/>
        <v>118.30082135523614</v>
      </c>
      <c r="H57" s="489">
        <f t="shared" si="14"/>
        <v>42248</v>
      </c>
      <c r="I57" s="488">
        <f t="shared" si="12"/>
        <v>104.07343223324636</v>
      </c>
      <c r="J57" s="488">
        <f t="shared" si="10"/>
        <v>105.44710912809072</v>
      </c>
      <c r="K57" s="488">
        <f t="shared" si="10"/>
        <v>118.30082135523614</v>
      </c>
      <c r="L57" s="488" t="e">
        <f t="shared" si="13"/>
        <v>#N/A</v>
      </c>
    </row>
    <row r="58" spans="1:14" ht="15" customHeight="1" x14ac:dyDescent="0.2">
      <c r="A58" s="490" t="s">
        <v>465</v>
      </c>
      <c r="B58" s="487">
        <v>54424</v>
      </c>
      <c r="C58" s="487">
        <v>11741</v>
      </c>
      <c r="D58" s="487">
        <v>4599</v>
      </c>
      <c r="E58" s="488">
        <f t="shared" si="11"/>
        <v>103.64304621888746</v>
      </c>
      <c r="F58" s="488">
        <f t="shared" si="11"/>
        <v>109.13738613125116</v>
      </c>
      <c r="G58" s="488">
        <f t="shared" si="11"/>
        <v>118.04414784394251</v>
      </c>
      <c r="H58" s="489" t="str">
        <f t="shared" si="14"/>
        <v/>
      </c>
      <c r="I58" s="488" t="str">
        <f t="shared" si="12"/>
        <v/>
      </c>
      <c r="J58" s="488" t="str">
        <f t="shared" si="10"/>
        <v/>
      </c>
      <c r="K58" s="488" t="str">
        <f t="shared" si="10"/>
        <v/>
      </c>
      <c r="L58" s="488" t="e">
        <f t="shared" si="13"/>
        <v>#N/A</v>
      </c>
    </row>
    <row r="59" spans="1:14" ht="15" customHeight="1" x14ac:dyDescent="0.2">
      <c r="A59" s="490" t="s">
        <v>466</v>
      </c>
      <c r="B59" s="487">
        <v>54493</v>
      </c>
      <c r="C59" s="487">
        <v>11339</v>
      </c>
      <c r="D59" s="487">
        <v>4501</v>
      </c>
      <c r="E59" s="488">
        <f t="shared" si="11"/>
        <v>103.77444725866962</v>
      </c>
      <c r="F59" s="488">
        <f t="shared" si="11"/>
        <v>105.40063208774866</v>
      </c>
      <c r="G59" s="488">
        <f t="shared" si="11"/>
        <v>115.52874743326488</v>
      </c>
      <c r="H59" s="489" t="str">
        <f t="shared" si="14"/>
        <v/>
      </c>
      <c r="I59" s="488" t="str">
        <f t="shared" si="12"/>
        <v/>
      </c>
      <c r="J59" s="488" t="str">
        <f t="shared" si="10"/>
        <v/>
      </c>
      <c r="K59" s="488" t="str">
        <f t="shared" si="10"/>
        <v/>
      </c>
      <c r="L59" s="488" t="e">
        <f t="shared" si="13"/>
        <v>#N/A</v>
      </c>
    </row>
    <row r="60" spans="1:14" ht="15" customHeight="1" x14ac:dyDescent="0.2">
      <c r="A60" s="490" t="s">
        <v>467</v>
      </c>
      <c r="B60" s="487">
        <v>54734</v>
      </c>
      <c r="C60" s="487">
        <v>11306</v>
      </c>
      <c r="D60" s="487">
        <v>4486</v>
      </c>
      <c r="E60" s="488">
        <f t="shared" si="11"/>
        <v>104.2333987164594</v>
      </c>
      <c r="F60" s="488">
        <f t="shared" si="11"/>
        <v>105.09388362149099</v>
      </c>
      <c r="G60" s="488">
        <f t="shared" si="11"/>
        <v>115.14373716632444</v>
      </c>
      <c r="H60" s="489" t="str">
        <f t="shared" si="14"/>
        <v/>
      </c>
      <c r="I60" s="488" t="str">
        <f t="shared" si="12"/>
        <v/>
      </c>
      <c r="J60" s="488" t="str">
        <f t="shared" si="10"/>
        <v/>
      </c>
      <c r="K60" s="488" t="str">
        <f t="shared" si="10"/>
        <v/>
      </c>
      <c r="L60" s="488" t="e">
        <f t="shared" si="13"/>
        <v>#N/A</v>
      </c>
    </row>
    <row r="61" spans="1:14" ht="15" customHeight="1" x14ac:dyDescent="0.2">
      <c r="A61" s="490">
        <v>42614</v>
      </c>
      <c r="B61" s="487">
        <v>55508</v>
      </c>
      <c r="C61" s="487">
        <v>10962</v>
      </c>
      <c r="D61" s="487">
        <v>4623</v>
      </c>
      <c r="E61" s="488">
        <f t="shared" si="11"/>
        <v>105.70737559749386</v>
      </c>
      <c r="F61" s="488">
        <f t="shared" si="11"/>
        <v>101.89626324595649</v>
      </c>
      <c r="G61" s="488">
        <f t="shared" si="11"/>
        <v>118.66016427104722</v>
      </c>
      <c r="H61" s="489">
        <f t="shared" si="14"/>
        <v>42614</v>
      </c>
      <c r="I61" s="488">
        <f t="shared" si="12"/>
        <v>105.70737559749386</v>
      </c>
      <c r="J61" s="488">
        <f t="shared" si="10"/>
        <v>101.89626324595649</v>
      </c>
      <c r="K61" s="488">
        <f t="shared" si="10"/>
        <v>118.66016427104722</v>
      </c>
      <c r="L61" s="488" t="e">
        <f t="shared" si="13"/>
        <v>#N/A</v>
      </c>
    </row>
    <row r="62" spans="1:14" ht="15" customHeight="1" x14ac:dyDescent="0.2">
      <c r="A62" s="490" t="s">
        <v>468</v>
      </c>
      <c r="B62" s="487">
        <v>55307</v>
      </c>
      <c r="C62" s="487">
        <v>11236</v>
      </c>
      <c r="D62" s="487">
        <v>4563</v>
      </c>
      <c r="E62" s="488">
        <f t="shared" si="11"/>
        <v>105.32459865551979</v>
      </c>
      <c r="F62" s="488">
        <f t="shared" si="11"/>
        <v>104.443205056702</v>
      </c>
      <c r="G62" s="488">
        <f t="shared" si="11"/>
        <v>117.12012320328542</v>
      </c>
      <c r="H62" s="489" t="str">
        <f t="shared" si="14"/>
        <v/>
      </c>
      <c r="I62" s="488" t="str">
        <f t="shared" si="12"/>
        <v/>
      </c>
      <c r="J62" s="488" t="str">
        <f t="shared" si="10"/>
        <v/>
      </c>
      <c r="K62" s="488" t="str">
        <f t="shared" si="10"/>
        <v/>
      </c>
      <c r="L62" s="488" t="e">
        <f t="shared" si="13"/>
        <v>#N/A</v>
      </c>
    </row>
    <row r="63" spans="1:14" ht="15" customHeight="1" x14ac:dyDescent="0.2">
      <c r="A63" s="490" t="s">
        <v>469</v>
      </c>
      <c r="B63" s="487">
        <v>55058</v>
      </c>
      <c r="C63" s="487">
        <v>10882</v>
      </c>
      <c r="D63" s="487">
        <v>4484</v>
      </c>
      <c r="E63" s="488">
        <f t="shared" si="11"/>
        <v>104.85041229456687</v>
      </c>
      <c r="F63" s="488">
        <f t="shared" si="11"/>
        <v>101.15263060048336</v>
      </c>
      <c r="G63" s="488">
        <f t="shared" si="11"/>
        <v>115.09240246406571</v>
      </c>
      <c r="H63" s="489" t="str">
        <f t="shared" si="14"/>
        <v/>
      </c>
      <c r="I63" s="488" t="str">
        <f t="shared" si="12"/>
        <v/>
      </c>
      <c r="J63" s="488" t="str">
        <f t="shared" si="10"/>
        <v/>
      </c>
      <c r="K63" s="488" t="str">
        <f t="shared" si="10"/>
        <v/>
      </c>
      <c r="L63" s="488" t="e">
        <f t="shared" si="13"/>
        <v>#N/A</v>
      </c>
    </row>
    <row r="64" spans="1:14" ht="15" customHeight="1" x14ac:dyDescent="0.2">
      <c r="A64" s="490" t="s">
        <v>470</v>
      </c>
      <c r="B64" s="487">
        <v>55214</v>
      </c>
      <c r="C64" s="487">
        <v>10726</v>
      </c>
      <c r="D64" s="487">
        <v>4455</v>
      </c>
      <c r="E64" s="488">
        <f t="shared" si="11"/>
        <v>105.1474929062482</v>
      </c>
      <c r="F64" s="488">
        <f t="shared" si="11"/>
        <v>99.702546941810738</v>
      </c>
      <c r="G64" s="488">
        <f t="shared" si="11"/>
        <v>114.34804928131416</v>
      </c>
      <c r="H64" s="489" t="str">
        <f t="shared" si="14"/>
        <v/>
      </c>
      <c r="I64" s="488" t="str">
        <f t="shared" si="12"/>
        <v/>
      </c>
      <c r="J64" s="488" t="str">
        <f t="shared" si="10"/>
        <v/>
      </c>
      <c r="K64" s="488" t="str">
        <f t="shared" si="10"/>
        <v/>
      </c>
      <c r="L64" s="488" t="e">
        <f t="shared" si="13"/>
        <v>#N/A</v>
      </c>
    </row>
    <row r="65" spans="1:12" ht="15" customHeight="1" x14ac:dyDescent="0.2">
      <c r="A65" s="490">
        <v>42979</v>
      </c>
      <c r="B65" s="487">
        <v>56279</v>
      </c>
      <c r="C65" s="487">
        <v>10129</v>
      </c>
      <c r="D65" s="487">
        <v>4554</v>
      </c>
      <c r="E65" s="488">
        <f t="shared" si="11"/>
        <v>107.17563938984213</v>
      </c>
      <c r="F65" s="488">
        <f t="shared" si="11"/>
        <v>94.153188324967459</v>
      </c>
      <c r="G65" s="488">
        <f t="shared" si="11"/>
        <v>116.88911704312115</v>
      </c>
      <c r="H65" s="489">
        <f t="shared" si="14"/>
        <v>42979</v>
      </c>
      <c r="I65" s="488">
        <f t="shared" si="12"/>
        <v>107.17563938984213</v>
      </c>
      <c r="J65" s="488">
        <f t="shared" si="10"/>
        <v>94.153188324967459</v>
      </c>
      <c r="K65" s="488">
        <f t="shared" si="10"/>
        <v>116.88911704312115</v>
      </c>
      <c r="L65" s="488" t="e">
        <f t="shared" si="13"/>
        <v>#N/A</v>
      </c>
    </row>
    <row r="66" spans="1:12" ht="15" customHeight="1" x14ac:dyDescent="0.2">
      <c r="A66" s="490" t="s">
        <v>471</v>
      </c>
      <c r="B66" s="487">
        <v>56145</v>
      </c>
      <c r="C66" s="487">
        <v>10118</v>
      </c>
      <c r="D66" s="487">
        <v>4554</v>
      </c>
      <c r="E66" s="488">
        <f t="shared" si="11"/>
        <v>106.92045476185943</v>
      </c>
      <c r="F66" s="488">
        <f t="shared" si="11"/>
        <v>94.050938836214911</v>
      </c>
      <c r="G66" s="488">
        <f t="shared" si="11"/>
        <v>116.88911704312115</v>
      </c>
      <c r="H66" s="489" t="str">
        <f t="shared" si="14"/>
        <v/>
      </c>
      <c r="I66" s="488" t="str">
        <f t="shared" si="12"/>
        <v/>
      </c>
      <c r="J66" s="488" t="str">
        <f t="shared" si="10"/>
        <v/>
      </c>
      <c r="K66" s="488" t="str">
        <f t="shared" si="10"/>
        <v/>
      </c>
      <c r="L66" s="488" t="e">
        <f t="shared" si="13"/>
        <v>#N/A</v>
      </c>
    </row>
    <row r="67" spans="1:12" ht="15" customHeight="1" x14ac:dyDescent="0.2">
      <c r="A67" s="490" t="s">
        <v>472</v>
      </c>
      <c r="B67" s="487">
        <v>55945</v>
      </c>
      <c r="C67" s="487">
        <v>9935</v>
      </c>
      <c r="D67" s="487">
        <v>4479</v>
      </c>
      <c r="E67" s="488">
        <f t="shared" si="11"/>
        <v>106.53958218278075</v>
      </c>
      <c r="F67" s="488">
        <f t="shared" si="11"/>
        <v>92.349879159695121</v>
      </c>
      <c r="G67" s="488">
        <f t="shared" si="11"/>
        <v>114.96406570841889</v>
      </c>
      <c r="H67" s="489" t="str">
        <f t="shared" si="14"/>
        <v/>
      </c>
      <c r="I67" s="488" t="str">
        <f t="shared" si="12"/>
        <v/>
      </c>
      <c r="J67" s="488" t="str">
        <f t="shared" si="12"/>
        <v/>
      </c>
      <c r="K67" s="488" t="str">
        <f t="shared" si="12"/>
        <v/>
      </c>
      <c r="L67" s="488" t="e">
        <f t="shared" si="13"/>
        <v>#N/A</v>
      </c>
    </row>
    <row r="68" spans="1:12" ht="15" customHeight="1" x14ac:dyDescent="0.2">
      <c r="A68" s="490" t="s">
        <v>473</v>
      </c>
      <c r="B68" s="487">
        <v>55736</v>
      </c>
      <c r="C68" s="487">
        <v>9904</v>
      </c>
      <c r="D68" s="487">
        <v>4399</v>
      </c>
      <c r="E68" s="488">
        <f t="shared" si="11"/>
        <v>106.14157033764353</v>
      </c>
      <c r="F68" s="488">
        <f t="shared" si="11"/>
        <v>92.061721509574269</v>
      </c>
      <c r="G68" s="488">
        <f t="shared" si="11"/>
        <v>112.91067761806981</v>
      </c>
      <c r="H68" s="489" t="str">
        <f t="shared" si="14"/>
        <v/>
      </c>
      <c r="I68" s="488" t="str">
        <f t="shared" si="12"/>
        <v/>
      </c>
      <c r="J68" s="488" t="str">
        <f t="shared" si="12"/>
        <v/>
      </c>
      <c r="K68" s="488" t="str">
        <f t="shared" si="12"/>
        <v/>
      </c>
      <c r="L68" s="488" t="e">
        <f t="shared" si="13"/>
        <v>#N/A</v>
      </c>
    </row>
    <row r="69" spans="1:12" ht="15" customHeight="1" x14ac:dyDescent="0.2">
      <c r="A69" s="490">
        <v>43344</v>
      </c>
      <c r="B69" s="487">
        <v>56592</v>
      </c>
      <c r="C69" s="487">
        <v>9477</v>
      </c>
      <c r="D69" s="487">
        <v>4468</v>
      </c>
      <c r="E69" s="488">
        <f t="shared" si="11"/>
        <v>107.77170497610025</v>
      </c>
      <c r="F69" s="488">
        <f t="shared" si="11"/>
        <v>88.092582264361411</v>
      </c>
      <c r="G69" s="488">
        <f t="shared" si="11"/>
        <v>114.6817248459959</v>
      </c>
      <c r="H69" s="489">
        <f t="shared" si="14"/>
        <v>43344</v>
      </c>
      <c r="I69" s="488">
        <f t="shared" si="12"/>
        <v>107.77170497610025</v>
      </c>
      <c r="J69" s="488">
        <f t="shared" si="12"/>
        <v>88.092582264361411</v>
      </c>
      <c r="K69" s="488">
        <f t="shared" si="12"/>
        <v>114.6817248459959</v>
      </c>
      <c r="L69" s="488" t="e">
        <f t="shared" si="13"/>
        <v>#N/A</v>
      </c>
    </row>
    <row r="70" spans="1:12" ht="15" customHeight="1" x14ac:dyDescent="0.2">
      <c r="A70" s="490" t="s">
        <v>474</v>
      </c>
      <c r="B70" s="487">
        <v>56452</v>
      </c>
      <c r="C70" s="487">
        <v>9630</v>
      </c>
      <c r="D70" s="487">
        <v>4437</v>
      </c>
      <c r="E70" s="488">
        <f t="shared" si="11"/>
        <v>107.50509417074518</v>
      </c>
      <c r="F70" s="488">
        <f t="shared" si="11"/>
        <v>89.514779698828789</v>
      </c>
      <c r="G70" s="488">
        <f t="shared" si="11"/>
        <v>113.88603696098562</v>
      </c>
      <c r="H70" s="489" t="str">
        <f t="shared" si="14"/>
        <v/>
      </c>
      <c r="I70" s="488" t="str">
        <f t="shared" si="12"/>
        <v/>
      </c>
      <c r="J70" s="488" t="str">
        <f t="shared" si="12"/>
        <v/>
      </c>
      <c r="K70" s="488" t="str">
        <f t="shared" si="12"/>
        <v/>
      </c>
      <c r="L70" s="488" t="e">
        <f t="shared" si="13"/>
        <v>#N/A</v>
      </c>
    </row>
    <row r="71" spans="1:12" ht="15" customHeight="1" x14ac:dyDescent="0.2">
      <c r="A71" s="490" t="s">
        <v>475</v>
      </c>
      <c r="B71" s="487">
        <v>56020</v>
      </c>
      <c r="C71" s="487">
        <v>9420</v>
      </c>
      <c r="D71" s="487">
        <v>4312</v>
      </c>
      <c r="E71" s="491">
        <f t="shared" ref="E71:G75" si="15">IF($A$51=37802,IF(COUNTBLANK(B$51:B$70)&gt;0,#N/A,IF(ISBLANK(B71)=FALSE,B71/B$51*100,#N/A)),IF(COUNTBLANK(B$51:B$75)&gt;0,#N/A,B71/B$51*100))</f>
        <v>106.68240939993525</v>
      </c>
      <c r="F71" s="491">
        <f t="shared" si="15"/>
        <v>87.562744004461806</v>
      </c>
      <c r="G71" s="491">
        <f t="shared" si="15"/>
        <v>110.6776180698152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56007</v>
      </c>
      <c r="C72" s="487">
        <v>9472</v>
      </c>
      <c r="D72" s="487">
        <v>4313</v>
      </c>
      <c r="E72" s="491">
        <f t="shared" si="15"/>
        <v>106.65765268229515</v>
      </c>
      <c r="F72" s="491">
        <f t="shared" si="15"/>
        <v>88.046105224019328</v>
      </c>
      <c r="G72" s="491">
        <f t="shared" si="15"/>
        <v>110.70328542094457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56878</v>
      </c>
      <c r="C73" s="487">
        <v>9006</v>
      </c>
      <c r="D73" s="487">
        <v>4404</v>
      </c>
      <c r="E73" s="491">
        <f t="shared" si="15"/>
        <v>108.31635276418274</v>
      </c>
      <c r="F73" s="491">
        <f t="shared" si="15"/>
        <v>83.714445064138317</v>
      </c>
      <c r="G73" s="491">
        <f t="shared" si="15"/>
        <v>113.03901437371664</v>
      </c>
      <c r="H73" s="492">
        <f>IF(A$51=37802,IF(ISERROR(L73)=TRUE,IF(ISBLANK(A73)=FALSE,IF(MONTH(A73)=MONTH(MAX(A$51:A$75)),A73,""),""),""),IF(ISERROR(L73)=TRUE,IF(MONTH(A73)=MONTH(MAX(A$51:A$75)),A73,""),""))</f>
        <v>43709</v>
      </c>
      <c r="I73" s="488">
        <f t="shared" si="12"/>
        <v>108.31635276418274</v>
      </c>
      <c r="J73" s="488">
        <f t="shared" si="12"/>
        <v>83.714445064138317</v>
      </c>
      <c r="K73" s="488">
        <f t="shared" si="12"/>
        <v>113.03901437371664</v>
      </c>
      <c r="L73" s="488" t="e">
        <f t="shared" si="13"/>
        <v>#N/A</v>
      </c>
    </row>
    <row r="74" spans="1:12" ht="15" customHeight="1" x14ac:dyDescent="0.2">
      <c r="A74" s="490" t="s">
        <v>477</v>
      </c>
      <c r="B74" s="487">
        <v>56659</v>
      </c>
      <c r="C74" s="487">
        <v>9002</v>
      </c>
      <c r="D74" s="487">
        <v>4323</v>
      </c>
      <c r="E74" s="491">
        <f t="shared" si="15"/>
        <v>107.8992972900916</v>
      </c>
      <c r="F74" s="491">
        <f t="shared" si="15"/>
        <v>83.67726343186466</v>
      </c>
      <c r="G74" s="491">
        <f t="shared" si="15"/>
        <v>110.95995893223819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56021</v>
      </c>
      <c r="C75" s="493">
        <v>8477</v>
      </c>
      <c r="D75" s="493">
        <v>4037</v>
      </c>
      <c r="E75" s="491">
        <f t="shared" si="15"/>
        <v>106.68431376283066</v>
      </c>
      <c r="F75" s="491">
        <f t="shared" si="15"/>
        <v>78.797174195947207</v>
      </c>
      <c r="G75" s="491">
        <f t="shared" si="15"/>
        <v>103.61909650924024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108.31635276418274</v>
      </c>
      <c r="J77" s="488">
        <f>IF(J75&lt;&gt;"",J75,IF(J74&lt;&gt;"",J74,IF(J73&lt;&gt;"",J73,IF(J72&lt;&gt;"",J72,IF(J71&lt;&gt;"",J71,IF(J70&lt;&gt;"",J70,""))))))</f>
        <v>83.714445064138317</v>
      </c>
      <c r="K77" s="488">
        <f>IF(K75&lt;&gt;"",K75,IF(K74&lt;&gt;"",K74,IF(K73&lt;&gt;"",K73,IF(K72&lt;&gt;"",K72,IF(K71&lt;&gt;"",K71,IF(K70&lt;&gt;"",K70,""))))))</f>
        <v>113.03901437371664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+8,3%</v>
      </c>
      <c r="J79" s="488" t="str">
        <f>"GeB - ausschließlich: "&amp;IF(J77&gt;100,"+","")&amp;TEXT(J77-100,"0,0")&amp;"%"</f>
        <v>GeB - ausschließlich: -16,3%</v>
      </c>
      <c r="K79" s="488" t="str">
        <f>"GeB - im Nebenjob: "&amp;IF(K77&gt;100,"+","")&amp;TEXT(K77-100,"0,0")&amp;"%"</f>
        <v>GeB - im Nebenjob: +13,0%</v>
      </c>
    </row>
    <row r="81" spans="9:9" ht="15" customHeight="1" x14ac:dyDescent="0.2">
      <c r="I81" s="488" t="str">
        <f>IF(ISERROR(HLOOKUP(1,I$78:K$79,2,FALSE)),"",HLOOKUP(1,I$78:K$79,2,FALSE))</f>
        <v>GeB - im Nebenjob: +13,0%</v>
      </c>
    </row>
    <row r="82" spans="9:9" ht="15" customHeight="1" x14ac:dyDescent="0.2">
      <c r="I82" s="488" t="str">
        <f>IF(ISERROR(HLOOKUP(2,I$78:K$79,2,FALSE)),"",HLOOKUP(2,I$78:K$79,2,FALSE))</f>
        <v>SvB: +8,3%</v>
      </c>
    </row>
    <row r="83" spans="9:9" ht="15" customHeight="1" x14ac:dyDescent="0.2">
      <c r="I83" s="488" t="str">
        <f>IF(ISERROR(HLOOKUP(3,I$78:K$79,2,FALSE)),"",HLOOKUP(3,I$78:K$79,2,FALSE))</f>
        <v>GeB - ausschließlich: -16,3%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56021</v>
      </c>
      <c r="E12" s="114">
        <v>56659</v>
      </c>
      <c r="F12" s="114">
        <v>56878</v>
      </c>
      <c r="G12" s="114">
        <v>56007</v>
      </c>
      <c r="H12" s="114">
        <v>56020</v>
      </c>
      <c r="I12" s="115">
        <v>1</v>
      </c>
      <c r="J12" s="116">
        <v>1.785076758300607E-3</v>
      </c>
      <c r="N12" s="117"/>
    </row>
    <row r="13" spans="1:15" s="110" customFormat="1" ht="13.5" customHeight="1" x14ac:dyDescent="0.2">
      <c r="A13" s="118" t="s">
        <v>105</v>
      </c>
      <c r="B13" s="119" t="s">
        <v>106</v>
      </c>
      <c r="C13" s="113">
        <v>47.485764266971316</v>
      </c>
      <c r="D13" s="114">
        <v>26602</v>
      </c>
      <c r="E13" s="114">
        <v>26955</v>
      </c>
      <c r="F13" s="114">
        <v>27266</v>
      </c>
      <c r="G13" s="114">
        <v>26767</v>
      </c>
      <c r="H13" s="114">
        <v>26811</v>
      </c>
      <c r="I13" s="115">
        <v>-209</v>
      </c>
      <c r="J13" s="116">
        <v>-0.77953078960128308</v>
      </c>
    </row>
    <row r="14" spans="1:15" s="110" customFormat="1" ht="13.5" customHeight="1" x14ac:dyDescent="0.2">
      <c r="A14" s="120"/>
      <c r="B14" s="119" t="s">
        <v>107</v>
      </c>
      <c r="C14" s="113">
        <v>52.514235733028684</v>
      </c>
      <c r="D14" s="114">
        <v>29419</v>
      </c>
      <c r="E14" s="114">
        <v>29704</v>
      </c>
      <c r="F14" s="114">
        <v>29612</v>
      </c>
      <c r="G14" s="114">
        <v>29240</v>
      </c>
      <c r="H14" s="114">
        <v>29209</v>
      </c>
      <c r="I14" s="115">
        <v>210</v>
      </c>
      <c r="J14" s="116">
        <v>0.71895648601458451</v>
      </c>
    </row>
    <row r="15" spans="1:15" s="110" customFormat="1" ht="13.5" customHeight="1" x14ac:dyDescent="0.2">
      <c r="A15" s="118" t="s">
        <v>105</v>
      </c>
      <c r="B15" s="121" t="s">
        <v>108</v>
      </c>
      <c r="C15" s="113">
        <v>11.86697845450813</v>
      </c>
      <c r="D15" s="114">
        <v>6648</v>
      </c>
      <c r="E15" s="114">
        <v>7053</v>
      </c>
      <c r="F15" s="114">
        <v>7148</v>
      </c>
      <c r="G15" s="114">
        <v>6617</v>
      </c>
      <c r="H15" s="114">
        <v>6798</v>
      </c>
      <c r="I15" s="115">
        <v>-150</v>
      </c>
      <c r="J15" s="116">
        <v>-2.206531332744925</v>
      </c>
    </row>
    <row r="16" spans="1:15" s="110" customFormat="1" ht="13.5" customHeight="1" x14ac:dyDescent="0.2">
      <c r="A16" s="118"/>
      <c r="B16" s="121" t="s">
        <v>109</v>
      </c>
      <c r="C16" s="113">
        <v>65.59325967048072</v>
      </c>
      <c r="D16" s="114">
        <v>36746</v>
      </c>
      <c r="E16" s="114">
        <v>36998</v>
      </c>
      <c r="F16" s="114">
        <v>37181</v>
      </c>
      <c r="G16" s="114">
        <v>37007</v>
      </c>
      <c r="H16" s="114">
        <v>36979</v>
      </c>
      <c r="I16" s="115">
        <v>-233</v>
      </c>
      <c r="J16" s="116">
        <v>-0.6300873468725493</v>
      </c>
    </row>
    <row r="17" spans="1:10" s="110" customFormat="1" ht="13.5" customHeight="1" x14ac:dyDescent="0.2">
      <c r="A17" s="118"/>
      <c r="B17" s="121" t="s">
        <v>110</v>
      </c>
      <c r="C17" s="113">
        <v>21.336641616536657</v>
      </c>
      <c r="D17" s="114">
        <v>11953</v>
      </c>
      <c r="E17" s="114">
        <v>11898</v>
      </c>
      <c r="F17" s="114">
        <v>11848</v>
      </c>
      <c r="G17" s="114">
        <v>11699</v>
      </c>
      <c r="H17" s="114">
        <v>11600</v>
      </c>
      <c r="I17" s="115">
        <v>353</v>
      </c>
      <c r="J17" s="116">
        <v>3.0431034482758621</v>
      </c>
    </row>
    <row r="18" spans="1:10" s="110" customFormat="1" ht="13.5" customHeight="1" x14ac:dyDescent="0.2">
      <c r="A18" s="120"/>
      <c r="B18" s="121" t="s">
        <v>111</v>
      </c>
      <c r="C18" s="113">
        <v>1.2031202584745007</v>
      </c>
      <c r="D18" s="114">
        <v>674</v>
      </c>
      <c r="E18" s="114">
        <v>710</v>
      </c>
      <c r="F18" s="114">
        <v>701</v>
      </c>
      <c r="G18" s="114">
        <v>684</v>
      </c>
      <c r="H18" s="114">
        <v>643</v>
      </c>
      <c r="I18" s="115">
        <v>31</v>
      </c>
      <c r="J18" s="116">
        <v>4.8211508553654747</v>
      </c>
    </row>
    <row r="19" spans="1:10" s="110" customFormat="1" ht="13.5" customHeight="1" x14ac:dyDescent="0.2">
      <c r="A19" s="120"/>
      <c r="B19" s="121" t="s">
        <v>112</v>
      </c>
      <c r="C19" s="113">
        <v>0.34629870941254171</v>
      </c>
      <c r="D19" s="114">
        <v>194</v>
      </c>
      <c r="E19" s="114">
        <v>206</v>
      </c>
      <c r="F19" s="114">
        <v>213</v>
      </c>
      <c r="G19" s="114">
        <v>191</v>
      </c>
      <c r="H19" s="114">
        <v>173</v>
      </c>
      <c r="I19" s="115">
        <v>21</v>
      </c>
      <c r="J19" s="116">
        <v>12.138728323699421</v>
      </c>
    </row>
    <row r="20" spans="1:10" s="110" customFormat="1" ht="13.5" customHeight="1" x14ac:dyDescent="0.2">
      <c r="A20" s="118" t="s">
        <v>113</v>
      </c>
      <c r="B20" s="122" t="s">
        <v>114</v>
      </c>
      <c r="C20" s="113">
        <v>67.203370164759647</v>
      </c>
      <c r="D20" s="114">
        <v>37648</v>
      </c>
      <c r="E20" s="114">
        <v>38110</v>
      </c>
      <c r="F20" s="114">
        <v>38503</v>
      </c>
      <c r="G20" s="114">
        <v>37725</v>
      </c>
      <c r="H20" s="114">
        <v>37980</v>
      </c>
      <c r="I20" s="115">
        <v>-332</v>
      </c>
      <c r="J20" s="116">
        <v>-0.87414428646656139</v>
      </c>
    </row>
    <row r="21" spans="1:10" s="110" customFormat="1" ht="13.5" customHeight="1" x14ac:dyDescent="0.2">
      <c r="A21" s="120"/>
      <c r="B21" s="122" t="s">
        <v>115</v>
      </c>
      <c r="C21" s="113">
        <v>32.79662983524036</v>
      </c>
      <c r="D21" s="114">
        <v>18373</v>
      </c>
      <c r="E21" s="114">
        <v>18549</v>
      </c>
      <c r="F21" s="114">
        <v>18375</v>
      </c>
      <c r="G21" s="114">
        <v>18282</v>
      </c>
      <c r="H21" s="114">
        <v>18040</v>
      </c>
      <c r="I21" s="115">
        <v>333</v>
      </c>
      <c r="J21" s="116">
        <v>1.8458980044345898</v>
      </c>
    </row>
    <row r="22" spans="1:10" s="110" customFormat="1" ht="13.5" customHeight="1" x14ac:dyDescent="0.2">
      <c r="A22" s="118" t="s">
        <v>113</v>
      </c>
      <c r="B22" s="122" t="s">
        <v>116</v>
      </c>
      <c r="C22" s="113">
        <v>90.50891629924493</v>
      </c>
      <c r="D22" s="114">
        <v>50704</v>
      </c>
      <c r="E22" s="114">
        <v>51299</v>
      </c>
      <c r="F22" s="114">
        <v>51427</v>
      </c>
      <c r="G22" s="114">
        <v>50868</v>
      </c>
      <c r="H22" s="114">
        <v>51091</v>
      </c>
      <c r="I22" s="115">
        <v>-387</v>
      </c>
      <c r="J22" s="116">
        <v>-0.75747196179366227</v>
      </c>
    </row>
    <row r="23" spans="1:10" s="110" customFormat="1" ht="13.5" customHeight="1" x14ac:dyDescent="0.2">
      <c r="A23" s="123"/>
      <c r="B23" s="124" t="s">
        <v>117</v>
      </c>
      <c r="C23" s="125">
        <v>9.4714482069224033</v>
      </c>
      <c r="D23" s="114">
        <v>5306</v>
      </c>
      <c r="E23" s="114">
        <v>5348</v>
      </c>
      <c r="F23" s="114">
        <v>5440</v>
      </c>
      <c r="G23" s="114">
        <v>5127</v>
      </c>
      <c r="H23" s="114">
        <v>4918</v>
      </c>
      <c r="I23" s="115">
        <v>388</v>
      </c>
      <c r="J23" s="116">
        <v>7.8893859292395279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12514</v>
      </c>
      <c r="E26" s="114">
        <v>13325</v>
      </c>
      <c r="F26" s="114">
        <v>13410</v>
      </c>
      <c r="G26" s="114">
        <v>13785</v>
      </c>
      <c r="H26" s="140">
        <v>13732</v>
      </c>
      <c r="I26" s="115">
        <v>-1218</v>
      </c>
      <c r="J26" s="116">
        <v>-8.8697931838042532</v>
      </c>
    </row>
    <row r="27" spans="1:10" s="110" customFormat="1" ht="13.5" customHeight="1" x14ac:dyDescent="0.2">
      <c r="A27" s="118" t="s">
        <v>105</v>
      </c>
      <c r="B27" s="119" t="s">
        <v>106</v>
      </c>
      <c r="C27" s="113">
        <v>40.370784721112351</v>
      </c>
      <c r="D27" s="115">
        <v>5052</v>
      </c>
      <c r="E27" s="114">
        <v>5426</v>
      </c>
      <c r="F27" s="114">
        <v>5528</v>
      </c>
      <c r="G27" s="114">
        <v>5662</v>
      </c>
      <c r="H27" s="140">
        <v>5656</v>
      </c>
      <c r="I27" s="115">
        <v>-604</v>
      </c>
      <c r="J27" s="116">
        <v>-10.678925035360679</v>
      </c>
    </row>
    <row r="28" spans="1:10" s="110" customFormat="1" ht="13.5" customHeight="1" x14ac:dyDescent="0.2">
      <c r="A28" s="120"/>
      <c r="B28" s="119" t="s">
        <v>107</v>
      </c>
      <c r="C28" s="113">
        <v>59.629215278887649</v>
      </c>
      <c r="D28" s="115">
        <v>7462</v>
      </c>
      <c r="E28" s="114">
        <v>7899</v>
      </c>
      <c r="F28" s="114">
        <v>7882</v>
      </c>
      <c r="G28" s="114">
        <v>8123</v>
      </c>
      <c r="H28" s="140">
        <v>8076</v>
      </c>
      <c r="I28" s="115">
        <v>-614</v>
      </c>
      <c r="J28" s="116">
        <v>-7.6027736503219412</v>
      </c>
    </row>
    <row r="29" spans="1:10" s="110" customFormat="1" ht="13.5" customHeight="1" x14ac:dyDescent="0.2">
      <c r="A29" s="118" t="s">
        <v>105</v>
      </c>
      <c r="B29" s="121" t="s">
        <v>108</v>
      </c>
      <c r="C29" s="113">
        <v>25.323637525970913</v>
      </c>
      <c r="D29" s="115">
        <v>3169</v>
      </c>
      <c r="E29" s="114">
        <v>3544</v>
      </c>
      <c r="F29" s="114">
        <v>3515</v>
      </c>
      <c r="G29" s="114">
        <v>3713</v>
      </c>
      <c r="H29" s="140">
        <v>3581</v>
      </c>
      <c r="I29" s="115">
        <v>-412</v>
      </c>
      <c r="J29" s="116">
        <v>-11.505166154705389</v>
      </c>
    </row>
    <row r="30" spans="1:10" s="110" customFormat="1" ht="13.5" customHeight="1" x14ac:dyDescent="0.2">
      <c r="A30" s="118"/>
      <c r="B30" s="121" t="s">
        <v>109</v>
      </c>
      <c r="C30" s="113">
        <v>44.102605082307818</v>
      </c>
      <c r="D30" s="115">
        <v>5519</v>
      </c>
      <c r="E30" s="114">
        <v>5832</v>
      </c>
      <c r="F30" s="114">
        <v>5862</v>
      </c>
      <c r="G30" s="114">
        <v>6031</v>
      </c>
      <c r="H30" s="140">
        <v>6049</v>
      </c>
      <c r="I30" s="115">
        <v>-530</v>
      </c>
      <c r="J30" s="116">
        <v>-8.7617788064142825</v>
      </c>
    </row>
    <row r="31" spans="1:10" s="110" customFormat="1" ht="13.5" customHeight="1" x14ac:dyDescent="0.2">
      <c r="A31" s="118"/>
      <c r="B31" s="121" t="s">
        <v>110</v>
      </c>
      <c r="C31" s="113">
        <v>16.085983698257952</v>
      </c>
      <c r="D31" s="115">
        <v>2013</v>
      </c>
      <c r="E31" s="114">
        <v>2073</v>
      </c>
      <c r="F31" s="114">
        <v>2144</v>
      </c>
      <c r="G31" s="114">
        <v>2172</v>
      </c>
      <c r="H31" s="140">
        <v>2234</v>
      </c>
      <c r="I31" s="115">
        <v>-221</v>
      </c>
      <c r="J31" s="116">
        <v>-9.8925693822739476</v>
      </c>
    </row>
    <row r="32" spans="1:10" s="110" customFormat="1" ht="13.5" customHeight="1" x14ac:dyDescent="0.2">
      <c r="A32" s="120"/>
      <c r="B32" s="121" t="s">
        <v>111</v>
      </c>
      <c r="C32" s="113">
        <v>14.487773693463321</v>
      </c>
      <c r="D32" s="115">
        <v>1813</v>
      </c>
      <c r="E32" s="114">
        <v>1876</v>
      </c>
      <c r="F32" s="114">
        <v>1889</v>
      </c>
      <c r="G32" s="114">
        <v>1869</v>
      </c>
      <c r="H32" s="140">
        <v>1868</v>
      </c>
      <c r="I32" s="115">
        <v>-55</v>
      </c>
      <c r="J32" s="116">
        <v>-2.9443254817987152</v>
      </c>
    </row>
    <row r="33" spans="1:10" s="110" customFormat="1" ht="13.5" customHeight="1" x14ac:dyDescent="0.2">
      <c r="A33" s="120"/>
      <c r="B33" s="121" t="s">
        <v>112</v>
      </c>
      <c r="C33" s="113">
        <v>1.5103084545309253</v>
      </c>
      <c r="D33" s="115">
        <v>189</v>
      </c>
      <c r="E33" s="114">
        <v>207</v>
      </c>
      <c r="F33" s="114">
        <v>227</v>
      </c>
      <c r="G33" s="114">
        <v>195</v>
      </c>
      <c r="H33" s="140">
        <v>171</v>
      </c>
      <c r="I33" s="115">
        <v>18</v>
      </c>
      <c r="J33" s="116">
        <v>10.526315789473685</v>
      </c>
    </row>
    <row r="34" spans="1:10" s="110" customFormat="1" ht="13.5" customHeight="1" x14ac:dyDescent="0.2">
      <c r="A34" s="118" t="s">
        <v>113</v>
      </c>
      <c r="B34" s="122" t="s">
        <v>116</v>
      </c>
      <c r="C34" s="113">
        <v>89.172127217516376</v>
      </c>
      <c r="D34" s="115">
        <v>11159</v>
      </c>
      <c r="E34" s="114">
        <v>11817</v>
      </c>
      <c r="F34" s="114">
        <v>11940</v>
      </c>
      <c r="G34" s="114">
        <v>12306</v>
      </c>
      <c r="H34" s="140">
        <v>12324</v>
      </c>
      <c r="I34" s="115">
        <v>-1165</v>
      </c>
      <c r="J34" s="116">
        <v>-9.4530996429730614</v>
      </c>
    </row>
    <row r="35" spans="1:10" s="110" customFormat="1" ht="13.5" customHeight="1" x14ac:dyDescent="0.2">
      <c r="A35" s="118"/>
      <c r="B35" s="119" t="s">
        <v>117</v>
      </c>
      <c r="C35" s="113">
        <v>10.692024932076075</v>
      </c>
      <c r="D35" s="115">
        <v>1338</v>
      </c>
      <c r="E35" s="114">
        <v>1489</v>
      </c>
      <c r="F35" s="114">
        <v>1446</v>
      </c>
      <c r="G35" s="114">
        <v>1449</v>
      </c>
      <c r="H35" s="140">
        <v>1383</v>
      </c>
      <c r="I35" s="115">
        <v>-45</v>
      </c>
      <c r="J35" s="116">
        <v>-3.2537960954446854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8477</v>
      </c>
      <c r="E37" s="114">
        <v>9002</v>
      </c>
      <c r="F37" s="114">
        <v>9006</v>
      </c>
      <c r="G37" s="114">
        <v>9472</v>
      </c>
      <c r="H37" s="140">
        <v>9420</v>
      </c>
      <c r="I37" s="115">
        <v>-943</v>
      </c>
      <c r="J37" s="116">
        <v>-10.010615711252655</v>
      </c>
    </row>
    <row r="38" spans="1:10" s="110" customFormat="1" ht="13.5" customHeight="1" x14ac:dyDescent="0.2">
      <c r="A38" s="118" t="s">
        <v>105</v>
      </c>
      <c r="B38" s="119" t="s">
        <v>106</v>
      </c>
      <c r="C38" s="113">
        <v>39.955172820573317</v>
      </c>
      <c r="D38" s="115">
        <v>3387</v>
      </c>
      <c r="E38" s="114">
        <v>3622</v>
      </c>
      <c r="F38" s="114">
        <v>3667</v>
      </c>
      <c r="G38" s="114">
        <v>3816</v>
      </c>
      <c r="H38" s="140">
        <v>3808</v>
      </c>
      <c r="I38" s="115">
        <v>-421</v>
      </c>
      <c r="J38" s="116">
        <v>-11.055672268907562</v>
      </c>
    </row>
    <row r="39" spans="1:10" s="110" customFormat="1" ht="13.5" customHeight="1" x14ac:dyDescent="0.2">
      <c r="A39" s="120"/>
      <c r="B39" s="119" t="s">
        <v>107</v>
      </c>
      <c r="C39" s="113">
        <v>60.044827179426683</v>
      </c>
      <c r="D39" s="115">
        <v>5090</v>
      </c>
      <c r="E39" s="114">
        <v>5380</v>
      </c>
      <c r="F39" s="114">
        <v>5339</v>
      </c>
      <c r="G39" s="114">
        <v>5656</v>
      </c>
      <c r="H39" s="140">
        <v>5612</v>
      </c>
      <c r="I39" s="115">
        <v>-522</v>
      </c>
      <c r="J39" s="116">
        <v>-9.3014967925873133</v>
      </c>
    </row>
    <row r="40" spans="1:10" s="110" customFormat="1" ht="13.5" customHeight="1" x14ac:dyDescent="0.2">
      <c r="A40" s="118" t="s">
        <v>105</v>
      </c>
      <c r="B40" s="121" t="s">
        <v>108</v>
      </c>
      <c r="C40" s="113">
        <v>30.222956234516928</v>
      </c>
      <c r="D40" s="115">
        <v>2562</v>
      </c>
      <c r="E40" s="114">
        <v>2835</v>
      </c>
      <c r="F40" s="114">
        <v>2779</v>
      </c>
      <c r="G40" s="114">
        <v>3031</v>
      </c>
      <c r="H40" s="140">
        <v>2918</v>
      </c>
      <c r="I40" s="115">
        <v>-356</v>
      </c>
      <c r="J40" s="116">
        <v>-12.200137080191912</v>
      </c>
    </row>
    <row r="41" spans="1:10" s="110" customFormat="1" ht="13.5" customHeight="1" x14ac:dyDescent="0.2">
      <c r="A41" s="118"/>
      <c r="B41" s="121" t="s">
        <v>109</v>
      </c>
      <c r="C41" s="113">
        <v>33.455231803704137</v>
      </c>
      <c r="D41" s="115">
        <v>2836</v>
      </c>
      <c r="E41" s="114">
        <v>2986</v>
      </c>
      <c r="F41" s="114">
        <v>2975</v>
      </c>
      <c r="G41" s="114">
        <v>3166</v>
      </c>
      <c r="H41" s="140">
        <v>3195</v>
      </c>
      <c r="I41" s="115">
        <v>-359</v>
      </c>
      <c r="J41" s="116">
        <v>-11.236306729264475</v>
      </c>
    </row>
    <row r="42" spans="1:10" s="110" customFormat="1" ht="13.5" customHeight="1" x14ac:dyDescent="0.2">
      <c r="A42" s="118"/>
      <c r="B42" s="121" t="s">
        <v>110</v>
      </c>
      <c r="C42" s="113">
        <v>15.418190397546303</v>
      </c>
      <c r="D42" s="115">
        <v>1307</v>
      </c>
      <c r="E42" s="114">
        <v>1348</v>
      </c>
      <c r="F42" s="114">
        <v>1415</v>
      </c>
      <c r="G42" s="114">
        <v>1463</v>
      </c>
      <c r="H42" s="140">
        <v>1490</v>
      </c>
      <c r="I42" s="115">
        <v>-183</v>
      </c>
      <c r="J42" s="116">
        <v>-12.281879194630873</v>
      </c>
    </row>
    <row r="43" spans="1:10" s="110" customFormat="1" ht="13.5" customHeight="1" x14ac:dyDescent="0.2">
      <c r="A43" s="120"/>
      <c r="B43" s="121" t="s">
        <v>111</v>
      </c>
      <c r="C43" s="113">
        <v>20.90362156423263</v>
      </c>
      <c r="D43" s="115">
        <v>1772</v>
      </c>
      <c r="E43" s="114">
        <v>1833</v>
      </c>
      <c r="F43" s="114">
        <v>1837</v>
      </c>
      <c r="G43" s="114">
        <v>1812</v>
      </c>
      <c r="H43" s="140">
        <v>1817</v>
      </c>
      <c r="I43" s="115">
        <v>-45</v>
      </c>
      <c r="J43" s="116">
        <v>-2.4766097963676388</v>
      </c>
    </row>
    <row r="44" spans="1:10" s="110" customFormat="1" ht="13.5" customHeight="1" x14ac:dyDescent="0.2">
      <c r="A44" s="120"/>
      <c r="B44" s="121" t="s">
        <v>112</v>
      </c>
      <c r="C44" s="113">
        <v>2.0644095788604457</v>
      </c>
      <c r="D44" s="115">
        <v>175</v>
      </c>
      <c r="E44" s="114">
        <v>196</v>
      </c>
      <c r="F44" s="114">
        <v>213</v>
      </c>
      <c r="G44" s="114">
        <v>177</v>
      </c>
      <c r="H44" s="140">
        <v>158</v>
      </c>
      <c r="I44" s="115">
        <v>17</v>
      </c>
      <c r="J44" s="116">
        <v>10.759493670886076</v>
      </c>
    </row>
    <row r="45" spans="1:10" s="110" customFormat="1" ht="13.5" customHeight="1" x14ac:dyDescent="0.2">
      <c r="A45" s="118" t="s">
        <v>113</v>
      </c>
      <c r="B45" s="122" t="s">
        <v>116</v>
      </c>
      <c r="C45" s="113">
        <v>89.335849946915175</v>
      </c>
      <c r="D45" s="115">
        <v>7573</v>
      </c>
      <c r="E45" s="114">
        <v>7999</v>
      </c>
      <c r="F45" s="114">
        <v>8041</v>
      </c>
      <c r="G45" s="114">
        <v>8460</v>
      </c>
      <c r="H45" s="140">
        <v>8437</v>
      </c>
      <c r="I45" s="115">
        <v>-864</v>
      </c>
      <c r="J45" s="116">
        <v>-10.240606850776341</v>
      </c>
    </row>
    <row r="46" spans="1:10" s="110" customFormat="1" ht="13.5" customHeight="1" x14ac:dyDescent="0.2">
      <c r="A46" s="118"/>
      <c r="B46" s="119" t="s">
        <v>117</v>
      </c>
      <c r="C46" s="113">
        <v>10.463607408281231</v>
      </c>
      <c r="D46" s="115">
        <v>887</v>
      </c>
      <c r="E46" s="114">
        <v>984</v>
      </c>
      <c r="F46" s="114">
        <v>941</v>
      </c>
      <c r="G46" s="114">
        <v>982</v>
      </c>
      <c r="H46" s="140">
        <v>958</v>
      </c>
      <c r="I46" s="115">
        <v>-71</v>
      </c>
      <c r="J46" s="116">
        <v>-7.4112734864300629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4037</v>
      </c>
      <c r="E48" s="114">
        <v>4323</v>
      </c>
      <c r="F48" s="114">
        <v>4404</v>
      </c>
      <c r="G48" s="114">
        <v>4313</v>
      </c>
      <c r="H48" s="140">
        <v>4312</v>
      </c>
      <c r="I48" s="115">
        <v>-275</v>
      </c>
      <c r="J48" s="116">
        <v>-6.3775510204081636</v>
      </c>
    </row>
    <row r="49" spans="1:12" s="110" customFormat="1" ht="13.5" customHeight="1" x14ac:dyDescent="0.2">
      <c r="A49" s="118" t="s">
        <v>105</v>
      </c>
      <c r="B49" s="119" t="s">
        <v>106</v>
      </c>
      <c r="C49" s="113">
        <v>41.243497646767402</v>
      </c>
      <c r="D49" s="115">
        <v>1665</v>
      </c>
      <c r="E49" s="114">
        <v>1804</v>
      </c>
      <c r="F49" s="114">
        <v>1861</v>
      </c>
      <c r="G49" s="114">
        <v>1846</v>
      </c>
      <c r="H49" s="140">
        <v>1848</v>
      </c>
      <c r="I49" s="115">
        <v>-183</v>
      </c>
      <c r="J49" s="116">
        <v>-9.9025974025974026</v>
      </c>
    </row>
    <row r="50" spans="1:12" s="110" customFormat="1" ht="13.5" customHeight="1" x14ac:dyDescent="0.2">
      <c r="A50" s="120"/>
      <c r="B50" s="119" t="s">
        <v>107</v>
      </c>
      <c r="C50" s="113">
        <v>58.756502353232598</v>
      </c>
      <c r="D50" s="115">
        <v>2372</v>
      </c>
      <c r="E50" s="114">
        <v>2519</v>
      </c>
      <c r="F50" s="114">
        <v>2543</v>
      </c>
      <c r="G50" s="114">
        <v>2467</v>
      </c>
      <c r="H50" s="140">
        <v>2464</v>
      </c>
      <c r="I50" s="115">
        <v>-92</v>
      </c>
      <c r="J50" s="116">
        <v>-3.7337662337662336</v>
      </c>
    </row>
    <row r="51" spans="1:12" s="110" customFormat="1" ht="13.5" customHeight="1" x14ac:dyDescent="0.2">
      <c r="A51" s="118" t="s">
        <v>105</v>
      </c>
      <c r="B51" s="121" t="s">
        <v>108</v>
      </c>
      <c r="C51" s="113">
        <v>15.035917760713401</v>
      </c>
      <c r="D51" s="115">
        <v>607</v>
      </c>
      <c r="E51" s="114">
        <v>709</v>
      </c>
      <c r="F51" s="114">
        <v>736</v>
      </c>
      <c r="G51" s="114">
        <v>682</v>
      </c>
      <c r="H51" s="140">
        <v>663</v>
      </c>
      <c r="I51" s="115">
        <v>-56</v>
      </c>
      <c r="J51" s="116">
        <v>-8.4464555052790349</v>
      </c>
    </row>
    <row r="52" spans="1:12" s="110" customFormat="1" ht="13.5" customHeight="1" x14ac:dyDescent="0.2">
      <c r="A52" s="118"/>
      <c r="B52" s="121" t="s">
        <v>109</v>
      </c>
      <c r="C52" s="113">
        <v>66.460242754520678</v>
      </c>
      <c r="D52" s="115">
        <v>2683</v>
      </c>
      <c r="E52" s="114">
        <v>2846</v>
      </c>
      <c r="F52" s="114">
        <v>2887</v>
      </c>
      <c r="G52" s="114">
        <v>2865</v>
      </c>
      <c r="H52" s="140">
        <v>2854</v>
      </c>
      <c r="I52" s="115">
        <v>-171</v>
      </c>
      <c r="J52" s="116">
        <v>-5.9915907498248071</v>
      </c>
    </row>
    <row r="53" spans="1:12" s="110" customFormat="1" ht="13.5" customHeight="1" x14ac:dyDescent="0.2">
      <c r="A53" s="118"/>
      <c r="B53" s="121" t="s">
        <v>110</v>
      </c>
      <c r="C53" s="113">
        <v>17.48823383700768</v>
      </c>
      <c r="D53" s="115">
        <v>706</v>
      </c>
      <c r="E53" s="114">
        <v>725</v>
      </c>
      <c r="F53" s="114">
        <v>729</v>
      </c>
      <c r="G53" s="114">
        <v>709</v>
      </c>
      <c r="H53" s="140">
        <v>744</v>
      </c>
      <c r="I53" s="115">
        <v>-38</v>
      </c>
      <c r="J53" s="116">
        <v>-5.10752688172043</v>
      </c>
    </row>
    <row r="54" spans="1:12" s="110" customFormat="1" ht="13.5" customHeight="1" x14ac:dyDescent="0.2">
      <c r="A54" s="120"/>
      <c r="B54" s="121" t="s">
        <v>111</v>
      </c>
      <c r="C54" s="113">
        <v>1.0156056477582363</v>
      </c>
      <c r="D54" s="115">
        <v>41</v>
      </c>
      <c r="E54" s="114">
        <v>43</v>
      </c>
      <c r="F54" s="114">
        <v>52</v>
      </c>
      <c r="G54" s="114">
        <v>57</v>
      </c>
      <c r="H54" s="140">
        <v>51</v>
      </c>
      <c r="I54" s="115">
        <v>-10</v>
      </c>
      <c r="J54" s="116">
        <v>-19.607843137254903</v>
      </c>
    </row>
    <row r="55" spans="1:12" s="110" customFormat="1" ht="13.5" customHeight="1" x14ac:dyDescent="0.2">
      <c r="A55" s="120"/>
      <c r="B55" s="121" t="s">
        <v>112</v>
      </c>
      <c r="C55" s="113">
        <v>0.3467921724052514</v>
      </c>
      <c r="D55" s="115">
        <v>14</v>
      </c>
      <c r="E55" s="114">
        <v>11</v>
      </c>
      <c r="F55" s="114">
        <v>14</v>
      </c>
      <c r="G55" s="114">
        <v>18</v>
      </c>
      <c r="H55" s="140">
        <v>13</v>
      </c>
      <c r="I55" s="115">
        <v>1</v>
      </c>
      <c r="J55" s="116">
        <v>7.6923076923076925</v>
      </c>
    </row>
    <row r="56" spans="1:12" s="110" customFormat="1" ht="13.5" customHeight="1" x14ac:dyDescent="0.2">
      <c r="A56" s="118" t="s">
        <v>113</v>
      </c>
      <c r="B56" s="122" t="s">
        <v>116</v>
      </c>
      <c r="C56" s="113">
        <v>88.828337874659397</v>
      </c>
      <c r="D56" s="115">
        <v>3586</v>
      </c>
      <c r="E56" s="114">
        <v>3818</v>
      </c>
      <c r="F56" s="114">
        <v>3899</v>
      </c>
      <c r="G56" s="114">
        <v>3846</v>
      </c>
      <c r="H56" s="140">
        <v>3887</v>
      </c>
      <c r="I56" s="115">
        <v>-301</v>
      </c>
      <c r="J56" s="116">
        <v>-7.7437612554669411</v>
      </c>
    </row>
    <row r="57" spans="1:12" s="110" customFormat="1" ht="13.5" customHeight="1" x14ac:dyDescent="0.2">
      <c r="A57" s="142"/>
      <c r="B57" s="124" t="s">
        <v>117</v>
      </c>
      <c r="C57" s="125">
        <v>11.1716621253406</v>
      </c>
      <c r="D57" s="143">
        <v>451</v>
      </c>
      <c r="E57" s="144">
        <v>505</v>
      </c>
      <c r="F57" s="144">
        <v>505</v>
      </c>
      <c r="G57" s="144">
        <v>467</v>
      </c>
      <c r="H57" s="145">
        <v>425</v>
      </c>
      <c r="I57" s="143">
        <v>26</v>
      </c>
      <c r="J57" s="146">
        <v>6.117647058823529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56021</v>
      </c>
      <c r="E12" s="236">
        <v>56659</v>
      </c>
      <c r="F12" s="114">
        <v>56878</v>
      </c>
      <c r="G12" s="114">
        <v>56007</v>
      </c>
      <c r="H12" s="140">
        <v>56020</v>
      </c>
      <c r="I12" s="115">
        <v>1</v>
      </c>
      <c r="J12" s="116">
        <v>1.785076758300607E-3</v>
      </c>
    </row>
    <row r="13" spans="1:15" s="110" customFormat="1" ht="12" customHeight="1" x14ac:dyDescent="0.2">
      <c r="A13" s="118" t="s">
        <v>105</v>
      </c>
      <c r="B13" s="119" t="s">
        <v>106</v>
      </c>
      <c r="C13" s="113">
        <v>47.485764266971316</v>
      </c>
      <c r="D13" s="115">
        <v>26602</v>
      </c>
      <c r="E13" s="114">
        <v>26955</v>
      </c>
      <c r="F13" s="114">
        <v>27266</v>
      </c>
      <c r="G13" s="114">
        <v>26767</v>
      </c>
      <c r="H13" s="140">
        <v>26811</v>
      </c>
      <c r="I13" s="115">
        <v>-209</v>
      </c>
      <c r="J13" s="116">
        <v>-0.77953078960128308</v>
      </c>
    </row>
    <row r="14" spans="1:15" s="110" customFormat="1" ht="12" customHeight="1" x14ac:dyDescent="0.2">
      <c r="A14" s="118"/>
      <c r="B14" s="119" t="s">
        <v>107</v>
      </c>
      <c r="C14" s="113">
        <v>52.514235733028684</v>
      </c>
      <c r="D14" s="115">
        <v>29419</v>
      </c>
      <c r="E14" s="114">
        <v>29704</v>
      </c>
      <c r="F14" s="114">
        <v>29612</v>
      </c>
      <c r="G14" s="114">
        <v>29240</v>
      </c>
      <c r="H14" s="140">
        <v>29209</v>
      </c>
      <c r="I14" s="115">
        <v>210</v>
      </c>
      <c r="J14" s="116">
        <v>0.71895648601458451</v>
      </c>
    </row>
    <row r="15" spans="1:15" s="110" customFormat="1" ht="12" customHeight="1" x14ac:dyDescent="0.2">
      <c r="A15" s="118" t="s">
        <v>105</v>
      </c>
      <c r="B15" s="121" t="s">
        <v>108</v>
      </c>
      <c r="C15" s="113">
        <v>11.86697845450813</v>
      </c>
      <c r="D15" s="115">
        <v>6648</v>
      </c>
      <c r="E15" s="114">
        <v>7053</v>
      </c>
      <c r="F15" s="114">
        <v>7148</v>
      </c>
      <c r="G15" s="114">
        <v>6617</v>
      </c>
      <c r="H15" s="140">
        <v>6798</v>
      </c>
      <c r="I15" s="115">
        <v>-150</v>
      </c>
      <c r="J15" s="116">
        <v>-2.206531332744925</v>
      </c>
    </row>
    <row r="16" spans="1:15" s="110" customFormat="1" ht="12" customHeight="1" x14ac:dyDescent="0.2">
      <c r="A16" s="118"/>
      <c r="B16" s="121" t="s">
        <v>109</v>
      </c>
      <c r="C16" s="113">
        <v>65.59325967048072</v>
      </c>
      <c r="D16" s="115">
        <v>36746</v>
      </c>
      <c r="E16" s="114">
        <v>36998</v>
      </c>
      <c r="F16" s="114">
        <v>37181</v>
      </c>
      <c r="G16" s="114">
        <v>37007</v>
      </c>
      <c r="H16" s="140">
        <v>36979</v>
      </c>
      <c r="I16" s="115">
        <v>-233</v>
      </c>
      <c r="J16" s="116">
        <v>-0.6300873468725493</v>
      </c>
    </row>
    <row r="17" spans="1:10" s="110" customFormat="1" ht="12" customHeight="1" x14ac:dyDescent="0.2">
      <c r="A17" s="118"/>
      <c r="B17" s="121" t="s">
        <v>110</v>
      </c>
      <c r="C17" s="113">
        <v>21.336641616536657</v>
      </c>
      <c r="D17" s="115">
        <v>11953</v>
      </c>
      <c r="E17" s="114">
        <v>11898</v>
      </c>
      <c r="F17" s="114">
        <v>11848</v>
      </c>
      <c r="G17" s="114">
        <v>11699</v>
      </c>
      <c r="H17" s="140">
        <v>11600</v>
      </c>
      <c r="I17" s="115">
        <v>353</v>
      </c>
      <c r="J17" s="116">
        <v>3.0431034482758621</v>
      </c>
    </row>
    <row r="18" spans="1:10" s="110" customFormat="1" ht="12" customHeight="1" x14ac:dyDescent="0.2">
      <c r="A18" s="120"/>
      <c r="B18" s="121" t="s">
        <v>111</v>
      </c>
      <c r="C18" s="113">
        <v>1.2031202584745007</v>
      </c>
      <c r="D18" s="115">
        <v>674</v>
      </c>
      <c r="E18" s="114">
        <v>710</v>
      </c>
      <c r="F18" s="114">
        <v>701</v>
      </c>
      <c r="G18" s="114">
        <v>684</v>
      </c>
      <c r="H18" s="140">
        <v>643</v>
      </c>
      <c r="I18" s="115">
        <v>31</v>
      </c>
      <c r="J18" s="116">
        <v>4.8211508553654747</v>
      </c>
    </row>
    <row r="19" spans="1:10" s="110" customFormat="1" ht="12" customHeight="1" x14ac:dyDescent="0.2">
      <c r="A19" s="120"/>
      <c r="B19" s="121" t="s">
        <v>112</v>
      </c>
      <c r="C19" s="113">
        <v>0.34629870941254171</v>
      </c>
      <c r="D19" s="115">
        <v>194</v>
      </c>
      <c r="E19" s="114">
        <v>206</v>
      </c>
      <c r="F19" s="114">
        <v>213</v>
      </c>
      <c r="G19" s="114">
        <v>191</v>
      </c>
      <c r="H19" s="140">
        <v>173</v>
      </c>
      <c r="I19" s="115">
        <v>21</v>
      </c>
      <c r="J19" s="116">
        <v>12.138728323699421</v>
      </c>
    </row>
    <row r="20" spans="1:10" s="110" customFormat="1" ht="12" customHeight="1" x14ac:dyDescent="0.2">
      <c r="A20" s="118" t="s">
        <v>113</v>
      </c>
      <c r="B20" s="119" t="s">
        <v>181</v>
      </c>
      <c r="C20" s="113">
        <v>67.203370164759647</v>
      </c>
      <c r="D20" s="115">
        <v>37648</v>
      </c>
      <c r="E20" s="114">
        <v>38110</v>
      </c>
      <c r="F20" s="114">
        <v>38503</v>
      </c>
      <c r="G20" s="114">
        <v>37725</v>
      </c>
      <c r="H20" s="140">
        <v>37980</v>
      </c>
      <c r="I20" s="115">
        <v>-332</v>
      </c>
      <c r="J20" s="116">
        <v>-0.87414428646656139</v>
      </c>
    </row>
    <row r="21" spans="1:10" s="110" customFormat="1" ht="12" customHeight="1" x14ac:dyDescent="0.2">
      <c r="A21" s="118"/>
      <c r="B21" s="119" t="s">
        <v>182</v>
      </c>
      <c r="C21" s="113">
        <v>32.79662983524036</v>
      </c>
      <c r="D21" s="115">
        <v>18373</v>
      </c>
      <c r="E21" s="114">
        <v>18549</v>
      </c>
      <c r="F21" s="114">
        <v>18375</v>
      </c>
      <c r="G21" s="114">
        <v>18282</v>
      </c>
      <c r="H21" s="140">
        <v>18040</v>
      </c>
      <c r="I21" s="115">
        <v>333</v>
      </c>
      <c r="J21" s="116">
        <v>1.8458980044345898</v>
      </c>
    </row>
    <row r="22" spans="1:10" s="110" customFormat="1" ht="12" customHeight="1" x14ac:dyDescent="0.2">
      <c r="A22" s="118" t="s">
        <v>113</v>
      </c>
      <c r="B22" s="119" t="s">
        <v>116</v>
      </c>
      <c r="C22" s="113">
        <v>90.50891629924493</v>
      </c>
      <c r="D22" s="115">
        <v>50704</v>
      </c>
      <c r="E22" s="114">
        <v>51299</v>
      </c>
      <c r="F22" s="114">
        <v>51427</v>
      </c>
      <c r="G22" s="114">
        <v>50868</v>
      </c>
      <c r="H22" s="140">
        <v>51091</v>
      </c>
      <c r="I22" s="115">
        <v>-387</v>
      </c>
      <c r="J22" s="116">
        <v>-0.75747196179366227</v>
      </c>
    </row>
    <row r="23" spans="1:10" s="110" customFormat="1" ht="12" customHeight="1" x14ac:dyDescent="0.2">
      <c r="A23" s="118"/>
      <c r="B23" s="119" t="s">
        <v>117</v>
      </c>
      <c r="C23" s="113">
        <v>9.4714482069224033</v>
      </c>
      <c r="D23" s="115">
        <v>5306</v>
      </c>
      <c r="E23" s="114">
        <v>5348</v>
      </c>
      <c r="F23" s="114">
        <v>5440</v>
      </c>
      <c r="G23" s="114">
        <v>5127</v>
      </c>
      <c r="H23" s="140">
        <v>4918</v>
      </c>
      <c r="I23" s="115">
        <v>388</v>
      </c>
      <c r="J23" s="116">
        <v>7.8893859292395279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35859</v>
      </c>
      <c r="E64" s="236">
        <v>36072</v>
      </c>
      <c r="F64" s="236">
        <v>36210</v>
      </c>
      <c r="G64" s="236">
        <v>35697</v>
      </c>
      <c r="H64" s="140">
        <v>35394</v>
      </c>
      <c r="I64" s="115">
        <v>465</v>
      </c>
      <c r="J64" s="116">
        <v>1.3137819969486353</v>
      </c>
    </row>
    <row r="65" spans="1:12" s="110" customFormat="1" ht="12" customHeight="1" x14ac:dyDescent="0.2">
      <c r="A65" s="118" t="s">
        <v>105</v>
      </c>
      <c r="B65" s="119" t="s">
        <v>106</v>
      </c>
      <c r="C65" s="113">
        <v>50.196603363172429</v>
      </c>
      <c r="D65" s="235">
        <v>18000</v>
      </c>
      <c r="E65" s="236">
        <v>18066</v>
      </c>
      <c r="F65" s="236">
        <v>18257</v>
      </c>
      <c r="G65" s="236">
        <v>17956</v>
      </c>
      <c r="H65" s="140">
        <v>17827</v>
      </c>
      <c r="I65" s="115">
        <v>173</v>
      </c>
      <c r="J65" s="116">
        <v>0.97043809951197624</v>
      </c>
    </row>
    <row r="66" spans="1:12" s="110" customFormat="1" ht="12" customHeight="1" x14ac:dyDescent="0.2">
      <c r="A66" s="118"/>
      <c r="B66" s="119" t="s">
        <v>107</v>
      </c>
      <c r="C66" s="113">
        <v>49.803396636827571</v>
      </c>
      <c r="D66" s="235">
        <v>17859</v>
      </c>
      <c r="E66" s="236">
        <v>18006</v>
      </c>
      <c r="F66" s="236">
        <v>17953</v>
      </c>
      <c r="G66" s="236">
        <v>17741</v>
      </c>
      <c r="H66" s="140">
        <v>17567</v>
      </c>
      <c r="I66" s="115">
        <v>292</v>
      </c>
      <c r="J66" s="116">
        <v>1.6622075482438663</v>
      </c>
    </row>
    <row r="67" spans="1:12" s="110" customFormat="1" ht="12" customHeight="1" x14ac:dyDescent="0.2">
      <c r="A67" s="118" t="s">
        <v>105</v>
      </c>
      <c r="B67" s="121" t="s">
        <v>108</v>
      </c>
      <c r="C67" s="113">
        <v>12.685797149948408</v>
      </c>
      <c r="D67" s="235">
        <v>4549</v>
      </c>
      <c r="E67" s="236">
        <v>4783</v>
      </c>
      <c r="F67" s="236">
        <v>4846</v>
      </c>
      <c r="G67" s="236">
        <v>4474</v>
      </c>
      <c r="H67" s="140">
        <v>4507</v>
      </c>
      <c r="I67" s="115">
        <v>42</v>
      </c>
      <c r="J67" s="116">
        <v>0.93188373641002886</v>
      </c>
    </row>
    <row r="68" spans="1:12" s="110" customFormat="1" ht="12" customHeight="1" x14ac:dyDescent="0.2">
      <c r="A68" s="118"/>
      <c r="B68" s="121" t="s">
        <v>109</v>
      </c>
      <c r="C68" s="113">
        <v>67.801667642711735</v>
      </c>
      <c r="D68" s="235">
        <v>24313</v>
      </c>
      <c r="E68" s="236">
        <v>24336</v>
      </c>
      <c r="F68" s="236">
        <v>24427</v>
      </c>
      <c r="G68" s="236">
        <v>24359</v>
      </c>
      <c r="H68" s="140">
        <v>24133</v>
      </c>
      <c r="I68" s="115">
        <v>180</v>
      </c>
      <c r="J68" s="116">
        <v>0.74586665561679033</v>
      </c>
    </row>
    <row r="69" spans="1:12" s="110" customFormat="1" ht="12" customHeight="1" x14ac:dyDescent="0.2">
      <c r="A69" s="118"/>
      <c r="B69" s="121" t="s">
        <v>110</v>
      </c>
      <c r="C69" s="113">
        <v>18.154438216347362</v>
      </c>
      <c r="D69" s="235">
        <v>6510</v>
      </c>
      <c r="E69" s="236">
        <v>6472</v>
      </c>
      <c r="F69" s="236">
        <v>6481</v>
      </c>
      <c r="G69" s="236">
        <v>6425</v>
      </c>
      <c r="H69" s="140">
        <v>6339</v>
      </c>
      <c r="I69" s="115">
        <v>171</v>
      </c>
      <c r="J69" s="116">
        <v>2.6975863700899194</v>
      </c>
    </row>
    <row r="70" spans="1:12" s="110" customFormat="1" ht="12" customHeight="1" x14ac:dyDescent="0.2">
      <c r="A70" s="120"/>
      <c r="B70" s="121" t="s">
        <v>111</v>
      </c>
      <c r="C70" s="113">
        <v>1.3580969909924985</v>
      </c>
      <c r="D70" s="235">
        <v>487</v>
      </c>
      <c r="E70" s="236">
        <v>481</v>
      </c>
      <c r="F70" s="236">
        <v>456</v>
      </c>
      <c r="G70" s="236">
        <v>439</v>
      </c>
      <c r="H70" s="140">
        <v>415</v>
      </c>
      <c r="I70" s="115">
        <v>72</v>
      </c>
      <c r="J70" s="116">
        <v>17.349397590361445</v>
      </c>
    </row>
    <row r="71" spans="1:12" s="110" customFormat="1" ht="12" customHeight="1" x14ac:dyDescent="0.2">
      <c r="A71" s="120"/>
      <c r="B71" s="121" t="s">
        <v>112</v>
      </c>
      <c r="C71" s="113">
        <v>0.41830502802643688</v>
      </c>
      <c r="D71" s="235">
        <v>150</v>
      </c>
      <c r="E71" s="236">
        <v>146</v>
      </c>
      <c r="F71" s="236">
        <v>128</v>
      </c>
      <c r="G71" s="236">
        <v>109</v>
      </c>
      <c r="H71" s="140">
        <v>101</v>
      </c>
      <c r="I71" s="115">
        <v>49</v>
      </c>
      <c r="J71" s="116">
        <v>48.514851485148512</v>
      </c>
    </row>
    <row r="72" spans="1:12" s="110" customFormat="1" ht="12" customHeight="1" x14ac:dyDescent="0.2">
      <c r="A72" s="118" t="s">
        <v>113</v>
      </c>
      <c r="B72" s="119" t="s">
        <v>181</v>
      </c>
      <c r="C72" s="113">
        <v>67.034775091329934</v>
      </c>
      <c r="D72" s="235">
        <v>24038</v>
      </c>
      <c r="E72" s="236">
        <v>24171</v>
      </c>
      <c r="F72" s="236">
        <v>24448</v>
      </c>
      <c r="G72" s="236">
        <v>23903</v>
      </c>
      <c r="H72" s="140">
        <v>23890</v>
      </c>
      <c r="I72" s="115">
        <v>148</v>
      </c>
      <c r="J72" s="116">
        <v>0.6195060694851402</v>
      </c>
    </row>
    <row r="73" spans="1:12" s="110" customFormat="1" ht="12" customHeight="1" x14ac:dyDescent="0.2">
      <c r="A73" s="118"/>
      <c r="B73" s="119" t="s">
        <v>182</v>
      </c>
      <c r="C73" s="113">
        <v>32.965224908670066</v>
      </c>
      <c r="D73" s="115">
        <v>11821</v>
      </c>
      <c r="E73" s="114">
        <v>11901</v>
      </c>
      <c r="F73" s="114">
        <v>11762</v>
      </c>
      <c r="G73" s="114">
        <v>11794</v>
      </c>
      <c r="H73" s="140">
        <v>11504</v>
      </c>
      <c r="I73" s="115">
        <v>317</v>
      </c>
      <c r="J73" s="116">
        <v>2.7555632823365785</v>
      </c>
    </row>
    <row r="74" spans="1:12" s="110" customFormat="1" ht="12" customHeight="1" x14ac:dyDescent="0.2">
      <c r="A74" s="118" t="s">
        <v>113</v>
      </c>
      <c r="B74" s="119" t="s">
        <v>116</v>
      </c>
      <c r="C74" s="113">
        <v>86.873588220530408</v>
      </c>
      <c r="D74" s="115">
        <v>31152</v>
      </c>
      <c r="E74" s="114">
        <v>31404</v>
      </c>
      <c r="F74" s="114">
        <v>31529</v>
      </c>
      <c r="G74" s="114">
        <v>31210</v>
      </c>
      <c r="H74" s="140">
        <v>31111</v>
      </c>
      <c r="I74" s="115">
        <v>41</v>
      </c>
      <c r="J74" s="116">
        <v>0.13178618495066055</v>
      </c>
    </row>
    <row r="75" spans="1:12" s="110" customFormat="1" ht="12" customHeight="1" x14ac:dyDescent="0.2">
      <c r="A75" s="142"/>
      <c r="B75" s="124" t="s">
        <v>117</v>
      </c>
      <c r="C75" s="125">
        <v>13.090158677040632</v>
      </c>
      <c r="D75" s="143">
        <v>4694</v>
      </c>
      <c r="E75" s="144">
        <v>4654</v>
      </c>
      <c r="F75" s="144">
        <v>4665</v>
      </c>
      <c r="G75" s="144">
        <v>4470</v>
      </c>
      <c r="H75" s="145">
        <v>4267</v>
      </c>
      <c r="I75" s="143">
        <v>427</v>
      </c>
      <c r="J75" s="146">
        <v>10.007030700726506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56021</v>
      </c>
      <c r="G11" s="114">
        <v>56659</v>
      </c>
      <c r="H11" s="114">
        <v>56878</v>
      </c>
      <c r="I11" s="114">
        <v>56007</v>
      </c>
      <c r="J11" s="140">
        <v>56020</v>
      </c>
      <c r="K11" s="114">
        <v>1</v>
      </c>
      <c r="L11" s="116">
        <v>1.785076758300607E-3</v>
      </c>
    </row>
    <row r="12" spans="1:17" s="110" customFormat="1" ht="24.95" customHeight="1" x14ac:dyDescent="0.2">
      <c r="A12" s="604" t="s">
        <v>185</v>
      </c>
      <c r="B12" s="605"/>
      <c r="C12" s="605"/>
      <c r="D12" s="606"/>
      <c r="E12" s="113">
        <v>47.485764266971316</v>
      </c>
      <c r="F12" s="115">
        <v>26602</v>
      </c>
      <c r="G12" s="114">
        <v>26955</v>
      </c>
      <c r="H12" s="114">
        <v>27266</v>
      </c>
      <c r="I12" s="114">
        <v>26767</v>
      </c>
      <c r="J12" s="140">
        <v>26811</v>
      </c>
      <c r="K12" s="114">
        <v>-209</v>
      </c>
      <c r="L12" s="116">
        <v>-0.77953078960128308</v>
      </c>
    </row>
    <row r="13" spans="1:17" s="110" customFormat="1" ht="15" customHeight="1" x14ac:dyDescent="0.2">
      <c r="A13" s="120"/>
      <c r="B13" s="612" t="s">
        <v>107</v>
      </c>
      <c r="C13" s="612"/>
      <c r="E13" s="113">
        <v>52.514235733028684</v>
      </c>
      <c r="F13" s="115">
        <v>29419</v>
      </c>
      <c r="G13" s="114">
        <v>29704</v>
      </c>
      <c r="H13" s="114">
        <v>29612</v>
      </c>
      <c r="I13" s="114">
        <v>29240</v>
      </c>
      <c r="J13" s="140">
        <v>29209</v>
      </c>
      <c r="K13" s="114">
        <v>210</v>
      </c>
      <c r="L13" s="116">
        <v>0.71895648601458451</v>
      </c>
    </row>
    <row r="14" spans="1:17" s="110" customFormat="1" ht="24.95" customHeight="1" x14ac:dyDescent="0.2">
      <c r="A14" s="604" t="s">
        <v>186</v>
      </c>
      <c r="B14" s="605"/>
      <c r="C14" s="605"/>
      <c r="D14" s="606"/>
      <c r="E14" s="113">
        <v>11.86697845450813</v>
      </c>
      <c r="F14" s="115">
        <v>6648</v>
      </c>
      <c r="G14" s="114">
        <v>7053</v>
      </c>
      <c r="H14" s="114">
        <v>7148</v>
      </c>
      <c r="I14" s="114">
        <v>6617</v>
      </c>
      <c r="J14" s="140">
        <v>6798</v>
      </c>
      <c r="K14" s="114">
        <v>-150</v>
      </c>
      <c r="L14" s="116">
        <v>-2.206531332744925</v>
      </c>
    </row>
    <row r="15" spans="1:17" s="110" customFormat="1" ht="15" customHeight="1" x14ac:dyDescent="0.2">
      <c r="A15" s="120"/>
      <c r="B15" s="119"/>
      <c r="C15" s="258" t="s">
        <v>106</v>
      </c>
      <c r="E15" s="113">
        <v>50.225631768953072</v>
      </c>
      <c r="F15" s="115">
        <v>3339</v>
      </c>
      <c r="G15" s="114">
        <v>3514</v>
      </c>
      <c r="H15" s="114">
        <v>3664</v>
      </c>
      <c r="I15" s="114">
        <v>3350</v>
      </c>
      <c r="J15" s="140">
        <v>3454</v>
      </c>
      <c r="K15" s="114">
        <v>-115</v>
      </c>
      <c r="L15" s="116">
        <v>-3.3294730746960046</v>
      </c>
    </row>
    <row r="16" spans="1:17" s="110" customFormat="1" ht="15" customHeight="1" x14ac:dyDescent="0.2">
      <c r="A16" s="120"/>
      <c r="B16" s="119"/>
      <c r="C16" s="258" t="s">
        <v>107</v>
      </c>
      <c r="E16" s="113">
        <v>49.774368231046928</v>
      </c>
      <c r="F16" s="115">
        <v>3309</v>
      </c>
      <c r="G16" s="114">
        <v>3539</v>
      </c>
      <c r="H16" s="114">
        <v>3484</v>
      </c>
      <c r="I16" s="114">
        <v>3267</v>
      </c>
      <c r="J16" s="140">
        <v>3344</v>
      </c>
      <c r="K16" s="114">
        <v>-35</v>
      </c>
      <c r="L16" s="116">
        <v>-1.0466507177033493</v>
      </c>
    </row>
    <row r="17" spans="1:12" s="110" customFormat="1" ht="15" customHeight="1" x14ac:dyDescent="0.2">
      <c r="A17" s="120"/>
      <c r="B17" s="121" t="s">
        <v>109</v>
      </c>
      <c r="C17" s="258"/>
      <c r="E17" s="113">
        <v>65.59325967048072</v>
      </c>
      <c r="F17" s="115">
        <v>36746</v>
      </c>
      <c r="G17" s="114">
        <v>36998</v>
      </c>
      <c r="H17" s="114">
        <v>37181</v>
      </c>
      <c r="I17" s="114">
        <v>37007</v>
      </c>
      <c r="J17" s="140">
        <v>36979</v>
      </c>
      <c r="K17" s="114">
        <v>-233</v>
      </c>
      <c r="L17" s="116">
        <v>-0.6300873468725493</v>
      </c>
    </row>
    <row r="18" spans="1:12" s="110" customFormat="1" ht="15" customHeight="1" x14ac:dyDescent="0.2">
      <c r="A18" s="120"/>
      <c r="B18" s="119"/>
      <c r="C18" s="258" t="s">
        <v>106</v>
      </c>
      <c r="E18" s="113">
        <v>46.884014586621674</v>
      </c>
      <c r="F18" s="115">
        <v>17228</v>
      </c>
      <c r="G18" s="114">
        <v>17378</v>
      </c>
      <c r="H18" s="114">
        <v>17517</v>
      </c>
      <c r="I18" s="114">
        <v>17419</v>
      </c>
      <c r="J18" s="140">
        <v>17415</v>
      </c>
      <c r="K18" s="114">
        <v>-187</v>
      </c>
      <c r="L18" s="116">
        <v>-1.0737869652598335</v>
      </c>
    </row>
    <row r="19" spans="1:12" s="110" customFormat="1" ht="15" customHeight="1" x14ac:dyDescent="0.2">
      <c r="A19" s="120"/>
      <c r="B19" s="119"/>
      <c r="C19" s="258" t="s">
        <v>107</v>
      </c>
      <c r="E19" s="113">
        <v>53.115985413378326</v>
      </c>
      <c r="F19" s="115">
        <v>19518</v>
      </c>
      <c r="G19" s="114">
        <v>19620</v>
      </c>
      <c r="H19" s="114">
        <v>19664</v>
      </c>
      <c r="I19" s="114">
        <v>19588</v>
      </c>
      <c r="J19" s="140">
        <v>19564</v>
      </c>
      <c r="K19" s="114">
        <v>-46</v>
      </c>
      <c r="L19" s="116">
        <v>-0.23512574115722756</v>
      </c>
    </row>
    <row r="20" spans="1:12" s="110" customFormat="1" ht="15" customHeight="1" x14ac:dyDescent="0.2">
      <c r="A20" s="120"/>
      <c r="B20" s="121" t="s">
        <v>110</v>
      </c>
      <c r="C20" s="258"/>
      <c r="E20" s="113">
        <v>21.336641616536657</v>
      </c>
      <c r="F20" s="115">
        <v>11953</v>
      </c>
      <c r="G20" s="114">
        <v>11898</v>
      </c>
      <c r="H20" s="114">
        <v>11848</v>
      </c>
      <c r="I20" s="114">
        <v>11699</v>
      </c>
      <c r="J20" s="140">
        <v>11600</v>
      </c>
      <c r="K20" s="114">
        <v>353</v>
      </c>
      <c r="L20" s="116">
        <v>3.0431034482758621</v>
      </c>
    </row>
    <row r="21" spans="1:12" s="110" customFormat="1" ht="15" customHeight="1" x14ac:dyDescent="0.2">
      <c r="A21" s="120"/>
      <c r="B21" s="119"/>
      <c r="C21" s="258" t="s">
        <v>106</v>
      </c>
      <c r="E21" s="113">
        <v>47.101146155776796</v>
      </c>
      <c r="F21" s="115">
        <v>5630</v>
      </c>
      <c r="G21" s="114">
        <v>5638</v>
      </c>
      <c r="H21" s="114">
        <v>5657</v>
      </c>
      <c r="I21" s="114">
        <v>5582</v>
      </c>
      <c r="J21" s="140">
        <v>5544</v>
      </c>
      <c r="K21" s="114">
        <v>86</v>
      </c>
      <c r="L21" s="116">
        <v>1.5512265512265513</v>
      </c>
    </row>
    <row r="22" spans="1:12" s="110" customFormat="1" ht="15" customHeight="1" x14ac:dyDescent="0.2">
      <c r="A22" s="120"/>
      <c r="B22" s="119"/>
      <c r="C22" s="258" t="s">
        <v>107</v>
      </c>
      <c r="E22" s="113">
        <v>52.898853844223204</v>
      </c>
      <c r="F22" s="115">
        <v>6323</v>
      </c>
      <c r="G22" s="114">
        <v>6260</v>
      </c>
      <c r="H22" s="114">
        <v>6191</v>
      </c>
      <c r="I22" s="114">
        <v>6117</v>
      </c>
      <c r="J22" s="140">
        <v>6056</v>
      </c>
      <c r="K22" s="114">
        <v>267</v>
      </c>
      <c r="L22" s="116">
        <v>4.4088507265521795</v>
      </c>
    </row>
    <row r="23" spans="1:12" s="110" customFormat="1" ht="15" customHeight="1" x14ac:dyDescent="0.2">
      <c r="A23" s="120"/>
      <c r="B23" s="121" t="s">
        <v>111</v>
      </c>
      <c r="C23" s="258"/>
      <c r="E23" s="113">
        <v>1.2031202584745007</v>
      </c>
      <c r="F23" s="115">
        <v>674</v>
      </c>
      <c r="G23" s="114">
        <v>710</v>
      </c>
      <c r="H23" s="114">
        <v>701</v>
      </c>
      <c r="I23" s="114">
        <v>684</v>
      </c>
      <c r="J23" s="140">
        <v>643</v>
      </c>
      <c r="K23" s="114">
        <v>31</v>
      </c>
      <c r="L23" s="116">
        <v>4.8211508553654747</v>
      </c>
    </row>
    <row r="24" spans="1:12" s="110" customFormat="1" ht="15" customHeight="1" x14ac:dyDescent="0.2">
      <c r="A24" s="120"/>
      <c r="B24" s="119"/>
      <c r="C24" s="258" t="s">
        <v>106</v>
      </c>
      <c r="E24" s="113">
        <v>60.089020771513354</v>
      </c>
      <c r="F24" s="115">
        <v>405</v>
      </c>
      <c r="G24" s="114">
        <v>425</v>
      </c>
      <c r="H24" s="114">
        <v>428</v>
      </c>
      <c r="I24" s="114">
        <v>416</v>
      </c>
      <c r="J24" s="140">
        <v>398</v>
      </c>
      <c r="K24" s="114">
        <v>7</v>
      </c>
      <c r="L24" s="116">
        <v>1.7587939698492463</v>
      </c>
    </row>
    <row r="25" spans="1:12" s="110" customFormat="1" ht="15" customHeight="1" x14ac:dyDescent="0.2">
      <c r="A25" s="120"/>
      <c r="B25" s="119"/>
      <c r="C25" s="258" t="s">
        <v>107</v>
      </c>
      <c r="E25" s="113">
        <v>39.910979228486646</v>
      </c>
      <c r="F25" s="115">
        <v>269</v>
      </c>
      <c r="G25" s="114">
        <v>285</v>
      </c>
      <c r="H25" s="114">
        <v>273</v>
      </c>
      <c r="I25" s="114">
        <v>268</v>
      </c>
      <c r="J25" s="140">
        <v>245</v>
      </c>
      <c r="K25" s="114">
        <v>24</v>
      </c>
      <c r="L25" s="116">
        <v>9.795918367346939</v>
      </c>
    </row>
    <row r="26" spans="1:12" s="110" customFormat="1" ht="15" customHeight="1" x14ac:dyDescent="0.2">
      <c r="A26" s="120"/>
      <c r="C26" s="121" t="s">
        <v>187</v>
      </c>
      <c r="D26" s="110" t="s">
        <v>188</v>
      </c>
      <c r="E26" s="113">
        <v>0.34629870941254171</v>
      </c>
      <c r="F26" s="115">
        <v>194</v>
      </c>
      <c r="G26" s="114">
        <v>206</v>
      </c>
      <c r="H26" s="114">
        <v>213</v>
      </c>
      <c r="I26" s="114">
        <v>191</v>
      </c>
      <c r="J26" s="140">
        <v>173</v>
      </c>
      <c r="K26" s="114">
        <v>21</v>
      </c>
      <c r="L26" s="116">
        <v>12.138728323699421</v>
      </c>
    </row>
    <row r="27" spans="1:12" s="110" customFormat="1" ht="15" customHeight="1" x14ac:dyDescent="0.2">
      <c r="A27" s="120"/>
      <c r="B27" s="119"/>
      <c r="D27" s="259" t="s">
        <v>106</v>
      </c>
      <c r="E27" s="113">
        <v>50</v>
      </c>
      <c r="F27" s="115">
        <v>97</v>
      </c>
      <c r="G27" s="114">
        <v>100</v>
      </c>
      <c r="H27" s="114">
        <v>113</v>
      </c>
      <c r="I27" s="114">
        <v>94</v>
      </c>
      <c r="J27" s="140">
        <v>85</v>
      </c>
      <c r="K27" s="114">
        <v>12</v>
      </c>
      <c r="L27" s="116">
        <v>14.117647058823529</v>
      </c>
    </row>
    <row r="28" spans="1:12" s="110" customFormat="1" ht="15" customHeight="1" x14ac:dyDescent="0.2">
      <c r="A28" s="120"/>
      <c r="B28" s="119"/>
      <c r="D28" s="259" t="s">
        <v>107</v>
      </c>
      <c r="E28" s="113">
        <v>50</v>
      </c>
      <c r="F28" s="115">
        <v>97</v>
      </c>
      <c r="G28" s="114">
        <v>106</v>
      </c>
      <c r="H28" s="114">
        <v>100</v>
      </c>
      <c r="I28" s="114">
        <v>97</v>
      </c>
      <c r="J28" s="140">
        <v>88</v>
      </c>
      <c r="K28" s="114">
        <v>9</v>
      </c>
      <c r="L28" s="116">
        <v>10.227272727272727</v>
      </c>
    </row>
    <row r="29" spans="1:12" s="110" customFormat="1" ht="24.95" customHeight="1" x14ac:dyDescent="0.2">
      <c r="A29" s="604" t="s">
        <v>189</v>
      </c>
      <c r="B29" s="605"/>
      <c r="C29" s="605"/>
      <c r="D29" s="606"/>
      <c r="E29" s="113">
        <v>90.50891629924493</v>
      </c>
      <c r="F29" s="115">
        <v>50704</v>
      </c>
      <c r="G29" s="114">
        <v>51299</v>
      </c>
      <c r="H29" s="114">
        <v>51427</v>
      </c>
      <c r="I29" s="114">
        <v>50868</v>
      </c>
      <c r="J29" s="140">
        <v>51091</v>
      </c>
      <c r="K29" s="114">
        <v>-387</v>
      </c>
      <c r="L29" s="116">
        <v>-0.75747196179366227</v>
      </c>
    </row>
    <row r="30" spans="1:12" s="110" customFormat="1" ht="15" customHeight="1" x14ac:dyDescent="0.2">
      <c r="A30" s="120"/>
      <c r="B30" s="119"/>
      <c r="C30" s="258" t="s">
        <v>106</v>
      </c>
      <c r="E30" s="113">
        <v>46.256705585358155</v>
      </c>
      <c r="F30" s="115">
        <v>23454</v>
      </c>
      <c r="G30" s="114">
        <v>23777</v>
      </c>
      <c r="H30" s="114">
        <v>23997</v>
      </c>
      <c r="I30" s="114">
        <v>23722</v>
      </c>
      <c r="J30" s="140">
        <v>23877</v>
      </c>
      <c r="K30" s="114">
        <v>-423</v>
      </c>
      <c r="L30" s="116">
        <v>-1.7715793441387109</v>
      </c>
    </row>
    <row r="31" spans="1:12" s="110" customFormat="1" ht="15" customHeight="1" x14ac:dyDescent="0.2">
      <c r="A31" s="120"/>
      <c r="B31" s="119"/>
      <c r="C31" s="258" t="s">
        <v>107</v>
      </c>
      <c r="E31" s="113">
        <v>53.743294414641845</v>
      </c>
      <c r="F31" s="115">
        <v>27250</v>
      </c>
      <c r="G31" s="114">
        <v>27522</v>
      </c>
      <c r="H31" s="114">
        <v>27430</v>
      </c>
      <c r="I31" s="114">
        <v>27146</v>
      </c>
      <c r="J31" s="140">
        <v>27214</v>
      </c>
      <c r="K31" s="114">
        <v>36</v>
      </c>
      <c r="L31" s="116">
        <v>0.1322848533842875</v>
      </c>
    </row>
    <row r="32" spans="1:12" s="110" customFormat="1" ht="15" customHeight="1" x14ac:dyDescent="0.2">
      <c r="A32" s="120"/>
      <c r="B32" s="119" t="s">
        <v>117</v>
      </c>
      <c r="C32" s="258"/>
      <c r="E32" s="113">
        <v>9.4714482069224033</v>
      </c>
      <c r="F32" s="115">
        <v>5306</v>
      </c>
      <c r="G32" s="114">
        <v>5348</v>
      </c>
      <c r="H32" s="114">
        <v>5440</v>
      </c>
      <c r="I32" s="114">
        <v>5127</v>
      </c>
      <c r="J32" s="140">
        <v>4918</v>
      </c>
      <c r="K32" s="114">
        <v>388</v>
      </c>
      <c r="L32" s="116">
        <v>7.8893859292395279</v>
      </c>
    </row>
    <row r="33" spans="1:12" s="110" customFormat="1" ht="15" customHeight="1" x14ac:dyDescent="0.2">
      <c r="A33" s="120"/>
      <c r="B33" s="119"/>
      <c r="C33" s="258" t="s">
        <v>106</v>
      </c>
      <c r="E33" s="113">
        <v>59.19713531850735</v>
      </c>
      <c r="F33" s="115">
        <v>3141</v>
      </c>
      <c r="G33" s="114">
        <v>3171</v>
      </c>
      <c r="H33" s="114">
        <v>3262</v>
      </c>
      <c r="I33" s="114">
        <v>3039</v>
      </c>
      <c r="J33" s="140">
        <v>2930</v>
      </c>
      <c r="K33" s="114">
        <v>211</v>
      </c>
      <c r="L33" s="116">
        <v>7.2013651877133107</v>
      </c>
    </row>
    <row r="34" spans="1:12" s="110" customFormat="1" ht="15" customHeight="1" x14ac:dyDescent="0.2">
      <c r="A34" s="120"/>
      <c r="B34" s="119"/>
      <c r="C34" s="258" t="s">
        <v>107</v>
      </c>
      <c r="E34" s="113">
        <v>40.80286468149265</v>
      </c>
      <c r="F34" s="115">
        <v>2165</v>
      </c>
      <c r="G34" s="114">
        <v>2177</v>
      </c>
      <c r="H34" s="114">
        <v>2178</v>
      </c>
      <c r="I34" s="114">
        <v>2088</v>
      </c>
      <c r="J34" s="140">
        <v>1988</v>
      </c>
      <c r="K34" s="114">
        <v>177</v>
      </c>
      <c r="L34" s="116">
        <v>8.9034205231388324</v>
      </c>
    </row>
    <row r="35" spans="1:12" s="110" customFormat="1" ht="24.95" customHeight="1" x14ac:dyDescent="0.2">
      <c r="A35" s="604" t="s">
        <v>190</v>
      </c>
      <c r="B35" s="605"/>
      <c r="C35" s="605"/>
      <c r="D35" s="606"/>
      <c r="E35" s="113">
        <v>67.203370164759647</v>
      </c>
      <c r="F35" s="115">
        <v>37648</v>
      </c>
      <c r="G35" s="114">
        <v>38110</v>
      </c>
      <c r="H35" s="114">
        <v>38503</v>
      </c>
      <c r="I35" s="114">
        <v>37725</v>
      </c>
      <c r="J35" s="140">
        <v>37980</v>
      </c>
      <c r="K35" s="114">
        <v>-332</v>
      </c>
      <c r="L35" s="116">
        <v>-0.87414428646656139</v>
      </c>
    </row>
    <row r="36" spans="1:12" s="110" customFormat="1" ht="15" customHeight="1" x14ac:dyDescent="0.2">
      <c r="A36" s="120"/>
      <c r="B36" s="119"/>
      <c r="C36" s="258" t="s">
        <v>106</v>
      </c>
      <c r="E36" s="113">
        <v>60.805354866128347</v>
      </c>
      <c r="F36" s="115">
        <v>22892</v>
      </c>
      <c r="G36" s="114">
        <v>23166</v>
      </c>
      <c r="H36" s="114">
        <v>23507</v>
      </c>
      <c r="I36" s="114">
        <v>23035</v>
      </c>
      <c r="J36" s="140">
        <v>23184</v>
      </c>
      <c r="K36" s="114">
        <v>-292</v>
      </c>
      <c r="L36" s="116">
        <v>-1.2594893029675638</v>
      </c>
    </row>
    <row r="37" spans="1:12" s="110" customFormat="1" ht="15" customHeight="1" x14ac:dyDescent="0.2">
      <c r="A37" s="120"/>
      <c r="B37" s="119"/>
      <c r="C37" s="258" t="s">
        <v>107</v>
      </c>
      <c r="E37" s="113">
        <v>39.194645133871653</v>
      </c>
      <c r="F37" s="115">
        <v>14756</v>
      </c>
      <c r="G37" s="114">
        <v>14944</v>
      </c>
      <c r="H37" s="114">
        <v>14996</v>
      </c>
      <c r="I37" s="114">
        <v>14690</v>
      </c>
      <c r="J37" s="140">
        <v>14796</v>
      </c>
      <c r="K37" s="114">
        <v>-40</v>
      </c>
      <c r="L37" s="116">
        <v>-0.27034333603676669</v>
      </c>
    </row>
    <row r="38" spans="1:12" s="110" customFormat="1" ht="15" customHeight="1" x14ac:dyDescent="0.2">
      <c r="A38" s="120"/>
      <c r="B38" s="119" t="s">
        <v>182</v>
      </c>
      <c r="C38" s="258"/>
      <c r="E38" s="113">
        <v>32.79662983524036</v>
      </c>
      <c r="F38" s="115">
        <v>18373</v>
      </c>
      <c r="G38" s="114">
        <v>18549</v>
      </c>
      <c r="H38" s="114">
        <v>18375</v>
      </c>
      <c r="I38" s="114">
        <v>18282</v>
      </c>
      <c r="J38" s="140">
        <v>18040</v>
      </c>
      <c r="K38" s="114">
        <v>333</v>
      </c>
      <c r="L38" s="116">
        <v>1.8458980044345898</v>
      </c>
    </row>
    <row r="39" spans="1:12" s="110" customFormat="1" ht="15" customHeight="1" x14ac:dyDescent="0.2">
      <c r="A39" s="120"/>
      <c r="B39" s="119"/>
      <c r="C39" s="258" t="s">
        <v>106</v>
      </c>
      <c r="E39" s="113">
        <v>20.19267403254776</v>
      </c>
      <c r="F39" s="115">
        <v>3710</v>
      </c>
      <c r="G39" s="114">
        <v>3789</v>
      </c>
      <c r="H39" s="114">
        <v>3759</v>
      </c>
      <c r="I39" s="114">
        <v>3732</v>
      </c>
      <c r="J39" s="140">
        <v>3627</v>
      </c>
      <c r="K39" s="114">
        <v>83</v>
      </c>
      <c r="L39" s="116">
        <v>2.288392610973256</v>
      </c>
    </row>
    <row r="40" spans="1:12" s="110" customFormat="1" ht="15" customHeight="1" x14ac:dyDescent="0.2">
      <c r="A40" s="120"/>
      <c r="B40" s="119"/>
      <c r="C40" s="258" t="s">
        <v>107</v>
      </c>
      <c r="E40" s="113">
        <v>79.807325967452243</v>
      </c>
      <c r="F40" s="115">
        <v>14663</v>
      </c>
      <c r="G40" s="114">
        <v>14760</v>
      </c>
      <c r="H40" s="114">
        <v>14616</v>
      </c>
      <c r="I40" s="114">
        <v>14550</v>
      </c>
      <c r="J40" s="140">
        <v>14413</v>
      </c>
      <c r="K40" s="114">
        <v>250</v>
      </c>
      <c r="L40" s="116">
        <v>1.7345452022479706</v>
      </c>
    </row>
    <row r="41" spans="1:12" s="110" customFormat="1" ht="24.75" customHeight="1" x14ac:dyDescent="0.2">
      <c r="A41" s="604" t="s">
        <v>518</v>
      </c>
      <c r="B41" s="605"/>
      <c r="C41" s="605"/>
      <c r="D41" s="606"/>
      <c r="E41" s="113">
        <v>5.4533121508005928</v>
      </c>
      <c r="F41" s="115">
        <v>3055</v>
      </c>
      <c r="G41" s="114">
        <v>3333</v>
      </c>
      <c r="H41" s="114">
        <v>3368</v>
      </c>
      <c r="I41" s="114">
        <v>2658</v>
      </c>
      <c r="J41" s="140">
        <v>3041</v>
      </c>
      <c r="K41" s="114">
        <v>14</v>
      </c>
      <c r="L41" s="116">
        <v>0.46037487668530092</v>
      </c>
    </row>
    <row r="42" spans="1:12" s="110" customFormat="1" ht="15" customHeight="1" x14ac:dyDescent="0.2">
      <c r="A42" s="120"/>
      <c r="B42" s="119"/>
      <c r="C42" s="258" t="s">
        <v>106</v>
      </c>
      <c r="E42" s="113">
        <v>49.623567921440262</v>
      </c>
      <c r="F42" s="115">
        <v>1516</v>
      </c>
      <c r="G42" s="114">
        <v>1676</v>
      </c>
      <c r="H42" s="114">
        <v>1702</v>
      </c>
      <c r="I42" s="114">
        <v>1329</v>
      </c>
      <c r="J42" s="140">
        <v>1507</v>
      </c>
      <c r="K42" s="114">
        <v>9</v>
      </c>
      <c r="L42" s="116">
        <v>0.59721300597213001</v>
      </c>
    </row>
    <row r="43" spans="1:12" s="110" customFormat="1" ht="15" customHeight="1" x14ac:dyDescent="0.2">
      <c r="A43" s="123"/>
      <c r="B43" s="124"/>
      <c r="C43" s="260" t="s">
        <v>107</v>
      </c>
      <c r="D43" s="261"/>
      <c r="E43" s="125">
        <v>50.376432078559738</v>
      </c>
      <c r="F43" s="143">
        <v>1539</v>
      </c>
      <c r="G43" s="144">
        <v>1657</v>
      </c>
      <c r="H43" s="144">
        <v>1666</v>
      </c>
      <c r="I43" s="144">
        <v>1329</v>
      </c>
      <c r="J43" s="145">
        <v>1534</v>
      </c>
      <c r="K43" s="144">
        <v>5</v>
      </c>
      <c r="L43" s="146">
        <v>0.32594524119947849</v>
      </c>
    </row>
    <row r="44" spans="1:12" s="110" customFormat="1" ht="45.75" customHeight="1" x14ac:dyDescent="0.2">
      <c r="A44" s="604" t="s">
        <v>191</v>
      </c>
      <c r="B44" s="605"/>
      <c r="C44" s="605"/>
      <c r="D44" s="606"/>
      <c r="E44" s="113">
        <v>1.4226807804216277</v>
      </c>
      <c r="F44" s="115">
        <v>797</v>
      </c>
      <c r="G44" s="114">
        <v>804</v>
      </c>
      <c r="H44" s="114">
        <v>804</v>
      </c>
      <c r="I44" s="114">
        <v>816</v>
      </c>
      <c r="J44" s="140">
        <v>832</v>
      </c>
      <c r="K44" s="114">
        <v>-35</v>
      </c>
      <c r="L44" s="116">
        <v>-4.2067307692307692</v>
      </c>
    </row>
    <row r="45" spans="1:12" s="110" customFormat="1" ht="15" customHeight="1" x14ac:dyDescent="0.2">
      <c r="A45" s="120"/>
      <c r="B45" s="119"/>
      <c r="C45" s="258" t="s">
        <v>106</v>
      </c>
      <c r="E45" s="113">
        <v>58.845671267252193</v>
      </c>
      <c r="F45" s="115">
        <v>469</v>
      </c>
      <c r="G45" s="114">
        <v>471</v>
      </c>
      <c r="H45" s="114">
        <v>474</v>
      </c>
      <c r="I45" s="114">
        <v>483</v>
      </c>
      <c r="J45" s="140">
        <v>489</v>
      </c>
      <c r="K45" s="114">
        <v>-20</v>
      </c>
      <c r="L45" s="116">
        <v>-4.0899795501022496</v>
      </c>
    </row>
    <row r="46" spans="1:12" s="110" customFormat="1" ht="15" customHeight="1" x14ac:dyDescent="0.2">
      <c r="A46" s="123"/>
      <c r="B46" s="124"/>
      <c r="C46" s="260" t="s">
        <v>107</v>
      </c>
      <c r="D46" s="261"/>
      <c r="E46" s="125">
        <v>41.154328732747807</v>
      </c>
      <c r="F46" s="143">
        <v>328</v>
      </c>
      <c r="G46" s="144">
        <v>333</v>
      </c>
      <c r="H46" s="144">
        <v>330</v>
      </c>
      <c r="I46" s="144">
        <v>333</v>
      </c>
      <c r="J46" s="145">
        <v>343</v>
      </c>
      <c r="K46" s="144">
        <v>-15</v>
      </c>
      <c r="L46" s="146">
        <v>-4.3731778425655978</v>
      </c>
    </row>
    <row r="47" spans="1:12" s="110" customFormat="1" ht="39" customHeight="1" x14ac:dyDescent="0.2">
      <c r="A47" s="604" t="s">
        <v>519</v>
      </c>
      <c r="B47" s="607"/>
      <c r="C47" s="607"/>
      <c r="D47" s="608"/>
      <c r="E47" s="113">
        <v>0.37128933792684887</v>
      </c>
      <c r="F47" s="115">
        <v>208</v>
      </c>
      <c r="G47" s="114">
        <v>215</v>
      </c>
      <c r="H47" s="114">
        <v>208</v>
      </c>
      <c r="I47" s="114">
        <v>213</v>
      </c>
      <c r="J47" s="140">
        <v>229</v>
      </c>
      <c r="K47" s="114">
        <v>-21</v>
      </c>
      <c r="L47" s="116">
        <v>-9.1703056768558948</v>
      </c>
    </row>
    <row r="48" spans="1:12" s="110" customFormat="1" ht="15" customHeight="1" x14ac:dyDescent="0.2">
      <c r="A48" s="120"/>
      <c r="B48" s="119"/>
      <c r="C48" s="258" t="s">
        <v>106</v>
      </c>
      <c r="E48" s="113">
        <v>34.134615384615387</v>
      </c>
      <c r="F48" s="115">
        <v>71</v>
      </c>
      <c r="G48" s="114">
        <v>75</v>
      </c>
      <c r="H48" s="114">
        <v>77</v>
      </c>
      <c r="I48" s="114">
        <v>59</v>
      </c>
      <c r="J48" s="140">
        <v>61</v>
      </c>
      <c r="K48" s="114">
        <v>10</v>
      </c>
      <c r="L48" s="116">
        <v>16.393442622950818</v>
      </c>
    </row>
    <row r="49" spans="1:12" s="110" customFormat="1" ht="15" customHeight="1" x14ac:dyDescent="0.2">
      <c r="A49" s="123"/>
      <c r="B49" s="124"/>
      <c r="C49" s="260" t="s">
        <v>107</v>
      </c>
      <c r="D49" s="261"/>
      <c r="E49" s="125">
        <v>65.865384615384613</v>
      </c>
      <c r="F49" s="143">
        <v>137</v>
      </c>
      <c r="G49" s="144">
        <v>140</v>
      </c>
      <c r="H49" s="144">
        <v>131</v>
      </c>
      <c r="I49" s="144">
        <v>154</v>
      </c>
      <c r="J49" s="145">
        <v>168</v>
      </c>
      <c r="K49" s="144">
        <v>-31</v>
      </c>
      <c r="L49" s="146">
        <v>-18.452380952380953</v>
      </c>
    </row>
    <row r="50" spans="1:12" s="110" customFormat="1" ht="24.95" customHeight="1" x14ac:dyDescent="0.2">
      <c r="A50" s="609" t="s">
        <v>192</v>
      </c>
      <c r="B50" s="610"/>
      <c r="C50" s="610"/>
      <c r="D50" s="611"/>
      <c r="E50" s="262">
        <v>14.14112564931008</v>
      </c>
      <c r="F50" s="263">
        <v>7922</v>
      </c>
      <c r="G50" s="264">
        <v>8349</v>
      </c>
      <c r="H50" s="264">
        <v>8355</v>
      </c>
      <c r="I50" s="264">
        <v>7728</v>
      </c>
      <c r="J50" s="265">
        <v>7688</v>
      </c>
      <c r="K50" s="263">
        <v>234</v>
      </c>
      <c r="L50" s="266">
        <v>3.0437044745057231</v>
      </c>
    </row>
    <row r="51" spans="1:12" s="110" customFormat="1" ht="15" customHeight="1" x14ac:dyDescent="0.2">
      <c r="A51" s="120"/>
      <c r="B51" s="119"/>
      <c r="C51" s="258" t="s">
        <v>106</v>
      </c>
      <c r="E51" s="113">
        <v>53.837414794243877</v>
      </c>
      <c r="F51" s="115">
        <v>4265</v>
      </c>
      <c r="G51" s="114">
        <v>4438</v>
      </c>
      <c r="H51" s="114">
        <v>4494</v>
      </c>
      <c r="I51" s="114">
        <v>4124</v>
      </c>
      <c r="J51" s="140">
        <v>4095</v>
      </c>
      <c r="K51" s="114">
        <v>170</v>
      </c>
      <c r="L51" s="116">
        <v>4.1514041514041518</v>
      </c>
    </row>
    <row r="52" spans="1:12" s="110" customFormat="1" ht="15" customHeight="1" x14ac:dyDescent="0.2">
      <c r="A52" s="120"/>
      <c r="B52" s="119"/>
      <c r="C52" s="258" t="s">
        <v>107</v>
      </c>
      <c r="E52" s="113">
        <v>46.162585205756123</v>
      </c>
      <c r="F52" s="115">
        <v>3657</v>
      </c>
      <c r="G52" s="114">
        <v>3911</v>
      </c>
      <c r="H52" s="114">
        <v>3861</v>
      </c>
      <c r="I52" s="114">
        <v>3604</v>
      </c>
      <c r="J52" s="140">
        <v>3593</v>
      </c>
      <c r="K52" s="114">
        <v>64</v>
      </c>
      <c r="L52" s="116">
        <v>1.7812413025327025</v>
      </c>
    </row>
    <row r="53" spans="1:12" s="110" customFormat="1" ht="15" customHeight="1" x14ac:dyDescent="0.2">
      <c r="A53" s="120"/>
      <c r="B53" s="119"/>
      <c r="C53" s="258" t="s">
        <v>187</v>
      </c>
      <c r="D53" s="110" t="s">
        <v>193</v>
      </c>
      <c r="E53" s="113">
        <v>27.063872759404191</v>
      </c>
      <c r="F53" s="115">
        <v>2144</v>
      </c>
      <c r="G53" s="114">
        <v>2525</v>
      </c>
      <c r="H53" s="114">
        <v>2525</v>
      </c>
      <c r="I53" s="114">
        <v>1937</v>
      </c>
      <c r="J53" s="140">
        <v>2080</v>
      </c>
      <c r="K53" s="114">
        <v>64</v>
      </c>
      <c r="L53" s="116">
        <v>3.0769230769230771</v>
      </c>
    </row>
    <row r="54" spans="1:12" s="110" customFormat="1" ht="15" customHeight="1" x14ac:dyDescent="0.2">
      <c r="A54" s="120"/>
      <c r="B54" s="119"/>
      <c r="D54" s="267" t="s">
        <v>194</v>
      </c>
      <c r="E54" s="113">
        <v>51.772388059701491</v>
      </c>
      <c r="F54" s="115">
        <v>1110</v>
      </c>
      <c r="G54" s="114">
        <v>1287</v>
      </c>
      <c r="H54" s="114">
        <v>1310</v>
      </c>
      <c r="I54" s="114">
        <v>999</v>
      </c>
      <c r="J54" s="140">
        <v>1069</v>
      </c>
      <c r="K54" s="114">
        <v>41</v>
      </c>
      <c r="L54" s="116">
        <v>3.8353601496725913</v>
      </c>
    </row>
    <row r="55" spans="1:12" s="110" customFormat="1" ht="15" customHeight="1" x14ac:dyDescent="0.2">
      <c r="A55" s="120"/>
      <c r="B55" s="119"/>
      <c r="D55" s="267" t="s">
        <v>195</v>
      </c>
      <c r="E55" s="113">
        <v>48.227611940298509</v>
      </c>
      <c r="F55" s="115">
        <v>1034</v>
      </c>
      <c r="G55" s="114">
        <v>1238</v>
      </c>
      <c r="H55" s="114">
        <v>1215</v>
      </c>
      <c r="I55" s="114">
        <v>938</v>
      </c>
      <c r="J55" s="140">
        <v>1011</v>
      </c>
      <c r="K55" s="114">
        <v>23</v>
      </c>
      <c r="L55" s="116">
        <v>2.2749752720079131</v>
      </c>
    </row>
    <row r="56" spans="1:12" s="110" customFormat="1" ht="15" customHeight="1" x14ac:dyDescent="0.2">
      <c r="A56" s="120"/>
      <c r="B56" s="119" t="s">
        <v>196</v>
      </c>
      <c r="C56" s="258"/>
      <c r="E56" s="113">
        <v>62.603309473233253</v>
      </c>
      <c r="F56" s="115">
        <v>35071</v>
      </c>
      <c r="G56" s="114">
        <v>35099</v>
      </c>
      <c r="H56" s="114">
        <v>35318</v>
      </c>
      <c r="I56" s="114">
        <v>35268</v>
      </c>
      <c r="J56" s="140">
        <v>35522</v>
      </c>
      <c r="K56" s="114">
        <v>-451</v>
      </c>
      <c r="L56" s="116">
        <v>-1.2696357187095322</v>
      </c>
    </row>
    <row r="57" spans="1:12" s="110" customFormat="1" ht="15" customHeight="1" x14ac:dyDescent="0.2">
      <c r="A57" s="120"/>
      <c r="B57" s="119"/>
      <c r="C57" s="258" t="s">
        <v>106</v>
      </c>
      <c r="E57" s="113">
        <v>45.764306692138803</v>
      </c>
      <c r="F57" s="115">
        <v>16050</v>
      </c>
      <c r="G57" s="114">
        <v>16094</v>
      </c>
      <c r="H57" s="114">
        <v>16299</v>
      </c>
      <c r="I57" s="114">
        <v>16289</v>
      </c>
      <c r="J57" s="140">
        <v>16427</v>
      </c>
      <c r="K57" s="114">
        <v>-377</v>
      </c>
      <c r="L57" s="116">
        <v>-2.2950021306385828</v>
      </c>
    </row>
    <row r="58" spans="1:12" s="110" customFormat="1" ht="15" customHeight="1" x14ac:dyDescent="0.2">
      <c r="A58" s="120"/>
      <c r="B58" s="119"/>
      <c r="C58" s="258" t="s">
        <v>107</v>
      </c>
      <c r="E58" s="113">
        <v>54.235693307861197</v>
      </c>
      <c r="F58" s="115">
        <v>19021</v>
      </c>
      <c r="G58" s="114">
        <v>19005</v>
      </c>
      <c r="H58" s="114">
        <v>19019</v>
      </c>
      <c r="I58" s="114">
        <v>18979</v>
      </c>
      <c r="J58" s="140">
        <v>19095</v>
      </c>
      <c r="K58" s="114">
        <v>-74</v>
      </c>
      <c r="L58" s="116">
        <v>-0.3875360041895784</v>
      </c>
    </row>
    <row r="59" spans="1:12" s="110" customFormat="1" ht="15" customHeight="1" x14ac:dyDescent="0.2">
      <c r="A59" s="120"/>
      <c r="B59" s="119"/>
      <c r="C59" s="258" t="s">
        <v>105</v>
      </c>
      <c r="D59" s="110" t="s">
        <v>197</v>
      </c>
      <c r="E59" s="113">
        <v>91.520059308260386</v>
      </c>
      <c r="F59" s="115">
        <v>32097</v>
      </c>
      <c r="G59" s="114">
        <v>32112</v>
      </c>
      <c r="H59" s="114">
        <v>32326</v>
      </c>
      <c r="I59" s="114">
        <v>32321</v>
      </c>
      <c r="J59" s="140">
        <v>32545</v>
      </c>
      <c r="K59" s="114">
        <v>-448</v>
      </c>
      <c r="L59" s="116">
        <v>-1.3765555384851744</v>
      </c>
    </row>
    <row r="60" spans="1:12" s="110" customFormat="1" ht="15" customHeight="1" x14ac:dyDescent="0.2">
      <c r="A60" s="120"/>
      <c r="B60" s="119"/>
      <c r="C60" s="258"/>
      <c r="D60" s="267" t="s">
        <v>198</v>
      </c>
      <c r="E60" s="113">
        <v>43.739290276349813</v>
      </c>
      <c r="F60" s="115">
        <v>14039</v>
      </c>
      <c r="G60" s="114">
        <v>14080</v>
      </c>
      <c r="H60" s="114">
        <v>14276</v>
      </c>
      <c r="I60" s="114">
        <v>14292</v>
      </c>
      <c r="J60" s="140">
        <v>14397</v>
      </c>
      <c r="K60" s="114">
        <v>-358</v>
      </c>
      <c r="L60" s="116">
        <v>-2.4866291588525389</v>
      </c>
    </row>
    <row r="61" spans="1:12" s="110" customFormat="1" ht="15" customHeight="1" x14ac:dyDescent="0.2">
      <c r="A61" s="120"/>
      <c r="B61" s="119"/>
      <c r="C61" s="258"/>
      <c r="D61" s="267" t="s">
        <v>199</v>
      </c>
      <c r="E61" s="113">
        <v>56.260709723650187</v>
      </c>
      <c r="F61" s="115">
        <v>18058</v>
      </c>
      <c r="G61" s="114">
        <v>18032</v>
      </c>
      <c r="H61" s="114">
        <v>18050</v>
      </c>
      <c r="I61" s="114">
        <v>18029</v>
      </c>
      <c r="J61" s="140">
        <v>18148</v>
      </c>
      <c r="K61" s="114">
        <v>-90</v>
      </c>
      <c r="L61" s="116">
        <v>-0.49592241569318934</v>
      </c>
    </row>
    <row r="62" spans="1:12" s="110" customFormat="1" ht="15" customHeight="1" x14ac:dyDescent="0.2">
      <c r="A62" s="120"/>
      <c r="B62" s="119"/>
      <c r="C62" s="258"/>
      <c r="D62" s="258" t="s">
        <v>200</v>
      </c>
      <c r="E62" s="113">
        <v>8.4799406917396141</v>
      </c>
      <c r="F62" s="115">
        <v>2974</v>
      </c>
      <c r="G62" s="114">
        <v>2987</v>
      </c>
      <c r="H62" s="114">
        <v>2992</v>
      </c>
      <c r="I62" s="114">
        <v>2947</v>
      </c>
      <c r="J62" s="140">
        <v>2977</v>
      </c>
      <c r="K62" s="114">
        <v>-3</v>
      </c>
      <c r="L62" s="116">
        <v>-0.10077258985555929</v>
      </c>
    </row>
    <row r="63" spans="1:12" s="110" customFormat="1" ht="15" customHeight="1" x14ac:dyDescent="0.2">
      <c r="A63" s="120"/>
      <c r="B63" s="119"/>
      <c r="C63" s="258"/>
      <c r="D63" s="267" t="s">
        <v>198</v>
      </c>
      <c r="E63" s="113">
        <v>67.619367854741085</v>
      </c>
      <c r="F63" s="115">
        <v>2011</v>
      </c>
      <c r="G63" s="114">
        <v>2014</v>
      </c>
      <c r="H63" s="114">
        <v>2023</v>
      </c>
      <c r="I63" s="114">
        <v>1997</v>
      </c>
      <c r="J63" s="140">
        <v>2030</v>
      </c>
      <c r="K63" s="114">
        <v>-19</v>
      </c>
      <c r="L63" s="116">
        <v>-0.93596059113300489</v>
      </c>
    </row>
    <row r="64" spans="1:12" s="110" customFormat="1" ht="15" customHeight="1" x14ac:dyDescent="0.2">
      <c r="A64" s="120"/>
      <c r="B64" s="119"/>
      <c r="C64" s="258"/>
      <c r="D64" s="267" t="s">
        <v>199</v>
      </c>
      <c r="E64" s="113">
        <v>32.380632145258907</v>
      </c>
      <c r="F64" s="115">
        <v>963</v>
      </c>
      <c r="G64" s="114">
        <v>973</v>
      </c>
      <c r="H64" s="114">
        <v>969</v>
      </c>
      <c r="I64" s="114">
        <v>950</v>
      </c>
      <c r="J64" s="140">
        <v>947</v>
      </c>
      <c r="K64" s="114">
        <v>16</v>
      </c>
      <c r="L64" s="116">
        <v>1.6895459345300949</v>
      </c>
    </row>
    <row r="65" spans="1:12" s="110" customFormat="1" ht="15" customHeight="1" x14ac:dyDescent="0.2">
      <c r="A65" s="120"/>
      <c r="B65" s="119" t="s">
        <v>201</v>
      </c>
      <c r="C65" s="258"/>
      <c r="E65" s="113">
        <v>16.638403455846916</v>
      </c>
      <c r="F65" s="115">
        <v>9321</v>
      </c>
      <c r="G65" s="114">
        <v>9358</v>
      </c>
      <c r="H65" s="114">
        <v>9219</v>
      </c>
      <c r="I65" s="114">
        <v>9108</v>
      </c>
      <c r="J65" s="140">
        <v>8901</v>
      </c>
      <c r="K65" s="114">
        <v>420</v>
      </c>
      <c r="L65" s="116">
        <v>4.7185709470845971</v>
      </c>
    </row>
    <row r="66" spans="1:12" s="110" customFormat="1" ht="15" customHeight="1" x14ac:dyDescent="0.2">
      <c r="A66" s="120"/>
      <c r="B66" s="119"/>
      <c r="C66" s="258" t="s">
        <v>106</v>
      </c>
      <c r="E66" s="113">
        <v>46.164574616457465</v>
      </c>
      <c r="F66" s="115">
        <v>4303</v>
      </c>
      <c r="G66" s="114">
        <v>4369</v>
      </c>
      <c r="H66" s="114">
        <v>4321</v>
      </c>
      <c r="I66" s="114">
        <v>4255</v>
      </c>
      <c r="J66" s="140">
        <v>4161</v>
      </c>
      <c r="K66" s="114">
        <v>142</v>
      </c>
      <c r="L66" s="116">
        <v>3.4126411920211486</v>
      </c>
    </row>
    <row r="67" spans="1:12" s="110" customFormat="1" ht="15" customHeight="1" x14ac:dyDescent="0.2">
      <c r="A67" s="120"/>
      <c r="B67" s="119"/>
      <c r="C67" s="258" t="s">
        <v>107</v>
      </c>
      <c r="E67" s="113">
        <v>53.835425383542535</v>
      </c>
      <c r="F67" s="115">
        <v>5018</v>
      </c>
      <c r="G67" s="114">
        <v>4989</v>
      </c>
      <c r="H67" s="114">
        <v>4898</v>
      </c>
      <c r="I67" s="114">
        <v>4853</v>
      </c>
      <c r="J67" s="140">
        <v>4740</v>
      </c>
      <c r="K67" s="114">
        <v>278</v>
      </c>
      <c r="L67" s="116">
        <v>5.8649789029535864</v>
      </c>
    </row>
    <row r="68" spans="1:12" s="110" customFormat="1" ht="15" customHeight="1" x14ac:dyDescent="0.2">
      <c r="A68" s="120"/>
      <c r="B68" s="119"/>
      <c r="C68" s="258" t="s">
        <v>105</v>
      </c>
      <c r="D68" s="110" t="s">
        <v>202</v>
      </c>
      <c r="E68" s="113">
        <v>18.860637270679113</v>
      </c>
      <c r="F68" s="115">
        <v>1758</v>
      </c>
      <c r="G68" s="114">
        <v>1793</v>
      </c>
      <c r="H68" s="114">
        <v>1713</v>
      </c>
      <c r="I68" s="114">
        <v>1648</v>
      </c>
      <c r="J68" s="140">
        <v>1537</v>
      </c>
      <c r="K68" s="114">
        <v>221</v>
      </c>
      <c r="L68" s="116">
        <v>14.378659726740404</v>
      </c>
    </row>
    <row r="69" spans="1:12" s="110" customFormat="1" ht="15" customHeight="1" x14ac:dyDescent="0.2">
      <c r="A69" s="120"/>
      <c r="B69" s="119"/>
      <c r="C69" s="258"/>
      <c r="D69" s="267" t="s">
        <v>198</v>
      </c>
      <c r="E69" s="113">
        <v>45.392491467576789</v>
      </c>
      <c r="F69" s="115">
        <v>798</v>
      </c>
      <c r="G69" s="114">
        <v>840</v>
      </c>
      <c r="H69" s="114">
        <v>822</v>
      </c>
      <c r="I69" s="114">
        <v>769</v>
      </c>
      <c r="J69" s="140">
        <v>711</v>
      </c>
      <c r="K69" s="114">
        <v>87</v>
      </c>
      <c r="L69" s="116">
        <v>12.236286919831224</v>
      </c>
    </row>
    <row r="70" spans="1:12" s="110" customFormat="1" ht="15" customHeight="1" x14ac:dyDescent="0.2">
      <c r="A70" s="120"/>
      <c r="B70" s="119"/>
      <c r="C70" s="258"/>
      <c r="D70" s="267" t="s">
        <v>199</v>
      </c>
      <c r="E70" s="113">
        <v>54.607508532423211</v>
      </c>
      <c r="F70" s="115">
        <v>960</v>
      </c>
      <c r="G70" s="114">
        <v>953</v>
      </c>
      <c r="H70" s="114">
        <v>891</v>
      </c>
      <c r="I70" s="114">
        <v>879</v>
      </c>
      <c r="J70" s="140">
        <v>826</v>
      </c>
      <c r="K70" s="114">
        <v>134</v>
      </c>
      <c r="L70" s="116">
        <v>16.222760290556902</v>
      </c>
    </row>
    <row r="71" spans="1:12" s="110" customFormat="1" ht="15" customHeight="1" x14ac:dyDescent="0.2">
      <c r="A71" s="120"/>
      <c r="B71" s="119"/>
      <c r="C71" s="258"/>
      <c r="D71" s="110" t="s">
        <v>203</v>
      </c>
      <c r="E71" s="113">
        <v>74.755927475592742</v>
      </c>
      <c r="F71" s="115">
        <v>6968</v>
      </c>
      <c r="G71" s="114">
        <v>6979</v>
      </c>
      <c r="H71" s="114">
        <v>6933</v>
      </c>
      <c r="I71" s="114">
        <v>6892</v>
      </c>
      <c r="J71" s="140">
        <v>6793</v>
      </c>
      <c r="K71" s="114">
        <v>175</v>
      </c>
      <c r="L71" s="116">
        <v>2.5761813631679669</v>
      </c>
    </row>
    <row r="72" spans="1:12" s="110" customFormat="1" ht="15" customHeight="1" x14ac:dyDescent="0.2">
      <c r="A72" s="120"/>
      <c r="B72" s="119"/>
      <c r="C72" s="258"/>
      <c r="D72" s="267" t="s">
        <v>198</v>
      </c>
      <c r="E72" s="113">
        <v>45.795063145809415</v>
      </c>
      <c r="F72" s="115">
        <v>3191</v>
      </c>
      <c r="G72" s="114">
        <v>3215</v>
      </c>
      <c r="H72" s="114">
        <v>3197</v>
      </c>
      <c r="I72" s="114">
        <v>3189</v>
      </c>
      <c r="J72" s="140">
        <v>3149</v>
      </c>
      <c r="K72" s="114">
        <v>42</v>
      </c>
      <c r="L72" s="116">
        <v>1.3337567481740236</v>
      </c>
    </row>
    <row r="73" spans="1:12" s="110" customFormat="1" ht="15" customHeight="1" x14ac:dyDescent="0.2">
      <c r="A73" s="120"/>
      <c r="B73" s="119"/>
      <c r="C73" s="258"/>
      <c r="D73" s="267" t="s">
        <v>199</v>
      </c>
      <c r="E73" s="113">
        <v>54.204936854190585</v>
      </c>
      <c r="F73" s="115">
        <v>3777</v>
      </c>
      <c r="G73" s="114">
        <v>3764</v>
      </c>
      <c r="H73" s="114">
        <v>3736</v>
      </c>
      <c r="I73" s="114">
        <v>3703</v>
      </c>
      <c r="J73" s="140">
        <v>3644</v>
      </c>
      <c r="K73" s="114">
        <v>133</v>
      </c>
      <c r="L73" s="116">
        <v>3.6498353457738748</v>
      </c>
    </row>
    <row r="74" spans="1:12" s="110" customFormat="1" ht="15" customHeight="1" x14ac:dyDescent="0.2">
      <c r="A74" s="120"/>
      <c r="B74" s="119"/>
      <c r="C74" s="258"/>
      <c r="D74" s="110" t="s">
        <v>204</v>
      </c>
      <c r="E74" s="113">
        <v>6.3834352537281411</v>
      </c>
      <c r="F74" s="115">
        <v>595</v>
      </c>
      <c r="G74" s="114">
        <v>586</v>
      </c>
      <c r="H74" s="114">
        <v>573</v>
      </c>
      <c r="I74" s="114">
        <v>568</v>
      </c>
      <c r="J74" s="140">
        <v>571</v>
      </c>
      <c r="K74" s="114">
        <v>24</v>
      </c>
      <c r="L74" s="116">
        <v>4.2031523642732047</v>
      </c>
    </row>
    <row r="75" spans="1:12" s="110" customFormat="1" ht="15" customHeight="1" x14ac:dyDescent="0.2">
      <c r="A75" s="120"/>
      <c r="B75" s="119"/>
      <c r="C75" s="258"/>
      <c r="D75" s="267" t="s">
        <v>198</v>
      </c>
      <c r="E75" s="113">
        <v>52.773109243697476</v>
      </c>
      <c r="F75" s="115">
        <v>314</v>
      </c>
      <c r="G75" s="114">
        <v>314</v>
      </c>
      <c r="H75" s="114">
        <v>302</v>
      </c>
      <c r="I75" s="114">
        <v>297</v>
      </c>
      <c r="J75" s="140">
        <v>301</v>
      </c>
      <c r="K75" s="114">
        <v>13</v>
      </c>
      <c r="L75" s="116">
        <v>4.3189368770764123</v>
      </c>
    </row>
    <row r="76" spans="1:12" s="110" customFormat="1" ht="15" customHeight="1" x14ac:dyDescent="0.2">
      <c r="A76" s="120"/>
      <c r="B76" s="119"/>
      <c r="C76" s="258"/>
      <c r="D76" s="267" t="s">
        <v>199</v>
      </c>
      <c r="E76" s="113">
        <v>47.226890756302524</v>
      </c>
      <c r="F76" s="115">
        <v>281</v>
      </c>
      <c r="G76" s="114">
        <v>272</v>
      </c>
      <c r="H76" s="114">
        <v>271</v>
      </c>
      <c r="I76" s="114">
        <v>271</v>
      </c>
      <c r="J76" s="140">
        <v>270</v>
      </c>
      <c r="K76" s="114">
        <v>11</v>
      </c>
      <c r="L76" s="116">
        <v>4.0740740740740744</v>
      </c>
    </row>
    <row r="77" spans="1:12" s="110" customFormat="1" ht="15" customHeight="1" x14ac:dyDescent="0.2">
      <c r="A77" s="534"/>
      <c r="B77" s="119" t="s">
        <v>205</v>
      </c>
      <c r="C77" s="268"/>
      <c r="D77" s="182"/>
      <c r="E77" s="113">
        <v>6.6171614216097536</v>
      </c>
      <c r="F77" s="115">
        <v>3707</v>
      </c>
      <c r="G77" s="114">
        <v>3853</v>
      </c>
      <c r="H77" s="114">
        <v>3986</v>
      </c>
      <c r="I77" s="114">
        <v>3903</v>
      </c>
      <c r="J77" s="140">
        <v>3909</v>
      </c>
      <c r="K77" s="114">
        <v>-202</v>
      </c>
      <c r="L77" s="116">
        <v>-5.1675620363264265</v>
      </c>
    </row>
    <row r="78" spans="1:12" s="110" customFormat="1" ht="15" customHeight="1" x14ac:dyDescent="0.2">
      <c r="A78" s="120"/>
      <c r="B78" s="119"/>
      <c r="C78" s="268" t="s">
        <v>106</v>
      </c>
      <c r="D78" s="182"/>
      <c r="E78" s="113">
        <v>53.520366873482601</v>
      </c>
      <c r="F78" s="115">
        <v>1984</v>
      </c>
      <c r="G78" s="114">
        <v>2054</v>
      </c>
      <c r="H78" s="114">
        <v>2152</v>
      </c>
      <c r="I78" s="114">
        <v>2099</v>
      </c>
      <c r="J78" s="140">
        <v>2128</v>
      </c>
      <c r="K78" s="114">
        <v>-144</v>
      </c>
      <c r="L78" s="116">
        <v>-6.7669172932330826</v>
      </c>
    </row>
    <row r="79" spans="1:12" s="110" customFormat="1" ht="15" customHeight="1" x14ac:dyDescent="0.2">
      <c r="A79" s="123"/>
      <c r="B79" s="124"/>
      <c r="C79" s="260" t="s">
        <v>107</v>
      </c>
      <c r="D79" s="261"/>
      <c r="E79" s="125">
        <v>46.479633126517399</v>
      </c>
      <c r="F79" s="143">
        <v>1723</v>
      </c>
      <c r="G79" s="144">
        <v>1799</v>
      </c>
      <c r="H79" s="144">
        <v>1834</v>
      </c>
      <c r="I79" s="144">
        <v>1804</v>
      </c>
      <c r="J79" s="145">
        <v>1781</v>
      </c>
      <c r="K79" s="144">
        <v>-58</v>
      </c>
      <c r="L79" s="146">
        <v>-3.256597417181359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56021</v>
      </c>
      <c r="E11" s="114">
        <v>56659</v>
      </c>
      <c r="F11" s="114">
        <v>56878</v>
      </c>
      <c r="G11" s="114">
        <v>56007</v>
      </c>
      <c r="H11" s="140">
        <v>56020</v>
      </c>
      <c r="I11" s="115">
        <v>1</v>
      </c>
      <c r="J11" s="116">
        <v>1.785076758300607E-3</v>
      </c>
    </row>
    <row r="12" spans="1:15" s="110" customFormat="1" ht="24.95" customHeight="1" x14ac:dyDescent="0.2">
      <c r="A12" s="193" t="s">
        <v>132</v>
      </c>
      <c r="B12" s="194" t="s">
        <v>133</v>
      </c>
      <c r="C12" s="113">
        <v>0.31059781153496008</v>
      </c>
      <c r="D12" s="115">
        <v>174</v>
      </c>
      <c r="E12" s="114">
        <v>137</v>
      </c>
      <c r="F12" s="114">
        <v>191</v>
      </c>
      <c r="G12" s="114">
        <v>175</v>
      </c>
      <c r="H12" s="140">
        <v>174</v>
      </c>
      <c r="I12" s="115">
        <v>0</v>
      </c>
      <c r="J12" s="116">
        <v>0</v>
      </c>
    </row>
    <row r="13" spans="1:15" s="110" customFormat="1" ht="24.95" customHeight="1" x14ac:dyDescent="0.2">
      <c r="A13" s="193" t="s">
        <v>134</v>
      </c>
      <c r="B13" s="199" t="s">
        <v>214</v>
      </c>
      <c r="C13" s="113">
        <v>2.8078756180717943</v>
      </c>
      <c r="D13" s="115">
        <v>1573</v>
      </c>
      <c r="E13" s="114">
        <v>1594</v>
      </c>
      <c r="F13" s="114">
        <v>1585</v>
      </c>
      <c r="G13" s="114">
        <v>1535</v>
      </c>
      <c r="H13" s="140">
        <v>1544</v>
      </c>
      <c r="I13" s="115">
        <v>29</v>
      </c>
      <c r="J13" s="116">
        <v>1.8782383419689119</v>
      </c>
    </row>
    <row r="14" spans="1:15" s="287" customFormat="1" ht="24" customHeight="1" x14ac:dyDescent="0.2">
      <c r="A14" s="193" t="s">
        <v>215</v>
      </c>
      <c r="B14" s="199" t="s">
        <v>137</v>
      </c>
      <c r="C14" s="113">
        <v>11.933025115581657</v>
      </c>
      <c r="D14" s="115">
        <v>6685</v>
      </c>
      <c r="E14" s="114">
        <v>7027</v>
      </c>
      <c r="F14" s="114">
        <v>7063</v>
      </c>
      <c r="G14" s="114">
        <v>7027</v>
      </c>
      <c r="H14" s="140">
        <v>6913</v>
      </c>
      <c r="I14" s="115">
        <v>-228</v>
      </c>
      <c r="J14" s="116">
        <v>-3.2981339505279905</v>
      </c>
      <c r="K14" s="110"/>
      <c r="L14" s="110"/>
      <c r="M14" s="110"/>
      <c r="N14" s="110"/>
      <c r="O14" s="110"/>
    </row>
    <row r="15" spans="1:15" s="110" customFormat="1" ht="24.75" customHeight="1" x14ac:dyDescent="0.2">
      <c r="A15" s="193" t="s">
        <v>216</v>
      </c>
      <c r="B15" s="199" t="s">
        <v>217</v>
      </c>
      <c r="C15" s="113">
        <v>6.222666500062477</v>
      </c>
      <c r="D15" s="115">
        <v>3486</v>
      </c>
      <c r="E15" s="114">
        <v>3547</v>
      </c>
      <c r="F15" s="114">
        <v>3545</v>
      </c>
      <c r="G15" s="114">
        <v>3535</v>
      </c>
      <c r="H15" s="140">
        <v>3571</v>
      </c>
      <c r="I15" s="115">
        <v>-85</v>
      </c>
      <c r="J15" s="116">
        <v>-2.3802856342761132</v>
      </c>
    </row>
    <row r="16" spans="1:15" s="287" customFormat="1" ht="24.95" customHeight="1" x14ac:dyDescent="0.2">
      <c r="A16" s="193" t="s">
        <v>218</v>
      </c>
      <c r="B16" s="199" t="s">
        <v>141</v>
      </c>
      <c r="C16" s="113">
        <v>4.932079041787901</v>
      </c>
      <c r="D16" s="115">
        <v>2763</v>
      </c>
      <c r="E16" s="114">
        <v>2818</v>
      </c>
      <c r="F16" s="114">
        <v>2825</v>
      </c>
      <c r="G16" s="114">
        <v>2810</v>
      </c>
      <c r="H16" s="140">
        <v>2895</v>
      </c>
      <c r="I16" s="115">
        <v>-132</v>
      </c>
      <c r="J16" s="116">
        <v>-4.5595854922279795</v>
      </c>
      <c r="K16" s="110"/>
      <c r="L16" s="110"/>
      <c r="M16" s="110"/>
      <c r="N16" s="110"/>
      <c r="O16" s="110"/>
    </row>
    <row r="17" spans="1:15" s="110" customFormat="1" ht="24.95" customHeight="1" x14ac:dyDescent="0.2">
      <c r="A17" s="193" t="s">
        <v>219</v>
      </c>
      <c r="B17" s="199" t="s">
        <v>220</v>
      </c>
      <c r="C17" s="113">
        <v>0.77827957373127932</v>
      </c>
      <c r="D17" s="115">
        <v>436</v>
      </c>
      <c r="E17" s="114">
        <v>662</v>
      </c>
      <c r="F17" s="114">
        <v>693</v>
      </c>
      <c r="G17" s="114">
        <v>682</v>
      </c>
      <c r="H17" s="140">
        <v>447</v>
      </c>
      <c r="I17" s="115">
        <v>-11</v>
      </c>
      <c r="J17" s="116">
        <v>-2.4608501118568231</v>
      </c>
    </row>
    <row r="18" spans="1:15" s="287" customFormat="1" ht="24.95" customHeight="1" x14ac:dyDescent="0.2">
      <c r="A18" s="201" t="s">
        <v>144</v>
      </c>
      <c r="B18" s="202" t="s">
        <v>145</v>
      </c>
      <c r="C18" s="113">
        <v>3.8717623748237266</v>
      </c>
      <c r="D18" s="115">
        <v>2169</v>
      </c>
      <c r="E18" s="114">
        <v>2213</v>
      </c>
      <c r="F18" s="114">
        <v>2266</v>
      </c>
      <c r="G18" s="114">
        <v>2176</v>
      </c>
      <c r="H18" s="140">
        <v>2428</v>
      </c>
      <c r="I18" s="115">
        <v>-259</v>
      </c>
      <c r="J18" s="116">
        <v>-10.667215815485998</v>
      </c>
      <c r="K18" s="110"/>
      <c r="L18" s="110"/>
      <c r="M18" s="110"/>
      <c r="N18" s="110"/>
      <c r="O18" s="110"/>
    </row>
    <row r="19" spans="1:15" s="110" customFormat="1" ht="24.95" customHeight="1" x14ac:dyDescent="0.2">
      <c r="A19" s="193" t="s">
        <v>146</v>
      </c>
      <c r="B19" s="199" t="s">
        <v>147</v>
      </c>
      <c r="C19" s="113">
        <v>14.776601631531033</v>
      </c>
      <c r="D19" s="115">
        <v>8278</v>
      </c>
      <c r="E19" s="114">
        <v>8170</v>
      </c>
      <c r="F19" s="114">
        <v>8213</v>
      </c>
      <c r="G19" s="114">
        <v>8225</v>
      </c>
      <c r="H19" s="140">
        <v>8302</v>
      </c>
      <c r="I19" s="115">
        <v>-24</v>
      </c>
      <c r="J19" s="116">
        <v>-0.28908696699590458</v>
      </c>
    </row>
    <row r="20" spans="1:15" s="287" customFormat="1" ht="24.95" customHeight="1" x14ac:dyDescent="0.2">
      <c r="A20" s="193" t="s">
        <v>148</v>
      </c>
      <c r="B20" s="199" t="s">
        <v>149</v>
      </c>
      <c r="C20" s="113">
        <v>3.6932578854358189</v>
      </c>
      <c r="D20" s="115">
        <v>2069</v>
      </c>
      <c r="E20" s="114">
        <v>2124</v>
      </c>
      <c r="F20" s="114">
        <v>2165</v>
      </c>
      <c r="G20" s="114">
        <v>2124</v>
      </c>
      <c r="H20" s="140">
        <v>2126</v>
      </c>
      <c r="I20" s="115">
        <v>-57</v>
      </c>
      <c r="J20" s="116">
        <v>-2.6810912511759173</v>
      </c>
      <c r="K20" s="110"/>
      <c r="L20" s="110"/>
      <c r="M20" s="110"/>
      <c r="N20" s="110"/>
      <c r="O20" s="110"/>
    </row>
    <row r="21" spans="1:15" s="110" customFormat="1" ht="24.95" customHeight="1" x14ac:dyDescent="0.2">
      <c r="A21" s="201" t="s">
        <v>150</v>
      </c>
      <c r="B21" s="202" t="s">
        <v>151</v>
      </c>
      <c r="C21" s="113">
        <v>4.6607522179182803</v>
      </c>
      <c r="D21" s="115">
        <v>2611</v>
      </c>
      <c r="E21" s="114">
        <v>2709</v>
      </c>
      <c r="F21" s="114">
        <v>2808</v>
      </c>
      <c r="G21" s="114">
        <v>2728</v>
      </c>
      <c r="H21" s="140">
        <v>2631</v>
      </c>
      <c r="I21" s="115">
        <v>-20</v>
      </c>
      <c r="J21" s="116">
        <v>-0.7601672367920943</v>
      </c>
    </row>
    <row r="22" spans="1:15" s="110" customFormat="1" ht="24.95" customHeight="1" x14ac:dyDescent="0.2">
      <c r="A22" s="201" t="s">
        <v>152</v>
      </c>
      <c r="B22" s="199" t="s">
        <v>153</v>
      </c>
      <c r="C22" s="113">
        <v>1.9439138894343193</v>
      </c>
      <c r="D22" s="115">
        <v>1089</v>
      </c>
      <c r="E22" s="114">
        <v>1131</v>
      </c>
      <c r="F22" s="114">
        <v>1140</v>
      </c>
      <c r="G22" s="114">
        <v>1120</v>
      </c>
      <c r="H22" s="140">
        <v>1136</v>
      </c>
      <c r="I22" s="115">
        <v>-47</v>
      </c>
      <c r="J22" s="116">
        <v>-4.137323943661972</v>
      </c>
    </row>
    <row r="23" spans="1:15" s="110" customFormat="1" ht="24.95" customHeight="1" x14ac:dyDescent="0.2">
      <c r="A23" s="193" t="s">
        <v>154</v>
      </c>
      <c r="B23" s="199" t="s">
        <v>155</v>
      </c>
      <c r="C23" s="113">
        <v>2.3187733171489264</v>
      </c>
      <c r="D23" s="115">
        <v>1299</v>
      </c>
      <c r="E23" s="114">
        <v>1313</v>
      </c>
      <c r="F23" s="114">
        <v>1317</v>
      </c>
      <c r="G23" s="114">
        <v>1290</v>
      </c>
      <c r="H23" s="140">
        <v>1328</v>
      </c>
      <c r="I23" s="115">
        <v>-29</v>
      </c>
      <c r="J23" s="116">
        <v>-2.1837349397590362</v>
      </c>
    </row>
    <row r="24" spans="1:15" s="110" customFormat="1" ht="24.95" customHeight="1" x14ac:dyDescent="0.2">
      <c r="A24" s="193" t="s">
        <v>156</v>
      </c>
      <c r="B24" s="199" t="s">
        <v>221</v>
      </c>
      <c r="C24" s="113">
        <v>5.3997608039842202</v>
      </c>
      <c r="D24" s="115">
        <v>3025</v>
      </c>
      <c r="E24" s="114">
        <v>2992</v>
      </c>
      <c r="F24" s="114">
        <v>3049</v>
      </c>
      <c r="G24" s="114">
        <v>2903</v>
      </c>
      <c r="H24" s="140">
        <v>2887</v>
      </c>
      <c r="I24" s="115">
        <v>138</v>
      </c>
      <c r="J24" s="116">
        <v>4.7800484932455838</v>
      </c>
    </row>
    <row r="25" spans="1:15" s="110" customFormat="1" ht="24.95" customHeight="1" x14ac:dyDescent="0.2">
      <c r="A25" s="193" t="s">
        <v>222</v>
      </c>
      <c r="B25" s="204" t="s">
        <v>159</v>
      </c>
      <c r="C25" s="113">
        <v>2.6668570714553472</v>
      </c>
      <c r="D25" s="115">
        <v>1494</v>
      </c>
      <c r="E25" s="114">
        <v>1501</v>
      </c>
      <c r="F25" s="114">
        <v>1543</v>
      </c>
      <c r="G25" s="114">
        <v>1577</v>
      </c>
      <c r="H25" s="140">
        <v>1547</v>
      </c>
      <c r="I25" s="115">
        <v>-53</v>
      </c>
      <c r="J25" s="116">
        <v>-3.4259857789269552</v>
      </c>
    </row>
    <row r="26" spans="1:15" s="110" customFormat="1" ht="24.95" customHeight="1" x14ac:dyDescent="0.2">
      <c r="A26" s="201">
        <v>782.78300000000002</v>
      </c>
      <c r="B26" s="203" t="s">
        <v>160</v>
      </c>
      <c r="C26" s="113">
        <v>2.1295585583977439</v>
      </c>
      <c r="D26" s="115">
        <v>1193</v>
      </c>
      <c r="E26" s="114">
        <v>1256</v>
      </c>
      <c r="F26" s="114">
        <v>1332</v>
      </c>
      <c r="G26" s="114">
        <v>1327</v>
      </c>
      <c r="H26" s="140">
        <v>1290</v>
      </c>
      <c r="I26" s="115">
        <v>-97</v>
      </c>
      <c r="J26" s="116">
        <v>-7.5193798449612403</v>
      </c>
    </row>
    <row r="27" spans="1:15" s="110" customFormat="1" ht="24.95" customHeight="1" x14ac:dyDescent="0.2">
      <c r="A27" s="193" t="s">
        <v>161</v>
      </c>
      <c r="B27" s="199" t="s">
        <v>223</v>
      </c>
      <c r="C27" s="113">
        <v>8.4628978418807232</v>
      </c>
      <c r="D27" s="115">
        <v>4741</v>
      </c>
      <c r="E27" s="114">
        <v>4741</v>
      </c>
      <c r="F27" s="114">
        <v>4749</v>
      </c>
      <c r="G27" s="114">
        <v>4693</v>
      </c>
      <c r="H27" s="140">
        <v>4617</v>
      </c>
      <c r="I27" s="115">
        <v>124</v>
      </c>
      <c r="J27" s="116">
        <v>2.6857266623348495</v>
      </c>
    </row>
    <row r="28" spans="1:15" s="110" customFormat="1" ht="24.95" customHeight="1" x14ac:dyDescent="0.2">
      <c r="A28" s="193" t="s">
        <v>163</v>
      </c>
      <c r="B28" s="199" t="s">
        <v>164</v>
      </c>
      <c r="C28" s="113">
        <v>5.7317791542457295</v>
      </c>
      <c r="D28" s="115">
        <v>3211</v>
      </c>
      <c r="E28" s="114">
        <v>3332</v>
      </c>
      <c r="F28" s="114">
        <v>3302</v>
      </c>
      <c r="G28" s="114">
        <v>3253</v>
      </c>
      <c r="H28" s="140">
        <v>3189</v>
      </c>
      <c r="I28" s="115">
        <v>22</v>
      </c>
      <c r="J28" s="116">
        <v>0.6898714330511132</v>
      </c>
    </row>
    <row r="29" spans="1:15" s="110" customFormat="1" ht="24.95" customHeight="1" x14ac:dyDescent="0.2">
      <c r="A29" s="193">
        <v>86</v>
      </c>
      <c r="B29" s="199" t="s">
        <v>165</v>
      </c>
      <c r="C29" s="113">
        <v>12.99512682743971</v>
      </c>
      <c r="D29" s="115">
        <v>7280</v>
      </c>
      <c r="E29" s="114">
        <v>7333</v>
      </c>
      <c r="F29" s="114">
        <v>7217</v>
      </c>
      <c r="G29" s="114">
        <v>7115</v>
      </c>
      <c r="H29" s="140">
        <v>7086</v>
      </c>
      <c r="I29" s="115">
        <v>194</v>
      </c>
      <c r="J29" s="116">
        <v>2.7377928309342363</v>
      </c>
    </row>
    <row r="30" spans="1:15" s="110" customFormat="1" ht="24.95" customHeight="1" x14ac:dyDescent="0.2">
      <c r="A30" s="193">
        <v>87.88</v>
      </c>
      <c r="B30" s="204" t="s">
        <v>166</v>
      </c>
      <c r="C30" s="113">
        <v>9.7927562878206391</v>
      </c>
      <c r="D30" s="115">
        <v>5486</v>
      </c>
      <c r="E30" s="114">
        <v>5455</v>
      </c>
      <c r="F30" s="114">
        <v>5314</v>
      </c>
      <c r="G30" s="114">
        <v>5213</v>
      </c>
      <c r="H30" s="140">
        <v>5235</v>
      </c>
      <c r="I30" s="115">
        <v>251</v>
      </c>
      <c r="J30" s="116">
        <v>4.7946513849092645</v>
      </c>
    </row>
    <row r="31" spans="1:15" s="110" customFormat="1" ht="24.95" customHeight="1" x14ac:dyDescent="0.2">
      <c r="A31" s="193" t="s">
        <v>167</v>
      </c>
      <c r="B31" s="199" t="s">
        <v>168</v>
      </c>
      <c r="C31" s="113">
        <v>6.5029185484014924</v>
      </c>
      <c r="D31" s="115">
        <v>3643</v>
      </c>
      <c r="E31" s="114">
        <v>3630</v>
      </c>
      <c r="F31" s="114">
        <v>3623</v>
      </c>
      <c r="G31" s="114">
        <v>3525</v>
      </c>
      <c r="H31" s="140">
        <v>3586</v>
      </c>
      <c r="I31" s="115">
        <v>57</v>
      </c>
      <c r="J31" s="116">
        <v>1.5895147796988287</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0.31059781153496008</v>
      </c>
      <c r="D34" s="115">
        <v>174</v>
      </c>
      <c r="E34" s="114">
        <v>137</v>
      </c>
      <c r="F34" s="114">
        <v>191</v>
      </c>
      <c r="G34" s="114">
        <v>175</v>
      </c>
      <c r="H34" s="140">
        <v>174</v>
      </c>
      <c r="I34" s="115">
        <v>0</v>
      </c>
      <c r="J34" s="116">
        <v>0</v>
      </c>
    </row>
    <row r="35" spans="1:10" s="110" customFormat="1" ht="24.95" customHeight="1" x14ac:dyDescent="0.2">
      <c r="A35" s="292" t="s">
        <v>171</v>
      </c>
      <c r="B35" s="293" t="s">
        <v>172</v>
      </c>
      <c r="C35" s="113">
        <v>18.612663108477179</v>
      </c>
      <c r="D35" s="115">
        <v>10427</v>
      </c>
      <c r="E35" s="114">
        <v>10834</v>
      </c>
      <c r="F35" s="114">
        <v>10914</v>
      </c>
      <c r="G35" s="114">
        <v>10738</v>
      </c>
      <c r="H35" s="140">
        <v>10885</v>
      </c>
      <c r="I35" s="115">
        <v>-458</v>
      </c>
      <c r="J35" s="116">
        <v>-4.2076251722553977</v>
      </c>
    </row>
    <row r="36" spans="1:10" s="110" customFormat="1" ht="24.95" customHeight="1" x14ac:dyDescent="0.2">
      <c r="A36" s="294" t="s">
        <v>173</v>
      </c>
      <c r="B36" s="295" t="s">
        <v>174</v>
      </c>
      <c r="C36" s="125">
        <v>81.074954035093981</v>
      </c>
      <c r="D36" s="143">
        <v>45419</v>
      </c>
      <c r="E36" s="144">
        <v>45687</v>
      </c>
      <c r="F36" s="144">
        <v>45772</v>
      </c>
      <c r="G36" s="144">
        <v>45093</v>
      </c>
      <c r="H36" s="145">
        <v>44960</v>
      </c>
      <c r="I36" s="143">
        <v>459</v>
      </c>
      <c r="J36" s="146">
        <v>1.0209074733096086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2020-09-25T09:15:36Z</dcterms:created>
  <dcterms:modified xsi:type="dcterms:W3CDTF">2020-09-28T08:09:05Z</dcterms:modified>
</cp:coreProperties>
</file>