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L43" i="24"/>
  <c r="H43" i="24"/>
  <c r="G43" i="24"/>
  <c r="F43" i="24"/>
  <c r="E43" i="24"/>
  <c r="D43" i="24"/>
  <c r="C43" i="24"/>
  <c r="I43" i="24" s="1"/>
  <c r="B43" i="24"/>
  <c r="K43" i="24" s="1"/>
  <c r="L42" i="24"/>
  <c r="I42" i="24"/>
  <c r="H42" i="24"/>
  <c r="D42" i="24"/>
  <c r="C42" i="24"/>
  <c r="M42" i="24" s="1"/>
  <c r="B42" i="24"/>
  <c r="K42" i="24" s="1"/>
  <c r="M41" i="24"/>
  <c r="L41" i="24"/>
  <c r="H41" i="24"/>
  <c r="G41" i="24"/>
  <c r="F41" i="24"/>
  <c r="E41" i="24"/>
  <c r="D41" i="24"/>
  <c r="C41" i="24"/>
  <c r="I41" i="24" s="1"/>
  <c r="B41" i="24"/>
  <c r="K41" i="24" s="1"/>
  <c r="L40" i="24"/>
  <c r="I40" i="24"/>
  <c r="H40" i="24"/>
  <c r="D40" i="24"/>
  <c r="C40" i="24"/>
  <c r="M40" i="24" s="1"/>
  <c r="B40" i="24"/>
  <c r="K40" i="24" s="1"/>
  <c r="M36" i="24"/>
  <c r="L36" i="24"/>
  <c r="K36" i="24"/>
  <c r="J36" i="24"/>
  <c r="I36" i="24"/>
  <c r="H36" i="24"/>
  <c r="G36" i="24"/>
  <c r="F36" i="24"/>
  <c r="E36" i="24"/>
  <c r="D36" i="24"/>
  <c r="K57" i="15"/>
  <c r="L57" i="15" s="1"/>
  <c r="C38" i="24"/>
  <c r="C37" i="24"/>
  <c r="M37" i="24" s="1"/>
  <c r="C35" i="24"/>
  <c r="C34" i="24"/>
  <c r="C33" i="24"/>
  <c r="C32" i="24"/>
  <c r="C31" i="24"/>
  <c r="C30" i="24"/>
  <c r="G30" i="24" s="1"/>
  <c r="C29" i="24"/>
  <c r="C28" i="24"/>
  <c r="G28" i="24" s="1"/>
  <c r="C27" i="24"/>
  <c r="C26" i="24"/>
  <c r="C25" i="24"/>
  <c r="C24" i="24"/>
  <c r="C23" i="24"/>
  <c r="C22" i="24"/>
  <c r="G22" i="24" s="1"/>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0" i="24" l="1"/>
  <c r="H20" i="24"/>
  <c r="F20" i="24"/>
  <c r="D20" i="24"/>
  <c r="J20" i="24"/>
  <c r="K8" i="24"/>
  <c r="H8" i="24"/>
  <c r="F8" i="24"/>
  <c r="D8" i="24"/>
  <c r="J8" i="24"/>
  <c r="D9" i="24"/>
  <c r="J9" i="24"/>
  <c r="H9" i="24"/>
  <c r="K9" i="24"/>
  <c r="F9" i="24"/>
  <c r="K18" i="24"/>
  <c r="H18" i="24"/>
  <c r="F18" i="24"/>
  <c r="D18" i="24"/>
  <c r="J18" i="24"/>
  <c r="D31" i="24"/>
  <c r="J31" i="24"/>
  <c r="H31" i="24"/>
  <c r="K31" i="24"/>
  <c r="F31" i="24"/>
  <c r="D38" i="24"/>
  <c r="K38" i="24"/>
  <c r="J38" i="24"/>
  <c r="H38" i="24"/>
  <c r="F38" i="24"/>
  <c r="G7" i="24"/>
  <c r="M7" i="24"/>
  <c r="E7" i="24"/>
  <c r="L7" i="24"/>
  <c r="I7" i="24"/>
  <c r="G35" i="24"/>
  <c r="M35" i="24"/>
  <c r="E35" i="24"/>
  <c r="L35" i="24"/>
  <c r="I35" i="24"/>
  <c r="D7" i="24"/>
  <c r="J7" i="24"/>
  <c r="H7" i="24"/>
  <c r="K7" i="24"/>
  <c r="F7" i="24"/>
  <c r="K16" i="24"/>
  <c r="H16" i="24"/>
  <c r="F16" i="24"/>
  <c r="D16" i="24"/>
  <c r="J16" i="24"/>
  <c r="D19" i="24"/>
  <c r="J19" i="24"/>
  <c r="H19" i="24"/>
  <c r="K19" i="24"/>
  <c r="F19" i="24"/>
  <c r="K22" i="24"/>
  <c r="H22" i="24"/>
  <c r="F22" i="24"/>
  <c r="D22" i="24"/>
  <c r="J22" i="24"/>
  <c r="D25" i="24"/>
  <c r="J25" i="24"/>
  <c r="H25" i="24"/>
  <c r="K25" i="24"/>
  <c r="F25" i="24"/>
  <c r="K28" i="24"/>
  <c r="H28" i="24"/>
  <c r="F28" i="24"/>
  <c r="D28" i="24"/>
  <c r="J28" i="24"/>
  <c r="K34" i="24"/>
  <c r="H34" i="24"/>
  <c r="F34" i="24"/>
  <c r="D34" i="24"/>
  <c r="J34" i="24"/>
  <c r="G17" i="24"/>
  <c r="M17" i="24"/>
  <c r="E17" i="24"/>
  <c r="L17" i="24"/>
  <c r="I17" i="24"/>
  <c r="G23" i="24"/>
  <c r="M23" i="24"/>
  <c r="E23" i="24"/>
  <c r="L23" i="24"/>
  <c r="I23" i="24"/>
  <c r="G29" i="24"/>
  <c r="M29" i="24"/>
  <c r="E29" i="24"/>
  <c r="L29" i="24"/>
  <c r="I29" i="24"/>
  <c r="G9" i="24"/>
  <c r="M9" i="24"/>
  <c r="E9" i="24"/>
  <c r="L9" i="24"/>
  <c r="I9" i="24"/>
  <c r="D23" i="24"/>
  <c r="J23" i="24"/>
  <c r="H23" i="24"/>
  <c r="K23" i="24"/>
  <c r="F23" i="24"/>
  <c r="D29" i="24"/>
  <c r="J29" i="24"/>
  <c r="H29" i="24"/>
  <c r="K29" i="24"/>
  <c r="F29" i="24"/>
  <c r="K32" i="24"/>
  <c r="H32" i="24"/>
  <c r="F32" i="24"/>
  <c r="D32" i="24"/>
  <c r="J32" i="24"/>
  <c r="D35" i="24"/>
  <c r="J35" i="24"/>
  <c r="H35" i="24"/>
  <c r="K35" i="24"/>
  <c r="F35" i="24"/>
  <c r="G27" i="24"/>
  <c r="M27" i="24"/>
  <c r="E27" i="24"/>
  <c r="L27" i="24"/>
  <c r="I27" i="24"/>
  <c r="G33" i="24"/>
  <c r="M33" i="24"/>
  <c r="E33" i="24"/>
  <c r="L33" i="24"/>
  <c r="I33" i="24"/>
  <c r="B6" i="24"/>
  <c r="B14" i="24"/>
  <c r="D17" i="24"/>
  <c r="J17" i="24"/>
  <c r="H17" i="24"/>
  <c r="K17" i="24"/>
  <c r="F17" i="24"/>
  <c r="K26" i="24"/>
  <c r="H26" i="24"/>
  <c r="F26" i="24"/>
  <c r="D26" i="24"/>
  <c r="J26" i="24"/>
  <c r="G15" i="24"/>
  <c r="M15" i="24"/>
  <c r="E15" i="24"/>
  <c r="L15" i="24"/>
  <c r="I15" i="24"/>
  <c r="G21" i="24"/>
  <c r="M21" i="24"/>
  <c r="E21" i="24"/>
  <c r="L21" i="24"/>
  <c r="I21" i="24"/>
  <c r="D15" i="24"/>
  <c r="J15" i="24"/>
  <c r="H15" i="24"/>
  <c r="K15" i="24"/>
  <c r="F15" i="24"/>
  <c r="D21" i="24"/>
  <c r="J21" i="24"/>
  <c r="H21" i="24"/>
  <c r="K21" i="24"/>
  <c r="F21" i="24"/>
  <c r="K24" i="24"/>
  <c r="H24" i="24"/>
  <c r="F24" i="24"/>
  <c r="D24" i="24"/>
  <c r="J24" i="24"/>
  <c r="D27" i="24"/>
  <c r="J27" i="24"/>
  <c r="H27" i="24"/>
  <c r="K27" i="24"/>
  <c r="F27" i="24"/>
  <c r="K30" i="24"/>
  <c r="H30" i="24"/>
  <c r="F30" i="24"/>
  <c r="D30" i="24"/>
  <c r="J30" i="24"/>
  <c r="D33" i="24"/>
  <c r="J33" i="24"/>
  <c r="H33" i="24"/>
  <c r="K33" i="24"/>
  <c r="F33" i="24"/>
  <c r="H37" i="24"/>
  <c r="F37" i="24"/>
  <c r="D37" i="24"/>
  <c r="K37" i="24"/>
  <c r="J37" i="24"/>
  <c r="G19" i="24"/>
  <c r="M19" i="24"/>
  <c r="E19" i="24"/>
  <c r="L19" i="24"/>
  <c r="I19" i="24"/>
  <c r="G25" i="24"/>
  <c r="M25" i="24"/>
  <c r="E25" i="24"/>
  <c r="L25" i="24"/>
  <c r="I25" i="24"/>
  <c r="G31" i="24"/>
  <c r="M31" i="24"/>
  <c r="E31" i="24"/>
  <c r="L31" i="24"/>
  <c r="I31" i="24"/>
  <c r="B45" i="24"/>
  <c r="B39" i="24"/>
  <c r="I8" i="24"/>
  <c r="M8" i="24"/>
  <c r="E8" i="24"/>
  <c r="L8" i="24"/>
  <c r="I18" i="24"/>
  <c r="M18" i="24"/>
  <c r="E18" i="24"/>
  <c r="L18" i="24"/>
  <c r="I26" i="24"/>
  <c r="M26" i="24"/>
  <c r="E26" i="24"/>
  <c r="L26" i="24"/>
  <c r="I34" i="24"/>
  <c r="M34" i="24"/>
  <c r="E34" i="24"/>
  <c r="L34" i="24"/>
  <c r="M38" i="24"/>
  <c r="E38" i="24"/>
  <c r="L38" i="24"/>
  <c r="G38" i="24"/>
  <c r="I16" i="24"/>
  <c r="M16" i="24"/>
  <c r="E16" i="24"/>
  <c r="L16" i="24"/>
  <c r="I24" i="24"/>
  <c r="M24" i="24"/>
  <c r="E24" i="24"/>
  <c r="L24" i="24"/>
  <c r="I32" i="24"/>
  <c r="M32" i="24"/>
  <c r="E32" i="24"/>
  <c r="L32" i="24"/>
  <c r="G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C14" i="24"/>
  <c r="C6" i="24"/>
  <c r="I22" i="24"/>
  <c r="M22" i="24"/>
  <c r="E22" i="24"/>
  <c r="L22" i="24"/>
  <c r="I30" i="24"/>
  <c r="M30" i="24"/>
  <c r="E30" i="24"/>
  <c r="L30" i="24"/>
  <c r="C45" i="24"/>
  <c r="C39" i="24"/>
  <c r="G18" i="24"/>
  <c r="G26" i="24"/>
  <c r="G34" i="24"/>
  <c r="I38" i="24"/>
  <c r="I20" i="24"/>
  <c r="M20" i="24"/>
  <c r="E20" i="24"/>
  <c r="L20" i="24"/>
  <c r="I28" i="24"/>
  <c r="M28" i="24"/>
  <c r="E28" i="24"/>
  <c r="L28" i="24"/>
  <c r="I37" i="24"/>
  <c r="G37" i="24"/>
  <c r="L37" i="24"/>
  <c r="G16" i="24"/>
  <c r="G24" i="24"/>
  <c r="G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H44" i="24"/>
  <c r="J40" i="24"/>
  <c r="J42" i="24"/>
  <c r="J44" i="24"/>
  <c r="E40" i="24"/>
  <c r="E42" i="24"/>
  <c r="E44" i="24"/>
  <c r="K77" i="24" l="1"/>
  <c r="I45" i="24"/>
  <c r="G45" i="24"/>
  <c r="M45" i="24"/>
  <c r="E45" i="24"/>
  <c r="L45" i="24"/>
  <c r="J79" i="24"/>
  <c r="I6" i="24"/>
  <c r="M6" i="24"/>
  <c r="E6" i="24"/>
  <c r="L6" i="24"/>
  <c r="G6" i="24"/>
  <c r="H39" i="24"/>
  <c r="F39" i="24"/>
  <c r="D39" i="24"/>
  <c r="K39" i="24"/>
  <c r="J39" i="24"/>
  <c r="K14" i="24"/>
  <c r="H14" i="24"/>
  <c r="F14" i="24"/>
  <c r="D14" i="24"/>
  <c r="J14" i="24"/>
  <c r="I14" i="24"/>
  <c r="M14" i="24"/>
  <c r="E14" i="24"/>
  <c r="L14" i="24"/>
  <c r="G14" i="24"/>
  <c r="H45" i="24"/>
  <c r="F45" i="24"/>
  <c r="D45" i="24"/>
  <c r="K45" i="24"/>
  <c r="J45" i="24"/>
  <c r="K6" i="24"/>
  <c r="H6" i="24"/>
  <c r="F6" i="24"/>
  <c r="D6" i="24"/>
  <c r="J6" i="24"/>
  <c r="I77" i="24"/>
  <c r="J78" i="24" s="1"/>
  <c r="I39" i="24"/>
  <c r="G39" i="24"/>
  <c r="L39" i="24"/>
  <c r="E39" i="24"/>
  <c r="M39" i="24"/>
  <c r="K79" i="24" l="1"/>
  <c r="K78" i="24"/>
  <c r="I78" i="24"/>
  <c r="I79" i="24"/>
  <c r="I83" i="24" l="1"/>
  <c r="I82" i="24"/>
  <c r="I81" i="24"/>
</calcChain>
</file>

<file path=xl/sharedStrings.xml><?xml version="1.0" encoding="utf-8"?>
<sst xmlns="http://schemas.openxmlformats.org/spreadsheetml/2006/main" count="1720" uniqueCount="521">
  <si>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</si>
  <si>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</si>
  <si>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</si>
  <si>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</si>
  <si>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</si>
  <si>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</si>
  <si>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</si>
  <si>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</si>
  <si>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</si>
  <si>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</si>
  <si>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</si>
  <si>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</si>
  <si>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</si>
  <si>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Bernkastel-Wittlich (07231)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</si>
  <si>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</si>
  <si>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</si>
  <si>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</si>
  <si>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</si>
  <si>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</si>
  <si>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</si>
  <si>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</si>
  <si>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</si>
  <si>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</si>
  <si>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</si>
  <si>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</si>
  <si>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</si>
  <si>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</si>
  <si>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</si>
  <si>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</si>
  <si>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</si>
  <si>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</si>
  <si>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</si>
  <si>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</si>
  <si>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</si>
  <si>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</si>
  <si>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</si>
  <si>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</si>
  <si>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</si>
  <si>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</si>
  <si>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</si>
  <si>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</si>
  <si>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</si>
  <si>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</si>
  <si>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</si>
  <si>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</si>
  <si>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</si>
  <si>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</si>
  <si>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</si>
  <si>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</si>
  <si>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</si>
  <si>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</si>
  <si>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</si>
  <si>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</si>
  <si>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</si>
  <si>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</si>
  <si>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</si>
  <si>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</si>
  <si>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</si>
  <si>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</si>
  <si>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</si>
  <si>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</si>
  <si>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</si>
  <si>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</si>
  <si>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</si>
  <si>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</si>
  <si>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</si>
  <si>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</si>
  <si>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</si>
  <si>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</si>
  <si>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</si>
  <si>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</si>
  <si>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</si>
  <si>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</si>
  <si>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</si>
  <si>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</si>
  <si>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</si>
  <si>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</si>
  <si>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</si>
  <si>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</si>
  <si>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</si>
  <si>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</si>
  <si>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</si>
  <si>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</si>
  <si>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</si>
  <si>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</si>
  <si>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</si>
  <si>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</si>
  <si>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</si>
  <si>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</si>
  <si>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</si>
  <si>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</si>
  <si>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</si>
  <si>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Bernkastel-Wittlich (07231);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</si>
  <si>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</si>
  <si>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</si>
  <si>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</si>
  <si>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</si>
  <si>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</si>
  <si>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</si>
  <si>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</si>
  <si>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</si>
  <si>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</si>
  <si>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</si>
  <si>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</si>
  <si>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</si>
  <si>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</si>
  <si>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</si>
  <si>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</si>
  <si>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</si>
  <si>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</si>
  <si>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</si>
  <si>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</si>
  <si>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</si>
  <si>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</si>
  <si>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</si>
  <si>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</si>
  <si>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</si>
  <si>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</si>
  <si>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</si>
  <si>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</si>
  <si>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</si>
  <si>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</si>
  <si>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</si>
  <si>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</si>
  <si>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</si>
  <si>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</si>
  <si>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</si>
  <si>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</si>
  <si>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</si>
  <si>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</si>
  <si>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</si>
  <si>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</si>
  <si>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</si>
  <si>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</si>
  <si>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</si>
  <si>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</si>
  <si>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</si>
  <si>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</si>
  <si>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</si>
  <si>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</si>
  <si>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</si>
  <si>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</si>
  <si>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</si>
  <si>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</si>
  <si>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</si>
  <si>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</si>
  <si>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</si>
  <si>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</si>
  <si>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</si>
  <si>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</si>
  <si>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</si>
  <si>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</si>
  <si>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</si>
  <si>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</si>
  <si>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</si>
  <si>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</si>
  <si>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</si>
  <si>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</si>
  <si>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</si>
  <si>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</si>
  <si>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</si>
  <si>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</si>
  <si>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</si>
  <si>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</si>
  <si>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</si>
  <si>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</si>
  <si>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</si>
  <si>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</si>
  <si>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</si>
  <si>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</si>
  <si>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</si>
  <si>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</si>
  <si>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</si>
  <si>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</si>
  <si>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</si>
  <si>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</si>
  <si>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</si>
  <si>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</si>
  <si>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</si>
  <si>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</si>
  <si>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</si>
  <si>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</si>
  <si>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</si>
  <si>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Bernkastel-Wittlich (07231)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</si>
  <si>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</si>
  <si>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</si>
  <si>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</si>
  <si>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</si>
  <si>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</si>
  <si>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</si>
  <si>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</si>
  <si>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</si>
  <si>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</si>
  <si>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</si>
  <si>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</si>
  <si>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</si>
  <si>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</si>
  <si>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</si>
  <si>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</si>
  <si>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</si>
  <si>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</si>
  <si>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</si>
  <si>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</si>
  <si>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</si>
  <si>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</si>
  <si>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</si>
  <si>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</si>
  <si>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</si>
  <si>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</si>
  <si>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</si>
  <si>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</si>
  <si>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</si>
  <si>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</si>
  <si>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</si>
  <si>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</si>
  <si>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</si>
  <si>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</si>
  <si>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</si>
  <si>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</si>
  <si>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</si>
  <si>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</si>
  <si>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</si>
  <si>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</si>
  <si>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</si>
  <si>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</si>
  <si>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</si>
  <si>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</si>
  <si>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</si>
  <si>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</si>
  <si>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</si>
  <si>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</si>
  <si>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</si>
  <si>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</si>
  <si>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</si>
  <si>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</si>
  <si>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</si>
  <si>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</si>
  <si>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</si>
  <si>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</si>
  <si>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</si>
  <si>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</si>
  <si>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</si>
  <si>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</si>
  <si>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</si>
  <si>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</si>
  <si>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</si>
  <si>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</si>
  <si>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</si>
  <si>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</si>
  <si>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</si>
  <si>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</si>
  <si>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</si>
  <si>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</si>
  <si>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</si>
  <si>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</si>
  <si>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</si>
  <si>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</si>
  <si>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</si>
  <si>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</si>
  <si>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</si>
  <si>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</si>
  <si>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</si>
  <si>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</si>
  <si>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</si>
  <si>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</si>
  <si>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</si>
  <si>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</si>
  <si>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</si>
  <si>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</si>
  <si>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</si>
  <si>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</si>
  <si>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</si>
  <si>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</si>
  <si>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</si>
  <si>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</si>
  <si>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</si>
  <si>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</si>
  <si>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</si>
  <si>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</si>
  <si>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</si>
  <si>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</si>
  <si>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</si>
  <si>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</si>
  <si>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</si>
  <si>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</si>
  <si>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</si>
  <si>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</si>
  <si>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</si>
  <si>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</si>
  <si>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</si>
  <si>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</si>
  <si>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</si>
  <si>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</si>
  <si>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</si>
  <si>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</si>
  <si>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</si>
  <si>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</si>
  <si>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</si>
  <si>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</si>
  <si>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</si>
  <si>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</si>
  <si>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</si>
  <si>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</si>
  <si>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</si>
  <si>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</si>
  <si>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</si>
  <si>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</si>
  <si>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</si>
  <si>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</si>
  <si>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</si>
  <si>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</si>
  <si>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</si>
  <si>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</si>
  <si>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</si>
  <si>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</si>
  <si>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</si>
  <si>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</si>
  <si>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</si>
  <si>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</si>
  <si>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</si>
  <si>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</si>
  <si>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</si>
  <si>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</si>
  <si>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</si>
  <si>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</si>
  <si>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</si>
  <si>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</si>
  <si>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</si>
  <si>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</si>
  <si>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</si>
  <si>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</si>
  <si>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</si>
  <si>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</si>
  <si>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</si>
  <si>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</si>
  <si>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</si>
  <si>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</si>
  <si>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</si>
  <si>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</si>
  <si>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</si>
  <si>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</si>
  <si>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</si>
  <si>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</si>
  <si>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</si>
  <si>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</si>
  <si>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</si>
  <si>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</si>
  <si>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</si>
  <si>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</si>
  <si>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</si>
  <si>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</si>
  <si>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</si>
  <si>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</si>
  <si>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</si>
  <si>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</si>
  <si>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</si>
  <si>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</si>
  <si>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</si>
  <si>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</si>
  <si>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</si>
  <si>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</si>
  <si>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</si>
  <si>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</si>
  <si>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</si>
  <si>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</si>
  <si>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</si>
  <si>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</si>
  <si>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</si>
  <si>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</si>
  <si>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</si>
  <si>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</si>
  <si>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</si>
  <si>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</si>
  <si>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Bernkastel-Wittlich (07231);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</si>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</sst>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{09EF73D0-3E4F-4888-987D-B43E60E7E38A}</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0A99-4920-803D-3D0C85A11D3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{7A379FFC-C353-4609-92FB-F519874B4541}</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0A99-4920-803D-3D0C85A11D3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{F3CB4EF1-630F-40AA-A43C-273634AB5D28}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A99-4920-803D-3D0C85A11D3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{E88C1847-2627-4336-8665-A42C5F474372}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A99-4920-803D-3D0C85A11D3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-0.4127054314982681</c:v>
                </c:pt>
                <c:pt idx="1">
                  <c:v>0.73912918896366064</c:v>
                </c:pt>
                <c:pt idx="2">
                  <c:v>1.1186464311118853</c:v>
                </c:pt>
                <c:pt idx="3">
                  <c:v>1.0875687030768</c:v>
                </c:pt>
              </c:numCache>
            </c:numRef>
          </c:val>
          <c:extLst>
            <c:ext xmlns:c16="http://schemas.microsoft.com/office/drawing/2014/chart" uri="{C3380CC4-5D6E-409C-BE32-E72D297353CC}">
              <c16:uniqueId val="{00000004-0A99-4920-803D-3D0C85A11D3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{BAA75888-DBF5-4F19-A730-AE4085B29CAA}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A99-4920-803D-3D0C85A11D3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{3FFEFC90-0764-4E76-9D61-AFF1FDAF7560}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A99-4920-803D-3D0C85A11D3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{B8E985FD-505B-4BB2-83CA-D2460F7B77F4}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A99-4920-803D-3D0C85A11D3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{CD7A1510-46A8-4661-B03C-D45E9F5859A1}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A99-4920-803D-3D0C85A11D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99-4920-803D-3D0C85A11D3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99-4920-803D-3D0C85A11D3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{848F2947-B5F2-482B-8CC8-1321714B5CAB}</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D66B-4FCD-9A40-7889160194A9}"/>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{6D172DF2-EA1D-4873-91F3-628562301C1A}</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D66B-4FCD-9A40-7889160194A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{010DCA0A-AF9C-4D8E-B884-0C8FF1D3AFB1}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66B-4FCD-9A40-7889160194A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{0C71643D-0439-42F3-AC33-DCD34FC0F8F0}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66B-4FCD-9A40-7889160194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-2.3520014200763293</c:v>
                </c:pt>
                <c:pt idx="1">
                  <c:v>-3.2711552602853353</c:v>
                </c:pt>
                <c:pt idx="2">
                  <c:v>-2.7637010795899166</c:v>
                </c:pt>
                <c:pt idx="3">
                  <c:v>-2.8655893304673015</c:v>
                </c:pt>
              </c:numCache>
            </c:numRef>
          </c:val>
          <c:extLst>
            <c:ext xmlns:c16="http://schemas.microsoft.com/office/drawing/2014/chart" uri="{C3380CC4-5D6E-409C-BE32-E72D297353CC}">
              <c16:uniqueId val="{00000004-D66B-4FCD-9A40-7889160194A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{2509934D-9475-4BE3-91E2-C9D92D4330D9}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66B-4FCD-9A40-7889160194A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{FF27086F-ECA6-433B-9C39-668F66CB6DB8}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66B-4FCD-9A40-7889160194A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{887ACD21-C136-44D5-872C-BD7BBF513C8E}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66B-4FCD-9A40-7889160194A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{3CA69730-DED1-42A1-BDA2-CB2476ADCB63}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66B-4FCD-9A40-7889160194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66B-4FCD-9A40-7889160194A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66B-4FCD-9A40-7889160194A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{493A3D4A-1048-478A-9E29-BCC7666E923F}</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DD05-4F6A-B293-0ADA5BDEAD4C}"/>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{1B3157E0-9260-4504-9309-DF1CABA14CB6}</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DD05-4F6A-B293-0ADA5BDEAD4C}"/>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{1957D3B4-395B-44C0-B2B2-23C72C34B424}</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DD05-4F6A-B293-0ADA5BDEAD4C}"/>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{1C32B601-B68D-42AA-8A2B-764EA954C0F2}</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DD05-4F6A-B293-0ADA5BDEAD4C}"/>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{E0356362-64D4-489B-8C44-D4D49198A8DF}</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DD05-4F6A-B293-0ADA5BDEAD4C}"/>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{0B631D81-C1DD-458F-BC9F-6C8E9456EC45}</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DD05-4F6A-B293-0ADA5BDEAD4C}"/>
                </c:ext>
              </c:extLst>
            </c:dLbl>
            <c:dLbl>
              <c:idx val="6"/>
              <c:tx>
                <c:strRef>
                  <c:f>Daten_Diagramme!$D$20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{466B5B77-2929-443E-8D2B-E4C447BC1CA5}</c15:txfldGUID>
                      <c15:f>Daten_Diagramme!$D$20</c15:f>
                      <c15:dlblFieldTableCache>
                        <c:ptCount val="1"/>
                        <c:pt idx="0">
                          <c:v>-3.8</c:v>
                        </c:pt>
                      </c15:dlblFieldTableCache>
                    </c15:dlblFTEntry>
                  </c15:dlblFieldTable>
                  <c15:showDataLabelsRange val="0"/>
                </c:ext>
                <c:ext xmlns:c16="http://schemas.microsoft.com/office/drawing/2014/chart" uri="{C3380CC4-5D6E-409C-BE32-E72D297353CC}">
                  <c16:uniqueId val="{00000006-DD05-4F6A-B293-0ADA5BDEAD4C}"/>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{EF175F8A-097A-444B-9EB8-CB264667B6BD}</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DD05-4F6A-B293-0ADA5BDEAD4C}"/>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{A8FC3F22-8816-41FF-8631-16AE25064EA8}</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DD05-4F6A-B293-0ADA5BDEAD4C}"/>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{2F1394AB-E712-47D5-A6AB-2C52A1AEE7C1}</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DD05-4F6A-B293-0ADA5BDEAD4C}"/>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{F761E5F3-E970-4EBA-A278-147D98E0D78F}</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DD05-4F6A-B293-0ADA5BDEAD4C}"/>
                </c:ext>
              </c:extLst>
            </c:dLbl>
            <c:dLbl>
              <c:idx val="11"/>
              <c:tx>
                <c:strRef>
                  <c:f>Daten_Diagramme!$D$25</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{4EE6BB68-430A-4858-9494-17955C68036A}</c15:txfldGUID>
                      <c15:f>Daten_Diagramme!$D$25</c15:f>
                      <c15:dlblFieldTableCache>
                        <c:ptCount val="1"/>
                        <c:pt idx="0">
                          <c:v>10.6</c:v>
                        </c:pt>
                      </c15:dlblFieldTableCache>
                    </c15:dlblFTEntry>
                  </c15:dlblFieldTable>
                  <c15:showDataLabelsRange val="0"/>
                </c:ext>
                <c:ext xmlns:c16="http://schemas.microsoft.com/office/drawing/2014/chart" uri="{C3380CC4-5D6E-409C-BE32-E72D297353CC}">
                  <c16:uniqueId val="{0000000B-DD05-4F6A-B293-0ADA5BDEAD4C}"/>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{4A69FAFB-DEA1-43C8-8346-74FA538AB81C}</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DD05-4F6A-B293-0ADA5BDEAD4C}"/>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{424F0072-DC43-4F81-B3C7-445F63449E3E}</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DD05-4F6A-B293-0ADA5BDEAD4C}"/>
                </c:ext>
              </c:extLst>
            </c:dLbl>
            <c:dLbl>
              <c:idx val="14"/>
              <c:tx>
                <c:strRef>
                  <c:f>Daten_Diagramme!$D$28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{7C7269E7-554F-4BEC-9151-5DD21E200ABC}</c15:txfldGUID>
                      <c15:f>Daten_Diagramme!$D$28</c15:f>
                      <c15:dlblFieldTableCache>
                        <c:ptCount val="1"/>
                        <c:pt idx="0">
                          <c:v>-5.4</c:v>
                        </c:pt>
                      </c15:dlblFieldTableCache>
                    </c15:dlblFTEntry>
                  </c15:dlblFieldTable>
                  <c15:showDataLabelsRange val="0"/>
                </c:ext>
                <c:ext xmlns:c16="http://schemas.microsoft.com/office/drawing/2014/chart" uri="{C3380CC4-5D6E-409C-BE32-E72D297353CC}">
                  <c16:uniqueId val="{0000000E-DD05-4F6A-B293-0ADA5BDEAD4C}"/>
                </c:ext>
              </c:extLst>
            </c:dLbl>
            <c:dLbl>
              <c:idx val="15"/>
              <c:tx>
                <c:strRef>
                  <c:f>Daten_Diagramme!$D$29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{BF304B72-485A-4E09-A388-6A20A438427A}</c15:txfldGUID>
                      <c15:f>Daten_Diagramme!$D$29</c15:f>
                      <c15:dlblFieldTableCache>
                        <c:ptCount val="1"/>
                        <c:pt idx="0">
                          <c:v>-8.7</c:v>
                        </c:pt>
                      </c15:dlblFieldTableCache>
                    </c15:dlblFTEntry>
                  </c15:dlblFieldTable>
                  <c15:showDataLabelsRange val="0"/>
                </c:ext>
                <c:ext xmlns:c16="http://schemas.microsoft.com/office/drawing/2014/chart" uri="{C3380CC4-5D6E-409C-BE32-E72D297353CC}">
                  <c16:uniqueId val="{0000000F-DD05-4F6A-B293-0ADA5BDEAD4C}"/>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{FD5CDE5B-F2B8-4FAF-9285-AEB2F645C44F}</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DD05-4F6A-B293-0ADA5BDEAD4C}"/>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{961E4CA9-F854-41B8-9930-FD66A528C652}</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DD05-4F6A-B293-0ADA5BDEAD4C}"/>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{FA9236C5-1664-4726-8DA7-860D64D935BE}</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DD05-4F6A-B293-0ADA5BDEAD4C}"/>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{AF0C8EE5-D379-4BB7-BDC0-029F9C3868C6}</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DD05-4F6A-B293-0ADA5BDEAD4C}"/>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{BBAD7211-E72F-4426-9282-2389BFB4B758}</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DD05-4F6A-B293-0ADA5BDEAD4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{D671FCCD-23E5-402B-A21B-4DAA4A0805A2}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D05-4F6A-B293-0ADA5BDEAD4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{6498C697-4C0C-4F59-967C-3FA481916393}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D05-4F6A-B293-0ADA5BDEAD4C}"/>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{E764D3D2-763B-40F6-87E8-584C9DFE3E3B}</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DD05-4F6A-B293-0ADA5BDEAD4C}"/>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{C8E6A3D1-716E-4020-8CF2-F2303A6F55A0}</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DD05-4F6A-B293-0ADA5BDEAD4C}"/>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{9FE0077D-8BDF-47A8-BEFC-0D675F37F999}</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DD05-4F6A-B293-0ADA5BDEAD4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{487A8799-173B-47EA-AE66-F9E8526DC8E8}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D05-4F6A-B293-0ADA5BDEAD4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{A3F2049E-47C8-4545-AACF-3A39763202E2}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D05-4F6A-B293-0ADA5BDEAD4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{9F8B2B08-5BD2-4B49-9CB8-E80DBEA301FD}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D05-4F6A-B293-0ADA5BDEAD4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{DC86FA39-7960-4044-8642-2177FCF73BAE}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D05-4F6A-B293-0ADA5BDEAD4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{4F129260-FF97-4FF6-8620-666152D06534}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D05-4F6A-B293-0ADA5BDEAD4C}"/>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{88C97083-F5F6-4A38-AB0B-39EB03028D77}</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DD05-4F6A-B293-0ADA5BDEAD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-0.4127054314982681</c:v>
                </c:pt>
                <c:pt idx="1">
                  <c:v>-3.4074074074074074</c:v>
                </c:pt>
                <c:pt idx="2">
                  <c:v>1.6427104722792607</c:v>
                </c:pt>
                <c:pt idx="3">
                  <c:v>-2.6111885944521926</c:v>
                </c:pt>
                <c:pt idx="4">
                  <c:v>-1.9338303821062441</c:v>
                </c:pt>
                <c:pt idx="5">
                  <c:v>-1.9025875190258752</c:v>
                </c:pt>
                <c:pt idx="6">
                  <c:v>-3.8313356164383561</c:v>
                </c:pt>
                <c:pt idx="7">
                  <c:v>3.2957978577313924</c:v>
                </c:pt>
                <c:pt idx="8">
                  <c:v>0.485334458746571</c:v>
                </c:pt>
                <c:pt idx="9">
                  <c:v>2.5817555938037864</c:v>
                </c:pt>
                <c:pt idx="10">
                  <c:v>-2.9825548677546427</c:v>
                </c:pt>
                <c:pt idx="11">
                  <c:v>10.596026490066226</c:v>
                </c:pt>
                <c:pt idx="12">
                  <c:v>-0.57603686635944695</c:v>
                </c:pt>
                <c:pt idx="13">
                  <c:v>-2.9552715654952078</c:v>
                </c:pt>
                <c:pt idx="14">
                  <c:v>-5.3691275167785237</c:v>
                </c:pt>
                <c:pt idx="15">
                  <c:v>-8.6879432624113484</c:v>
                </c:pt>
                <c:pt idx="16">
                  <c:v>2.9666254635352285</c:v>
                </c:pt>
                <c:pt idx="17">
                  <c:v>-0.2862595419847328</c:v>
                </c:pt>
                <c:pt idx="18">
                  <c:v>3.7593984962406015</c:v>
                </c:pt>
                <c:pt idx="19">
                  <c:v>-0.21400183430143688</c:v>
                </c:pt>
                <c:pt idx="20">
                  <c:v>2.5065963060686016</c:v>
                </c:pt>
                <c:pt idx="21">
                  <c:v>0</c:v>
                </c:pt>
                <c:pt idx="23">
                  <c:v>-3.4074074074074074</c:v>
                </c:pt>
                <c:pt idx="24">
                  <c:v>-1.2269578490078665</c:v>
                </c:pt>
                <c:pt idx="25">
                  <c:v>0.27828506826680582</c:v>
                </c:pt>
              </c:numCache>
            </c:numRef>
          </c:val>
          <c:extLst>
            <c:ext xmlns:c16="http://schemas.microsoft.com/office/drawing/2014/chart" uri="{C3380CC4-5D6E-409C-BE32-E72D297353CC}">
              <c16:uniqueId val="{00000020-DD05-4F6A-B293-0ADA5BDEAD4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{E7C0EF6C-A250-4BBF-B26B-FBC4C19A0EDE}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D05-4F6A-B293-0ADA5BDEAD4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{6F8419E3-D7CF-41B8-AD51-CAF684902907}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D05-4F6A-B293-0ADA5BDEAD4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{2E3191C6-9369-424B-826A-FC46DC4B1E05}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D05-4F6A-B293-0ADA5BDEAD4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{3F4E64B4-56B9-4869-B5EA-F233267F4F7D}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D05-4F6A-B293-0ADA5BDEAD4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{1CFA7510-C6F0-4335-9444-7B6682DC76F3}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D05-4F6A-B293-0ADA5BDEAD4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{D1D33897-AC98-4F6B-92D2-832B0D17CEF7}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D05-4F6A-B293-0ADA5BDEAD4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{FE16CACF-354D-4C49-BF60-493C37F55E01}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D05-4F6A-B293-0ADA5BDEAD4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{4010362C-B042-46C5-B92D-4CE5DBDF27F5}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D05-4F6A-B293-0ADA5BDEAD4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{BD8E5731-A8B4-410F-B826-6FCB78836706}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D05-4F6A-B293-0ADA5BDEAD4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{BC02EC19-5AB4-49FD-A15F-61D2EDB9D56E}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D05-4F6A-B293-0ADA5BDEAD4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{210BFBFA-BDFC-4CBF-92A3-967BF55B2D4C}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D05-4F6A-B293-0ADA5BDEAD4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{60DCB16B-1F59-4EEC-99BB-3EAA260140DC}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D05-4F6A-B293-0ADA5BDEAD4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{DD99EF53-A5BA-4AB1-A751-CE357755F3E9}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D05-4F6A-B293-0ADA5BDEAD4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{F3505DE7-BC3B-40B2-A751-F5FAC7B6F7E2}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D05-4F6A-B293-0ADA5BDEAD4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{F91A801E-568D-4DED-A41D-A5E1F41ED2FF}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D05-4F6A-B293-0ADA5BDEAD4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{EC4F77CC-40F8-44D7-ACC9-0C53CC858781}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D05-4F6A-B293-0ADA5BDEAD4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{75E5789C-9957-46F2-AB45-51B9938459A4}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D05-4F6A-B293-0ADA5BDEAD4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{436ECDDE-2A3A-4EC6-AFCB-E6705E80BFB2}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D05-4F6A-B293-0ADA5BDEAD4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{1B79288C-4E70-4E87-AB88-866E3E47F48D}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D05-4F6A-B293-0ADA5BDEAD4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{6A259AF0-5392-4FE5-97FD-7D732E268907}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D05-4F6A-B293-0ADA5BDEAD4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{DDED11C3-7F73-49FD-857D-63B78E566541}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D05-4F6A-B293-0ADA5BDEAD4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{2608CA69-B878-4891-B30A-75AC0D6136D7}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D05-4F6A-B293-0ADA5BDEAD4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{DFBEC5FA-0194-4AD1-A90E-11EB57CF7C12}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D05-4F6A-B293-0ADA5BDEAD4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{3C110C50-C9F2-42A5-A9BE-CF96FD020425}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D05-4F6A-B293-0ADA5BDEAD4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{221BF08F-CB1A-4F4F-A041-AAEE4B84720B}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D05-4F6A-B293-0ADA5BDEAD4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{56C66E90-DF05-422C-966B-732E136BB94E}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D05-4F6A-B293-0ADA5BDEAD4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{AE73400E-7CD6-439F-A4FF-F3C7BE5E4556}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D05-4F6A-B293-0ADA5BDEAD4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{C2F83AD0-5355-4313-9B28-EA3AC8DFE2E4}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D05-4F6A-B293-0ADA5BDEAD4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{FBA55301-27DC-4C26-8DA5-5D58A2669E48}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D05-4F6A-B293-0ADA5BDEAD4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{FE7942C9-DF28-459B-94AC-DBA2D96E3025}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D05-4F6A-B293-0ADA5BDEAD4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{6D21E412-0233-42A1-A1DD-16C86613A6D8}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D05-4F6A-B293-0ADA5BDEAD4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{46E840EF-DE68-4681-8F08-B598A20C2854}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D05-4F6A-B293-0ADA5BDEAD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05-4F6A-B293-0ADA5BDEAD4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05-4F6A-B293-0ADA5BDEAD4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{F687F8B5-4645-47C1-8E07-3AC506097FBD}</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797F-4FF6-8432-262DA2599F92}"/>
                </c:ext>
              </c:extLst>
            </c:dLbl>
            <c:dLbl>
              <c:idx val="1"/>
              <c:tx>
                <c:strRef>
                  <c:f>Daten_Diagramme!$E$15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{36415E51-29D3-4C0D-9392-B2F7D54C1473}</c15:txfldGUID>
                      <c15:f>Daten_Diagramme!$E$15</c15:f>
                      <c15:dlblFieldTableCache>
                        <c:ptCount val="1"/>
                        <c:pt idx="0">
                          <c:v>8.4</c:v>
                        </c:pt>
                      </c15:dlblFieldTableCache>
                    </c15:dlblFTEntry>
                  </c15:dlblFieldTable>
                  <c15:showDataLabelsRange val="0"/>
                </c:ext>
                <c:ext xmlns:c16="http://schemas.microsoft.com/office/drawing/2014/chart" uri="{C3380CC4-5D6E-409C-BE32-E72D297353CC}">
                  <c16:uniqueId val="{00000001-797F-4FF6-8432-262DA2599F92}"/>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{3C4926FD-B45A-41AA-B29B-0B1BC8DF24FC}</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797F-4FF6-8432-262DA2599F92}"/>
                </c:ext>
              </c:extLst>
            </c:dLbl>
            <c:dLbl>
              <c:idx val="3"/>
              <c:tx>
                <c:strRef>
                  <c:f>Daten_Diagramme!$E$17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{4C3EB290-9647-4099-AA7F-54DA6F8ED499}</c15:txfldGUID>
                      <c15:f>Daten_Diagramme!$E$17</c15:f>
                      <c15:dlblFieldTableCache>
                        <c:ptCount val="1"/>
                        <c:pt idx="0">
                          <c:v>-7.4</c:v>
                        </c:pt>
                      </c15:dlblFieldTableCache>
                    </c15:dlblFTEntry>
                  </c15:dlblFieldTable>
                  <c15:showDataLabelsRange val="0"/>
                </c:ext>
                <c:ext xmlns:c16="http://schemas.microsoft.com/office/drawing/2014/chart" uri="{C3380CC4-5D6E-409C-BE32-E72D297353CC}">
                  <c16:uniqueId val="{00000003-797F-4FF6-8432-262DA2599F92}"/>
                </c:ext>
              </c:extLst>
            </c:dLbl>
            <c:dLbl>
              <c:idx val="4"/>
              <c:tx>
                <c:strRef>
                  <c:f>Daten_Diagramme!$E$18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{F3AB0E21-329B-409A-85E0-124D631E8452}</c15:txfldGUID>
                      <c15:f>Daten_Diagramme!$E$18</c15:f>
                      <c15:dlblFieldTableCache>
                        <c:ptCount val="1"/>
                        <c:pt idx="0">
                          <c:v>-5.2</c:v>
                        </c:pt>
                      </c15:dlblFieldTableCache>
                    </c15:dlblFTEntry>
                  </c15:dlblFieldTable>
                  <c15:showDataLabelsRange val="0"/>
                </c:ext>
                <c:ext xmlns:c16="http://schemas.microsoft.com/office/drawing/2014/chart" uri="{C3380CC4-5D6E-409C-BE32-E72D297353CC}">
                  <c16:uniqueId val="{00000004-797F-4FF6-8432-262DA2599F92}"/>
                </c:ext>
              </c:extLst>
            </c:dLbl>
            <c:dLbl>
              <c:idx val="5"/>
              <c:tx>
                <c:strRef>
                  <c:f>Daten_Diagramme!$E$19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{895C9382-ED52-442F-A671-EDE381DE21E1}</c15:txfldGUID>
                      <c15:f>Daten_Diagramme!$E$19</c15:f>
                      <c15:dlblFieldTableCache>
                        <c:ptCount val="1"/>
                        <c:pt idx="0">
                          <c:v>-8.7</c:v>
                        </c:pt>
                      </c15:dlblFieldTableCache>
                    </c15:dlblFTEntry>
                  </c15:dlblFieldTable>
                  <c15:showDataLabelsRange val="0"/>
                </c:ext>
                <c:ext xmlns:c16="http://schemas.microsoft.com/office/drawing/2014/chart" uri="{C3380CC4-5D6E-409C-BE32-E72D297353CC}">
                  <c16:uniqueId val="{00000005-797F-4FF6-8432-262DA2599F92}"/>
                </c:ext>
              </c:extLst>
            </c:dLbl>
            <c:dLbl>
              <c:idx val="6"/>
              <c:tx>
                <c:strRef>
                  <c:f>Daten_Diagramme!$E$20</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{7FC0CF61-0738-4C4A-A4E0-C214825FBD58}</c15:txfldGUID>
                      <c15:f>Daten_Diagramme!$E$20</c15:f>
                      <c15:dlblFieldTableCache>
                        <c:ptCount val="1"/>
                        <c:pt idx="0">
                          <c:v>-9.1</c:v>
                        </c:pt>
                      </c15:dlblFieldTableCache>
                    </c15:dlblFTEntry>
                  </c15:dlblFieldTable>
                  <c15:showDataLabelsRange val="0"/>
                </c:ext>
                <c:ext xmlns:c16="http://schemas.microsoft.com/office/drawing/2014/chart" uri="{C3380CC4-5D6E-409C-BE32-E72D297353CC}">
                  <c16:uniqueId val="{00000006-797F-4FF6-8432-262DA2599F92}"/>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{6AF556A2-51E2-482B-B04F-776FF10572ED}</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797F-4FF6-8432-262DA2599F92}"/>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{ADEB7066-84F7-4A90-8371-51610642100C}</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797F-4FF6-8432-262DA2599F92}"/>
                </c:ext>
              </c:extLst>
            </c:dLbl>
            <c:dLbl>
              <c:idx val="9"/>
              <c:tx>
                <c:strRef>
                  <c:f>Daten_Diagramme!$E$23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{3987AEE7-3B92-42C2-B291-E85703ABF4CC}</c15:txfldGUID>
                      <c15:f>Daten_Diagramme!$E$23</c15:f>
                      <c15:dlblFieldTableCache>
                        <c:ptCount val="1"/>
                        <c:pt idx="0">
                          <c:v>-5.4</c:v>
                        </c:pt>
                      </c15:dlblFieldTableCache>
                    </c15:dlblFTEntry>
                  </c15:dlblFieldTable>
                  <c15:showDataLabelsRange val="0"/>
                </c:ext>
                <c:ext xmlns:c16="http://schemas.microsoft.com/office/drawing/2014/chart" uri="{C3380CC4-5D6E-409C-BE32-E72D297353CC}">
                  <c16:uniqueId val="{00000009-797F-4FF6-8432-262DA2599F92}"/>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{44AEC2D9-65CC-4370-A540-C3F8346C5697}</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797F-4FF6-8432-262DA2599F92}"/>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{BABA0A08-C935-4B49-A2B2-B31EF2634BB6}</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797F-4FF6-8432-262DA2599F92}"/>
                </c:ext>
              </c:extLst>
            </c:dLbl>
            <c:dLbl>
              <c:idx val="12"/>
              <c:tx>
                <c:strRef>
                  <c:f>Daten_Diagramme!$E$26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{96B70D45-A04E-4168-B913-B4251365826A}</c15:txfldGUID>
                      <c15:f>Daten_Diagramme!$E$26</c15:f>
                      <c15:dlblFieldTableCache>
                        <c:ptCount val="1"/>
                        <c:pt idx="0">
                          <c:v>-8.3</c:v>
                        </c:pt>
                      </c15:dlblFieldTableCache>
                    </c15:dlblFTEntry>
                  </c15:dlblFieldTable>
                  <c15:showDataLabelsRange val="0"/>
                </c:ext>
                <c:ext xmlns:c16="http://schemas.microsoft.com/office/drawing/2014/chart" uri="{C3380CC4-5D6E-409C-BE32-E72D297353CC}">
                  <c16:uniqueId val="{0000000C-797F-4FF6-8432-262DA2599F92}"/>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{E262D0DB-AAEF-4062-8351-64746258A2CC}</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797F-4FF6-8432-262DA2599F92}"/>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{02E2B2EB-D465-464C-A365-279640E04BCD}</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797F-4FF6-8432-262DA2599F92}"/>
                </c:ext>
              </c:extLst>
            </c:dLbl>
            <c:dLbl>
              <c:idx val="15"/>
              <c:tx>
                <c:strRef>
                  <c:f>Daten_Diagramme!$E$29</c:f>
                  <c:strCache>
                    <c:ptCount val="1"/>
                    <c:pt idx="0">
                      <c:v>-46.2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{D8F9E84C-0DFC-4279-80C0-972DA823A989}</c15:txfldGUID>
                      <c15:f>Daten_Diagramme!$E$29</c15:f>
                      <c15:dlblFieldTableCache>
                        <c:ptCount val="1"/>
                        <c:pt idx="0">
                          <c:v>-46.2</c:v>
                        </c:pt>
                      </c15:dlblFieldTableCache>
                    </c15:dlblFTEntry>
                  </c15:dlblFieldTable>
                  <c15:showDataLabelsRange val="0"/>
                </c:ext>
                <c:ext xmlns:c16="http://schemas.microsoft.com/office/drawing/2014/chart" uri="{C3380CC4-5D6E-409C-BE32-E72D297353CC}">
                  <c16:uniqueId val="{0000000F-797F-4FF6-8432-262DA2599F92}"/>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{22A9005A-8E7E-42C8-AE3C-669F9E70CDF6}</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797F-4FF6-8432-262DA2599F92}"/>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{9480FBB7-0F65-4CD5-A0FD-FDBB7B34A12D}</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797F-4FF6-8432-262DA2599F92}"/>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{2989BF73-6E0A-490B-9620-F655629DBDF3}</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797F-4FF6-8432-262DA2599F92}"/>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{7561130B-4F4B-4C7A-A25D-950FC448D27D}</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797F-4FF6-8432-262DA2599F92}"/>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{7402739E-CCAC-47E6-8FFE-F5D72392608C}</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797F-4FF6-8432-262DA2599F9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{F5241DC3-01AB-4461-A4BA-7573D7BE71C0}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97F-4FF6-8432-262DA2599F9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{E3BF45C6-B962-4522-9820-5BC1D24723F8}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97F-4FF6-8432-262DA2599F92}"/>
                </c:ext>
              </c:extLst>
            </c:dLbl>
            <c:dLbl>
              <c:idx val="23"/>
              <c:tx>
                <c:strRef>
                  <c:f>Daten_Diagramme!$E$37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{0C3EF3F2-1D32-43D4-9C01-2A61A1AEE24F}</c15:txfldGUID>
                      <c15:f>Daten_Diagramme!$E$37</c15:f>
                      <c15:dlblFieldTableCache>
                        <c:ptCount val="1"/>
                        <c:pt idx="0">
                          <c:v>8.4</c:v>
                        </c:pt>
                      </c15:dlblFieldTableCache>
                    </c15:dlblFTEntry>
                  </c15:dlblFieldTable>
                  <c15:showDataLabelsRange val="0"/>
                </c:ext>
                <c:ext xmlns:c16="http://schemas.microsoft.com/office/drawing/2014/chart" uri="{C3380CC4-5D6E-409C-BE32-E72D297353CC}">
                  <c16:uniqueId val="{00000017-797F-4FF6-8432-262DA2599F92}"/>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{6583A383-7657-4DA9-96FA-F1F3DDF92D50}</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797F-4FF6-8432-262DA2599F92}"/>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{8F48B73C-CFD9-487F-BEDA-4E9AF7EEB46A}</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797F-4FF6-8432-262DA2599F9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{B30F7CE1-6E36-4968-9FCE-C3EC0B00BA49}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97F-4FF6-8432-262DA2599F9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{E50ECA0D-EDB7-4AC7-B007-08119B79BA6C}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97F-4FF6-8432-262DA2599F9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{CC79A56F-CE7B-40E9-86EA-C52693771951}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97F-4FF6-8432-262DA2599F9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{CA41E2D2-B9ED-447A-BA42-BFB264AE937C}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97F-4FF6-8432-262DA2599F9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{3228E2EC-DF30-4A52-857E-DB82A6E06001}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97F-4FF6-8432-262DA2599F92}"/>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{1C2D32C1-56E3-4383-BD2E-FE822DCBAEBD}</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797F-4FF6-8432-262DA2599F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-2.3520014200763293</c:v>
                </c:pt>
                <c:pt idx="1">
                  <c:v>8.3565459610027855</c:v>
                </c:pt>
                <c:pt idx="2">
                  <c:v>0</c:v>
                </c:pt>
                <c:pt idx="3">
                  <c:v>-7.3636363636363633</c:v>
                </c:pt>
                <c:pt idx="4">
                  <c:v>-5.1685393258426968</c:v>
                </c:pt>
                <c:pt idx="5">
                  <c:v>-8.7058823529411757</c:v>
                </c:pt>
                <c:pt idx="6">
                  <c:v>-9.1304347826086953</c:v>
                </c:pt>
                <c:pt idx="7">
                  <c:v>3.9942938659058487</c:v>
                </c:pt>
                <c:pt idx="8">
                  <c:v>-2.368573079145003</c:v>
                </c:pt>
                <c:pt idx="9">
                  <c:v>-5.4263565891472867</c:v>
                </c:pt>
                <c:pt idx="10">
                  <c:v>-7.4118350268977888</c:v>
                </c:pt>
                <c:pt idx="11">
                  <c:v>-6.25</c:v>
                </c:pt>
                <c:pt idx="12">
                  <c:v>-8.3333333333333339</c:v>
                </c:pt>
                <c:pt idx="13">
                  <c:v>0.28328611898016998</c:v>
                </c:pt>
                <c:pt idx="14">
                  <c:v>1.592039800995025</c:v>
                </c:pt>
                <c:pt idx="15">
                  <c:v>-46.153846153846153</c:v>
                </c:pt>
                <c:pt idx="16">
                  <c:v>1.3186813186813187</c:v>
                </c:pt>
                <c:pt idx="17">
                  <c:v>-2.5974025974025974</c:v>
                </c:pt>
                <c:pt idx="18">
                  <c:v>-4</c:v>
                </c:pt>
                <c:pt idx="19">
                  <c:v>2.3872679045092839</c:v>
                </c:pt>
                <c:pt idx="20">
                  <c:v>-1.6428571428571428</c:v>
                </c:pt>
                <c:pt idx="21">
                  <c:v>0</c:v>
                </c:pt>
                <c:pt idx="23">
                  <c:v>8.3565459610027855</c:v>
                </c:pt>
                <c:pt idx="24">
                  <c:v>-2.8448738593666132</c:v>
                </c:pt>
                <c:pt idx="25">
                  <c:v>-2.6868642193719592</c:v>
                </c:pt>
              </c:numCache>
            </c:numRef>
          </c:val>
          <c:extLst>
            <c:ext xmlns:c16="http://schemas.microsoft.com/office/drawing/2014/chart" uri="{C3380CC4-5D6E-409C-BE32-E72D297353CC}">
              <c16:uniqueId val="{00000020-797F-4FF6-8432-262DA2599F9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{5A607E8E-45F6-4D70-93E6-9C79877A5CB9}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97F-4FF6-8432-262DA2599F9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{ACD8EE25-A5DE-49D1-9B48-198A7D04A426}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97F-4FF6-8432-262DA2599F9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{960679D1-BF13-4C27-8E97-E45099F1DC10}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97F-4FF6-8432-262DA2599F9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{8229A483-25FC-4615-BC5B-5314A3EFCDD5}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97F-4FF6-8432-262DA2599F9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{61D1A6FE-EC81-46C7-9F73-0F011D05BCA0}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97F-4FF6-8432-262DA2599F9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{E7511C54-2C75-4BDF-980C-589A377284B8}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97F-4FF6-8432-262DA2599F9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{C7A97D98-6392-4D1F-B81A-487424661D0B}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97F-4FF6-8432-262DA2599F9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{23C40B55-9C35-4ACA-B635-CAD1A96FB618}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97F-4FF6-8432-262DA2599F9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{46F35DCA-6013-415B-A6C7-A2791B5904FA}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97F-4FF6-8432-262DA2599F9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{A0ABA6A4-4C57-4913-98BA-5C5E4C42A8DF}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97F-4FF6-8432-262DA2599F9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{FE39104E-7E6F-4D76-8B32-030FD3F9E774}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97F-4FF6-8432-262DA2599F9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{115CB20E-B85D-4AE1-94D9-2BDAFAE2E42D}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97F-4FF6-8432-262DA2599F9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{02234E94-0E35-408F-B181-1A18D00C8059}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97F-4FF6-8432-262DA2599F9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{0EB6C70A-4FF2-407B-A8BA-28AFA09C346A}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97F-4FF6-8432-262DA2599F9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{F4B403B6-176A-42B5-93A3-C6BF1731867D}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97F-4FF6-8432-262DA2599F9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{C15FBE3A-2CF2-49EC-A35F-2A1DB2C73DEB}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97F-4FF6-8432-262DA2599F9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{285975A4-80D5-49DD-9F27-7BFC6302A5A1}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97F-4FF6-8432-262DA2599F9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{C08C7EF6-347E-4DA0-BB83-751BDC0411C5}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97F-4FF6-8432-262DA2599F9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{0D03262F-5DBD-4A85-8974-82F0A0EF8ADE}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97F-4FF6-8432-262DA2599F9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{9C792BC1-C756-4066-B03D-3D49B2DC7B45}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97F-4FF6-8432-262DA2599F9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{36A4759B-C576-4918-A6FF-EDAFD12E78BB}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97F-4FF6-8432-262DA2599F9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{6CA4DA91-74E6-4789-A14C-83D2174AFE67}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97F-4FF6-8432-262DA2599F9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{7E1440CF-CAA6-4BF7-A1B2-B2BC4CCC9667}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97F-4FF6-8432-262DA2599F9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{4917CE9B-2CF1-4936-B1A1-8285907E73E7}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97F-4FF6-8432-262DA2599F9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{36F4892D-8F9E-4ECC-95ED-CC36D0209241}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97F-4FF6-8432-262DA2599F9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{A1B3AC00-FDC7-4FFE-B870-38F7B76ACCEB}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97F-4FF6-8432-262DA2599F9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{142EAE84-7812-457F-A8EF-E0BB7E0F892F}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97F-4FF6-8432-262DA2599F9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{0EEDB681-7FA7-4589-8B0E-CDB9D830810C}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97F-4FF6-8432-262DA2599F9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{CAD54212-D732-4757-ACE6-A8A0DE54AAFA}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97F-4FF6-8432-262DA2599F9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{7324EED5-4D22-468C-93BB-6C02F509FFAC}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97F-4FF6-8432-262DA2599F9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{708165F3-6B53-41DF-A5A5-1585767A5C5E}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97F-4FF6-8432-262DA2599F9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{2287CB16-BD79-450F-A3A4-9BB13CA92451}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97F-4FF6-8432-262DA2599F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97F-4FF6-8432-262DA2599F9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97F-4FF6-8432-262DA2599F9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{86D8DE41-51C0-422C-A210-EBE6C418FEBC}</c15:txfldGUID>
                      <c15:f>Diagramm!$I$46</c15:f>
                      <c15:dlblFieldTableCache>
                        <c:ptCount val="1"/>
                      </c15:dlblFieldTableCache>
                    </c15:dlblFTEntry>
                  </c15:dlblFieldTable>
                  <c15:showDataLabelsRange val="0"/>
                </c:ext>
                <c:ext xmlns:c16="http://schemas.microsoft.com/office/drawing/2014/chart" uri="{C3380CC4-5D6E-409C-BE32-E72D297353CC}">
                  <c16:uniqueId val="{00000000-C5E5-43F7-B255-0C66FD50413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{69B6D7E0-0F64-4E77-8DBA-708FDB1091F9}</c15:txfldGUID>
                      <c15:f>Diagramm!$I$47</c15:f>
                      <c15:dlblFieldTableCache>
                        <c:ptCount val="1"/>
                      </c15:dlblFieldTableCache>
                    </c15:dlblFTEntry>
                  </c15:dlblFieldTable>
                  <c15:showDataLabelsRange val="0"/>
                </c:ext>
                <c:ext xmlns:c16="http://schemas.microsoft.com/office/drawing/2014/chart" uri="{C3380CC4-5D6E-409C-BE32-E72D297353CC}">
                  <c16:uniqueId val="{00000001-C5E5-43F7-B255-0C66FD50413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{2115B948-7809-48A3-BD58-4A3154E7EAED}</c15:txfldGUID>
                      <c15:f>Diagramm!$I$48</c15:f>
                      <c15:dlblFieldTableCache>
                        <c:ptCount val="1"/>
                      </c15:dlblFieldTableCache>
                    </c15:dlblFTEntry>
                  </c15:dlblFieldTable>
                  <c15:showDataLabelsRange val="0"/>
                </c:ext>
                <c:ext xmlns:c16="http://schemas.microsoft.com/office/drawing/2014/chart" uri="{C3380CC4-5D6E-409C-BE32-E72D297353CC}">
                  <c16:uniqueId val="{00000002-C5E5-43F7-B255-0C66FD50413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{F309281D-59EB-467E-B1F8-D451CEB5B71A}</c15:txfldGUID>
                      <c15:f>Diagramm!$I$49</c15:f>
                      <c15:dlblFieldTableCache>
                        <c:ptCount val="1"/>
                      </c15:dlblFieldTableCache>
                    </c15:dlblFTEntry>
                  </c15:dlblFieldTable>
                  <c15:showDataLabelsRange val="0"/>
                </c:ext>
                <c:ext xmlns:c16="http://schemas.microsoft.com/office/drawing/2014/chart" uri="{C3380CC4-5D6E-409C-BE32-E72D297353CC}">
                  <c16:uniqueId val="{00000003-C5E5-43F7-B255-0C66FD50413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{86289C6A-DB5B-4722-8A57-78F17E0E0F0A}</c15:txfldGUID>
                      <c15:f>Diagramm!$I$50</c15:f>
                      <c15:dlblFieldTableCache>
                        <c:ptCount val="1"/>
                      </c15:dlblFieldTableCache>
                    </c15:dlblFTEntry>
                  </c15:dlblFieldTable>
                  <c15:showDataLabelsRange val="0"/>
                </c:ext>
                <c:ext xmlns:c16="http://schemas.microsoft.com/office/drawing/2014/chart" uri="{C3380CC4-5D6E-409C-BE32-E72D297353CC}">
                  <c16:uniqueId val="{00000004-C5E5-43F7-B255-0C66FD50413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{9BBF603C-C4F1-45D0-8B58-4498F490408A}</c15:txfldGUID>
                      <c15:f>Diagramm!$I$51</c15:f>
                      <c15:dlblFieldTableCache>
                        <c:ptCount val="1"/>
                      </c15:dlblFieldTableCache>
                    </c15:dlblFTEntry>
                  </c15:dlblFieldTable>
                  <c15:showDataLabelsRange val="0"/>
                </c:ext>
                <c:ext xmlns:c16="http://schemas.microsoft.com/office/drawing/2014/chart" uri="{C3380CC4-5D6E-409C-BE32-E72D297353CC}">
                  <c16:uniqueId val="{00000005-C5E5-43F7-B255-0C66FD50413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{126F0AAC-1483-4718-B973-401E7C68EC0A}</c15:txfldGUID>
                      <c15:f>Diagramm!$I$52</c15:f>
                      <c15:dlblFieldTableCache>
                        <c:ptCount val="1"/>
                      </c15:dlblFieldTableCache>
                    </c15:dlblFTEntry>
                  </c15:dlblFieldTable>
                  <c15:showDataLabelsRange val="0"/>
                </c:ext>
                <c:ext xmlns:c16="http://schemas.microsoft.com/office/drawing/2014/chart" uri="{C3380CC4-5D6E-409C-BE32-E72D297353CC}">
                  <c16:uniqueId val="{00000006-C5E5-43F7-B255-0C66FD50413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{02A75FFF-176D-4A15-BF4A-8A2D955FAA7C}</c15:txfldGUID>
                      <c15:f>Diagramm!$I$53</c15:f>
                      <c15:dlblFieldTableCache>
                        <c:ptCount val="1"/>
                      </c15:dlblFieldTableCache>
                    </c15:dlblFTEntry>
                  </c15:dlblFieldTable>
                  <c15:showDataLabelsRange val="0"/>
                </c:ext>
                <c:ext xmlns:c16="http://schemas.microsoft.com/office/drawing/2014/chart" uri="{C3380CC4-5D6E-409C-BE32-E72D297353CC}">
                  <c16:uniqueId val="{00000007-C5E5-43F7-B255-0C66FD50413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{F7BCF63B-6E7F-4FC8-B62D-CBB9378D117F}</c15:txfldGUID>
                      <c15:f>Diagramm!$I$54</c15:f>
                      <c15:dlblFieldTableCache>
                        <c:ptCount val="1"/>
                      </c15:dlblFieldTableCache>
                    </c15:dlblFTEntry>
                  </c15:dlblFieldTable>
                  <c15:showDataLabelsRange val="0"/>
                </c:ext>
                <c:ext xmlns:c16="http://schemas.microsoft.com/office/drawing/2014/chart" uri="{C3380CC4-5D6E-409C-BE32-E72D297353CC}">
                  <c16:uniqueId val="{00000008-C5E5-43F7-B255-0C66FD50413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{81FCB09B-620C-4E02-AC23-D03501EA3816}</c15:txfldGUID>
                      <c15:f>Diagramm!$I$55</c15:f>
                      <c15:dlblFieldTableCache>
                        <c:ptCount val="1"/>
                      </c15:dlblFieldTableCache>
                    </c15:dlblFTEntry>
                  </c15:dlblFieldTable>
                  <c15:showDataLabelsRange val="0"/>
                </c:ext>
                <c:ext xmlns:c16="http://schemas.microsoft.com/office/drawing/2014/chart" uri="{C3380CC4-5D6E-409C-BE32-E72D297353CC}">
                  <c16:uniqueId val="{00000009-C5E5-43F7-B255-0C66FD50413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{006B1E0A-1CBE-4E35-9965-CD589C905A36}</c15:txfldGUID>
                      <c15:f>Diagramm!$I$56</c15:f>
                      <c15:dlblFieldTableCache>
                        <c:ptCount val="1"/>
                      </c15:dlblFieldTableCache>
                    </c15:dlblFTEntry>
                  </c15:dlblFieldTable>
                  <c15:showDataLabelsRange val="0"/>
                </c:ext>
                <c:ext xmlns:c16="http://schemas.microsoft.com/office/drawing/2014/chart" uri="{C3380CC4-5D6E-409C-BE32-E72D297353CC}">
                  <c16:uniqueId val="{0000000A-C5E5-43F7-B255-0C66FD50413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{52B83009-04A8-4761-87C6-FF9D9A643103}</c15:txfldGUID>
                      <c15:f>Diagramm!$I$57</c15:f>
                      <c15:dlblFieldTableCache>
                        <c:ptCount val="1"/>
                      </c15:dlblFieldTableCache>
                    </c15:dlblFTEntry>
                  </c15:dlblFieldTable>
                  <c15:showDataLabelsRange val="0"/>
                </c:ext>
                <c:ext xmlns:c16="http://schemas.microsoft.com/office/drawing/2014/chart" uri="{C3380CC4-5D6E-409C-BE32-E72D297353CC}">
                  <c16:uniqueId val="{0000000B-C5E5-43F7-B255-0C66FD50413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{ACC2A342-8445-4599-9F53-06DF4BC19B8E}</c15:txfldGUID>
                      <c15:f>Diagramm!$I$58</c15:f>
                      <c15:dlblFieldTableCache>
                        <c:ptCount val="1"/>
                      </c15:dlblFieldTableCache>
                    </c15:dlblFTEntry>
                  </c15:dlblFieldTable>
                  <c15:showDataLabelsRange val="0"/>
                </c:ext>
                <c:ext xmlns:c16="http://schemas.microsoft.com/office/drawing/2014/chart" uri="{C3380CC4-5D6E-409C-BE32-E72D297353CC}">
                  <c16:uniqueId val="{0000000C-C5E5-43F7-B255-0C66FD50413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{CF8EDE2F-F46B-4567-BCF9-972015F510FA}</c15:txfldGUID>
                      <c15:f>Diagramm!$I$59</c15:f>
                      <c15:dlblFieldTableCache>
                        <c:ptCount val="1"/>
                      </c15:dlblFieldTableCache>
                    </c15:dlblFTEntry>
                  </c15:dlblFieldTable>
                  <c15:showDataLabelsRange val="0"/>
                </c:ext>
                <c:ext xmlns:c16="http://schemas.microsoft.com/office/drawing/2014/chart" uri="{C3380CC4-5D6E-409C-BE32-E72D297353CC}">
                  <c16:uniqueId val="{0000000D-C5E5-43F7-B255-0C66FD50413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{D3F51F77-C415-4C03-B50D-F936A6198CF3}</c15:txfldGUID>
                      <c15:f>Diagramm!$I$60</c15:f>
                      <c15:dlblFieldTableCache>
                        <c:ptCount val="1"/>
                      </c15:dlblFieldTableCache>
                    </c15:dlblFTEntry>
                  </c15:dlblFieldTable>
                  <c15:showDataLabelsRange val="0"/>
                </c:ext>
                <c:ext xmlns:c16="http://schemas.microsoft.com/office/drawing/2014/chart" uri="{C3380CC4-5D6E-409C-BE32-E72D297353CC}">
                  <c16:uniqueId val="{0000000E-C5E5-43F7-B255-0C66FD50413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{70ACAB89-E616-4EAC-8D85-80EA3EBAB317}</c15:txfldGUID>
                      <c15:f>Diagramm!$I$61</c15:f>
                      <c15:dlblFieldTableCache>
                        <c:ptCount val="1"/>
                      </c15:dlblFieldTableCache>
                    </c15:dlblFTEntry>
                  </c15:dlblFieldTable>
                  <c15:showDataLabelsRange val="0"/>
                </c:ext>
                <c:ext xmlns:c16="http://schemas.microsoft.com/office/drawing/2014/chart" uri="{C3380CC4-5D6E-409C-BE32-E72D297353CC}">
                  <c16:uniqueId val="{0000000F-C5E5-43F7-B255-0C66FD50413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{86444F18-41EE-4EED-A5B3-0C225F7DC17E}</c15:txfldGUID>
                      <c15:f>Diagramm!$I$62</c15:f>
                      <c15:dlblFieldTableCache>
                        <c:ptCount val="1"/>
                      </c15:dlblFieldTableCache>
                    </c15:dlblFTEntry>
                  </c15:dlblFieldTable>
                  <c15:showDataLabelsRange val="0"/>
                </c:ext>
                <c:ext xmlns:c16="http://schemas.microsoft.com/office/drawing/2014/chart" uri="{C3380CC4-5D6E-409C-BE32-E72D297353CC}">
                  <c16:uniqueId val="{00000010-C5E5-43F7-B255-0C66FD50413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{F71A2286-B9FA-4155-B115-4A9DD411A319}</c15:txfldGUID>
                      <c15:f>Diagramm!$I$63</c15:f>
                      <c15:dlblFieldTableCache>
                        <c:ptCount val="1"/>
                      </c15:dlblFieldTableCache>
                    </c15:dlblFTEntry>
                  </c15:dlblFieldTable>
                  <c15:showDataLabelsRange val="0"/>
                </c:ext>
                <c:ext xmlns:c16="http://schemas.microsoft.com/office/drawing/2014/chart" uri="{C3380CC4-5D6E-409C-BE32-E72D297353CC}">
                  <c16:uniqueId val="{00000011-C5E5-43F7-B255-0C66FD50413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{230C00C9-561D-43C2-99C7-BCE839C3B4A5}</c15:txfldGUID>
                      <c15:f>Diagramm!$I$64</c15:f>
                      <c15:dlblFieldTableCache>
                        <c:ptCount val="1"/>
                      </c15:dlblFieldTableCache>
                    </c15:dlblFTEntry>
                  </c15:dlblFieldTable>
                  <c15:showDataLabelsRange val="0"/>
                </c:ext>
                <c:ext xmlns:c16="http://schemas.microsoft.com/office/drawing/2014/chart" uri="{C3380CC4-5D6E-409C-BE32-E72D297353CC}">
                  <c16:uniqueId val="{00000012-C5E5-43F7-B255-0C66FD50413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{FFB394CD-F4DE-4369-9B57-C06BFAC3235F}</c15:txfldGUID>
                      <c15:f>Diagramm!$I$65</c15:f>
                      <c15:dlblFieldTableCache>
                        <c:ptCount val="1"/>
                      </c15:dlblFieldTableCache>
                    </c15:dlblFTEntry>
                  </c15:dlblFieldTable>
                  <c15:showDataLabelsRange val="0"/>
                </c:ext>
                <c:ext xmlns:c16="http://schemas.microsoft.com/office/drawing/2014/chart" uri="{C3380CC4-5D6E-409C-BE32-E72D297353CC}">
                  <c16:uniqueId val="{00000013-C5E5-43F7-B255-0C66FD50413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{9B0DCCEA-5B33-4359-AC74-A1B0959917EF}</c15:txfldGUID>
                      <c15:f>Diagramm!$I$66</c15:f>
                      <c15:dlblFieldTableCache>
                        <c:ptCount val="1"/>
                      </c15:dlblFieldTableCache>
                    </c15:dlblFTEntry>
                  </c15:dlblFieldTable>
                  <c15:showDataLabelsRange val="0"/>
                </c:ext>
                <c:ext xmlns:c16="http://schemas.microsoft.com/office/drawing/2014/chart" uri="{C3380CC4-5D6E-409C-BE32-E72D297353CC}">
                  <c16:uniqueId val="{00000014-C5E5-43F7-B255-0C66FD50413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{D8677698-E836-49EC-8EFA-FC798A056ED8}</c15:txfldGUID>
                      <c15:f>Diagramm!$I$67</c15:f>
                      <c15:dlblFieldTableCache>
                        <c:ptCount val="1"/>
                      </c15:dlblFieldTableCache>
                    </c15:dlblFTEntry>
                  </c15:dlblFieldTable>
                  <c15:showDataLabelsRange val="0"/>
                </c:ext>
                <c:ext xmlns:c16="http://schemas.microsoft.com/office/drawing/2014/chart" uri="{C3380CC4-5D6E-409C-BE32-E72D297353CC}">
                  <c16:uniqueId val="{00000015-C5E5-43F7-B255-0C66FD5041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E5-43F7-B255-0C66FD50413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{7A239975-5B89-47F3-B708-C4E9AB97AB01}</c15:txfldGUID>
                      <c15:f>Diagramm!$K$46</c15:f>
                      <c15:dlblFieldTableCache>
                        <c:ptCount val="1"/>
                      </c15:dlblFieldTableCache>
                    </c15:dlblFTEntry>
                  </c15:dlblFieldTable>
                  <c15:showDataLabelsRange val="0"/>
                </c:ext>
                <c:ext xmlns:c16="http://schemas.microsoft.com/office/drawing/2014/chart" uri="{C3380CC4-5D6E-409C-BE32-E72D297353CC}">
                  <c16:uniqueId val="{00000017-C5E5-43F7-B255-0C66FD50413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{E4313984-F752-4C43-9447-A5D6123932B9}</c15:txfldGUID>
                      <c15:f>Diagramm!$K$47</c15:f>
                      <c15:dlblFieldTableCache>
                        <c:ptCount val="1"/>
                      </c15:dlblFieldTableCache>
                    </c15:dlblFTEntry>
                  </c15:dlblFieldTable>
                  <c15:showDataLabelsRange val="0"/>
                </c:ext>
                <c:ext xmlns:c16="http://schemas.microsoft.com/office/drawing/2014/chart" uri="{C3380CC4-5D6E-409C-BE32-E72D297353CC}">
                  <c16:uniqueId val="{00000018-C5E5-43F7-B255-0C66FD50413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{92C4786F-0F7F-44A6-B62C-2B7FE5A73AF6}</c15:txfldGUID>
                      <c15:f>Diagramm!$K$48</c15:f>
                      <c15:dlblFieldTableCache>
                        <c:ptCount val="1"/>
                      </c15:dlblFieldTableCache>
                    </c15:dlblFTEntry>
                  </c15:dlblFieldTable>
                  <c15:showDataLabelsRange val="0"/>
                </c:ext>
                <c:ext xmlns:c16="http://schemas.microsoft.com/office/drawing/2014/chart" uri="{C3380CC4-5D6E-409C-BE32-E72D297353CC}">
                  <c16:uniqueId val="{00000019-C5E5-43F7-B255-0C66FD50413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{3FF68F29-3EA7-4476-84BC-A50AC994A1B4}</c15:txfldGUID>
                      <c15:f>Diagramm!$K$49</c15:f>
                      <c15:dlblFieldTableCache>
                        <c:ptCount val="1"/>
                      </c15:dlblFieldTableCache>
                    </c15:dlblFTEntry>
                  </c15:dlblFieldTable>
                  <c15:showDataLabelsRange val="0"/>
                </c:ext>
                <c:ext xmlns:c16="http://schemas.microsoft.com/office/drawing/2014/chart" uri="{C3380CC4-5D6E-409C-BE32-E72D297353CC}">
                  <c16:uniqueId val="{0000001A-C5E5-43F7-B255-0C66FD50413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{BFE4727D-366F-4B12-944B-EC4857C06B85}</c15:txfldGUID>
                      <c15:f>Diagramm!$K$50</c15:f>
                      <c15:dlblFieldTableCache>
                        <c:ptCount val="1"/>
                      </c15:dlblFieldTableCache>
                    </c15:dlblFTEntry>
                  </c15:dlblFieldTable>
                  <c15:showDataLabelsRange val="0"/>
                </c:ext>
                <c:ext xmlns:c16="http://schemas.microsoft.com/office/drawing/2014/chart" uri="{C3380CC4-5D6E-409C-BE32-E72D297353CC}">
                  <c16:uniqueId val="{0000001B-C5E5-43F7-B255-0C66FD50413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{6DE0F6EA-3866-49CC-A935-00109B45FF39}</c15:txfldGUID>
                      <c15:f>Diagramm!$K$51</c15:f>
                      <c15:dlblFieldTableCache>
                        <c:ptCount val="1"/>
                      </c15:dlblFieldTableCache>
                    </c15:dlblFTEntry>
                  </c15:dlblFieldTable>
                  <c15:showDataLabelsRange val="0"/>
                </c:ext>
                <c:ext xmlns:c16="http://schemas.microsoft.com/office/drawing/2014/chart" uri="{C3380CC4-5D6E-409C-BE32-E72D297353CC}">
                  <c16:uniqueId val="{0000001C-C5E5-43F7-B255-0C66FD50413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{2357A8B9-84EE-47A8-8CA6-1F72560E43F8}</c15:txfldGUID>
                      <c15:f>Diagramm!$K$52</c15:f>
                      <c15:dlblFieldTableCache>
                        <c:ptCount val="1"/>
                      </c15:dlblFieldTableCache>
                    </c15:dlblFTEntry>
                  </c15:dlblFieldTable>
                  <c15:showDataLabelsRange val="0"/>
                </c:ext>
                <c:ext xmlns:c16="http://schemas.microsoft.com/office/drawing/2014/chart" uri="{C3380CC4-5D6E-409C-BE32-E72D297353CC}">
                  <c16:uniqueId val="{0000001D-C5E5-43F7-B255-0C66FD50413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{A5A88A5F-9B1A-4750-809D-63D085C2ABBC}</c15:txfldGUID>
                      <c15:f>Diagramm!$K$53</c15:f>
                      <c15:dlblFieldTableCache>
                        <c:ptCount val="1"/>
                      </c15:dlblFieldTableCache>
                    </c15:dlblFTEntry>
                  </c15:dlblFieldTable>
                  <c15:showDataLabelsRange val="0"/>
                </c:ext>
                <c:ext xmlns:c16="http://schemas.microsoft.com/office/drawing/2014/chart" uri="{C3380CC4-5D6E-409C-BE32-E72D297353CC}">
                  <c16:uniqueId val="{0000001E-C5E5-43F7-B255-0C66FD50413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{CAB4ECD2-6432-46FD-8057-F0DE4C146F52}</c15:txfldGUID>
                      <c15:f>Diagramm!$K$54</c15:f>
                      <c15:dlblFieldTableCache>
                        <c:ptCount val="1"/>
                      </c15:dlblFieldTableCache>
                    </c15:dlblFTEntry>
                  </c15:dlblFieldTable>
                  <c15:showDataLabelsRange val="0"/>
                </c:ext>
                <c:ext xmlns:c16="http://schemas.microsoft.com/office/drawing/2014/chart" uri="{C3380CC4-5D6E-409C-BE32-E72D297353CC}">
                  <c16:uniqueId val="{0000001F-C5E5-43F7-B255-0C66FD50413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{52A2BE26-A16A-4A32-BE52-048CB5CDA5A6}</c15:txfldGUID>
                      <c15:f>Diagramm!$K$55</c15:f>
                      <c15:dlblFieldTableCache>
                        <c:ptCount val="1"/>
                      </c15:dlblFieldTableCache>
                    </c15:dlblFTEntry>
                  </c15:dlblFieldTable>
                  <c15:showDataLabelsRange val="0"/>
                </c:ext>
                <c:ext xmlns:c16="http://schemas.microsoft.com/office/drawing/2014/chart" uri="{C3380CC4-5D6E-409C-BE32-E72D297353CC}">
                  <c16:uniqueId val="{00000020-C5E5-43F7-B255-0C66FD50413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{34A21CCA-1535-4905-818C-8545AE08AC3E}</c15:txfldGUID>
                      <c15:f>Diagramm!$K$56</c15:f>
                      <c15:dlblFieldTableCache>
                        <c:ptCount val="1"/>
                      </c15:dlblFieldTableCache>
                    </c15:dlblFTEntry>
                  </c15:dlblFieldTable>
                  <c15:showDataLabelsRange val="0"/>
                </c:ext>
                <c:ext xmlns:c16="http://schemas.microsoft.com/office/drawing/2014/chart" uri="{C3380CC4-5D6E-409C-BE32-E72D297353CC}">
                  <c16:uniqueId val="{00000021-C5E5-43F7-B255-0C66FD50413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{E8E15230-AABB-4CC9-AB73-3CD8AAC64445}</c15:txfldGUID>
                      <c15:f>Diagramm!$K$57</c15:f>
                      <c15:dlblFieldTableCache>
                        <c:ptCount val="1"/>
                      </c15:dlblFieldTableCache>
                    </c15:dlblFTEntry>
                  </c15:dlblFieldTable>
                  <c15:showDataLabelsRange val="0"/>
                </c:ext>
                <c:ext xmlns:c16="http://schemas.microsoft.com/office/drawing/2014/chart" uri="{C3380CC4-5D6E-409C-BE32-E72D297353CC}">
                  <c16:uniqueId val="{00000022-C5E5-43F7-B255-0C66FD50413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{0A9DDAC5-3136-4857-9BB0-3BE3077D96FD}</c15:txfldGUID>
                      <c15:f>Diagramm!$K$58</c15:f>
                      <c15:dlblFieldTableCache>
                        <c:ptCount val="1"/>
                      </c15:dlblFieldTableCache>
                    </c15:dlblFTEntry>
                  </c15:dlblFieldTable>
                  <c15:showDataLabelsRange val="0"/>
                </c:ext>
                <c:ext xmlns:c16="http://schemas.microsoft.com/office/drawing/2014/chart" uri="{C3380CC4-5D6E-409C-BE32-E72D297353CC}">
                  <c16:uniqueId val="{00000023-C5E5-43F7-B255-0C66FD50413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{29020574-FC08-471C-AD0B-181F9DD830D9}</c15:txfldGUID>
                      <c15:f>Diagramm!$K$59</c15:f>
                      <c15:dlblFieldTableCache>
                        <c:ptCount val="1"/>
                      </c15:dlblFieldTableCache>
                    </c15:dlblFTEntry>
                  </c15:dlblFieldTable>
                  <c15:showDataLabelsRange val="0"/>
                </c:ext>
                <c:ext xmlns:c16="http://schemas.microsoft.com/office/drawing/2014/chart" uri="{C3380CC4-5D6E-409C-BE32-E72D297353CC}">
                  <c16:uniqueId val="{00000024-C5E5-43F7-B255-0C66FD50413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{F48D7EDF-677D-4B6F-8DAC-B0E2B41E04B1}</c15:txfldGUID>
                      <c15:f>Diagramm!$K$60</c15:f>
                      <c15:dlblFieldTableCache>
                        <c:ptCount val="1"/>
                      </c15:dlblFieldTableCache>
                    </c15:dlblFTEntry>
                  </c15:dlblFieldTable>
                  <c15:showDataLabelsRange val="0"/>
                </c:ext>
                <c:ext xmlns:c16="http://schemas.microsoft.com/office/drawing/2014/chart" uri="{C3380CC4-5D6E-409C-BE32-E72D297353CC}">
                  <c16:uniqueId val="{00000025-C5E5-43F7-B255-0C66FD50413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{E2247C40-1197-4939-838A-41B41171C153}</c15:txfldGUID>
                      <c15:f>Diagramm!$K$61</c15:f>
                      <c15:dlblFieldTableCache>
                        <c:ptCount val="1"/>
                      </c15:dlblFieldTableCache>
                    </c15:dlblFTEntry>
                  </c15:dlblFieldTable>
                  <c15:showDataLabelsRange val="0"/>
                </c:ext>
                <c:ext xmlns:c16="http://schemas.microsoft.com/office/drawing/2014/chart" uri="{C3380CC4-5D6E-409C-BE32-E72D297353CC}">
                  <c16:uniqueId val="{00000026-C5E5-43F7-B255-0C66FD50413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{AAC972D4-62C3-4CED-AA26-8A67B8E69A6A}</c15:txfldGUID>
                      <c15:f>Diagramm!$K$62</c15:f>
                      <c15:dlblFieldTableCache>
                        <c:ptCount val="1"/>
                      </c15:dlblFieldTableCache>
                    </c15:dlblFTEntry>
                  </c15:dlblFieldTable>
                  <c15:showDataLabelsRange val="0"/>
                </c:ext>
                <c:ext xmlns:c16="http://schemas.microsoft.com/office/drawing/2014/chart" uri="{C3380CC4-5D6E-409C-BE32-E72D297353CC}">
                  <c16:uniqueId val="{00000027-C5E5-43F7-B255-0C66FD50413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{ABA6C0FB-51AF-4747-A53F-B3A4C5050F0D}</c15:txfldGUID>
                      <c15:f>Diagramm!$K$63</c15:f>
                      <c15:dlblFieldTableCache>
                        <c:ptCount val="1"/>
                      </c15:dlblFieldTableCache>
                    </c15:dlblFTEntry>
                  </c15:dlblFieldTable>
                  <c15:showDataLabelsRange val="0"/>
                </c:ext>
                <c:ext xmlns:c16="http://schemas.microsoft.com/office/drawing/2014/chart" uri="{C3380CC4-5D6E-409C-BE32-E72D297353CC}">
                  <c16:uniqueId val="{00000028-C5E5-43F7-B255-0C66FD50413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{23DC980C-A266-47B4-9EE7-5B79B96397DF}</c15:txfldGUID>
                      <c15:f>Diagramm!$K$64</c15:f>
                      <c15:dlblFieldTableCache>
                        <c:ptCount val="1"/>
                      </c15:dlblFieldTableCache>
                    </c15:dlblFTEntry>
                  </c15:dlblFieldTable>
                  <c15:showDataLabelsRange val="0"/>
                </c:ext>
                <c:ext xmlns:c16="http://schemas.microsoft.com/office/drawing/2014/chart" uri="{C3380CC4-5D6E-409C-BE32-E72D297353CC}">
                  <c16:uniqueId val="{00000029-C5E5-43F7-B255-0C66FD50413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{B2AFE594-B76D-484E-8DA9-05B5F8E1D07A}</c15:txfldGUID>
                      <c15:f>Diagramm!$K$65</c15:f>
                      <c15:dlblFieldTableCache>
                        <c:ptCount val="1"/>
                      </c15:dlblFieldTableCache>
                    </c15:dlblFTEntry>
                  </c15:dlblFieldTable>
                  <c15:showDataLabelsRange val="0"/>
                </c:ext>
                <c:ext xmlns:c16="http://schemas.microsoft.com/office/drawing/2014/chart" uri="{C3380CC4-5D6E-409C-BE32-E72D297353CC}">
                  <c16:uniqueId val="{0000002A-C5E5-43F7-B255-0C66FD50413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{B0750A19-5DDB-4E5D-BE1C-2D6CD5A891D8}</c15:txfldGUID>
                      <c15:f>Diagramm!$K$66</c15:f>
                      <c15:dlblFieldTableCache>
                        <c:ptCount val="1"/>
                      </c15:dlblFieldTableCache>
                    </c15:dlblFTEntry>
                  </c15:dlblFieldTable>
                  <c15:showDataLabelsRange val="0"/>
                </c:ext>
                <c:ext xmlns:c16="http://schemas.microsoft.com/office/drawing/2014/chart" uri="{C3380CC4-5D6E-409C-BE32-E72D297353CC}">
                  <c16:uniqueId val="{0000002B-C5E5-43F7-B255-0C66FD50413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{B65FA2C0-19FD-42D7-8839-27C11AFE1EDF}</c15:txfldGUID>
                      <c15:f>Diagramm!$K$67</c15:f>
                      <c15:dlblFieldTableCache>
                        <c:ptCount val="1"/>
                      </c15:dlblFieldTableCache>
                    </c15:dlblFTEntry>
                  </c15:dlblFieldTable>
                  <c15:showDataLabelsRange val="0"/>
                </c:ext>
                <c:ext xmlns:c16="http://schemas.microsoft.com/office/drawing/2014/chart" uri="{C3380CC4-5D6E-409C-BE32-E72D297353CC}">
                  <c16:uniqueId val="{0000002C-C5E5-43F7-B255-0C66FD50413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E5-43F7-B255-0C66FD50413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{E5484E1A-255A-4097-A45C-D15803552ACA}</c15:txfldGUID>
                      <c15:f>Diagramm!$J$46</c15:f>
                      <c15:dlblFieldTableCache>
                        <c:ptCount val="1"/>
                      </c15:dlblFieldTableCache>
                    </c15:dlblFTEntry>
                  </c15:dlblFieldTable>
                  <c15:showDataLabelsRange val="0"/>
                </c:ext>
                <c:ext xmlns:c16="http://schemas.microsoft.com/office/drawing/2014/chart" uri="{C3380CC4-5D6E-409C-BE32-E72D297353CC}">
                  <c16:uniqueId val="{0000002E-C5E5-43F7-B255-0C66FD50413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{6E244357-BF91-4250-9491-A2DB772BA5F0}</c15:txfldGUID>
                      <c15:f>Diagramm!$J$47</c15:f>
                      <c15:dlblFieldTableCache>
                        <c:ptCount val="1"/>
                      </c15:dlblFieldTableCache>
                    </c15:dlblFTEntry>
                  </c15:dlblFieldTable>
                  <c15:showDataLabelsRange val="0"/>
                </c:ext>
                <c:ext xmlns:c16="http://schemas.microsoft.com/office/drawing/2014/chart" uri="{C3380CC4-5D6E-409C-BE32-E72D297353CC}">
                  <c16:uniqueId val="{0000002F-C5E5-43F7-B255-0C66FD50413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{2EDC8668-1AFC-4F06-BB36-223A69B4233D}</c15:txfldGUID>
                      <c15:f>Diagramm!$J$48</c15:f>
                      <c15:dlblFieldTableCache>
                        <c:ptCount val="1"/>
                      </c15:dlblFieldTableCache>
                    </c15:dlblFTEntry>
                  </c15:dlblFieldTable>
                  <c15:showDataLabelsRange val="0"/>
                </c:ext>
                <c:ext xmlns:c16="http://schemas.microsoft.com/office/drawing/2014/chart" uri="{C3380CC4-5D6E-409C-BE32-E72D297353CC}">
                  <c16:uniqueId val="{00000030-C5E5-43F7-B255-0C66FD50413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{C82502DC-1C6C-466B-AC62-1F7D5696CE21}</c15:txfldGUID>
                      <c15:f>Diagramm!$J$49</c15:f>
                      <c15:dlblFieldTableCache>
                        <c:ptCount val="1"/>
                      </c15:dlblFieldTableCache>
                    </c15:dlblFTEntry>
                  </c15:dlblFieldTable>
                  <c15:showDataLabelsRange val="0"/>
                </c:ext>
                <c:ext xmlns:c16="http://schemas.microsoft.com/office/drawing/2014/chart" uri="{C3380CC4-5D6E-409C-BE32-E72D297353CC}">
                  <c16:uniqueId val="{00000031-C5E5-43F7-B255-0C66FD50413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{599C3853-54F2-43F0-AE49-0AD98C30E4D1}</c15:txfldGUID>
                      <c15:f>Diagramm!$J$50</c15:f>
                      <c15:dlblFieldTableCache>
                        <c:ptCount val="1"/>
                      </c15:dlblFieldTableCache>
                    </c15:dlblFTEntry>
                  </c15:dlblFieldTable>
                  <c15:showDataLabelsRange val="0"/>
                </c:ext>
                <c:ext xmlns:c16="http://schemas.microsoft.com/office/drawing/2014/chart" uri="{C3380CC4-5D6E-409C-BE32-E72D297353CC}">
                  <c16:uniqueId val="{00000032-C5E5-43F7-B255-0C66FD50413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{6DC8E152-3B35-4B57-B3DC-FD7D9BCCA101}</c15:txfldGUID>
                      <c15:f>Diagramm!$J$51</c15:f>
                      <c15:dlblFieldTableCache>
                        <c:ptCount val="1"/>
                      </c15:dlblFieldTableCache>
                    </c15:dlblFTEntry>
                  </c15:dlblFieldTable>
                  <c15:showDataLabelsRange val="0"/>
                </c:ext>
                <c:ext xmlns:c16="http://schemas.microsoft.com/office/drawing/2014/chart" uri="{C3380CC4-5D6E-409C-BE32-E72D297353CC}">
                  <c16:uniqueId val="{00000033-C5E5-43F7-B255-0C66FD50413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{56E2D134-1147-44B4-ABB3-2B302B767E69}</c15:txfldGUID>
                      <c15:f>Diagramm!$J$52</c15:f>
                      <c15:dlblFieldTableCache>
                        <c:ptCount val="1"/>
                      </c15:dlblFieldTableCache>
                    </c15:dlblFTEntry>
                  </c15:dlblFieldTable>
                  <c15:showDataLabelsRange val="0"/>
                </c:ext>
                <c:ext xmlns:c16="http://schemas.microsoft.com/office/drawing/2014/chart" uri="{C3380CC4-5D6E-409C-BE32-E72D297353CC}">
                  <c16:uniqueId val="{00000034-C5E5-43F7-B255-0C66FD50413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{C0B97DB4-0692-47AC-9F63-B976B90926A5}</c15:txfldGUID>
                      <c15:f>Diagramm!$J$53</c15:f>
                      <c15:dlblFieldTableCache>
                        <c:ptCount val="1"/>
                      </c15:dlblFieldTableCache>
                    </c15:dlblFTEntry>
                  </c15:dlblFieldTable>
                  <c15:showDataLabelsRange val="0"/>
                </c:ext>
                <c:ext xmlns:c16="http://schemas.microsoft.com/office/drawing/2014/chart" uri="{C3380CC4-5D6E-409C-BE32-E72D297353CC}">
                  <c16:uniqueId val="{00000035-C5E5-43F7-B255-0C66FD50413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{CB063635-FE04-4422-B15D-87CC3A340754}</c15:txfldGUID>
                      <c15:f>Diagramm!$J$54</c15:f>
                      <c15:dlblFieldTableCache>
                        <c:ptCount val="1"/>
                      </c15:dlblFieldTableCache>
                    </c15:dlblFTEntry>
                  </c15:dlblFieldTable>
                  <c15:showDataLabelsRange val="0"/>
                </c:ext>
                <c:ext xmlns:c16="http://schemas.microsoft.com/office/drawing/2014/chart" uri="{C3380CC4-5D6E-409C-BE32-E72D297353CC}">
                  <c16:uniqueId val="{00000036-C5E5-43F7-B255-0C66FD50413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{94D180BA-E7BD-4680-8069-29715989D2C2}</c15:txfldGUID>
                      <c15:f>Diagramm!$J$55</c15:f>
                      <c15:dlblFieldTableCache>
                        <c:ptCount val="1"/>
                      </c15:dlblFieldTableCache>
                    </c15:dlblFTEntry>
                  </c15:dlblFieldTable>
                  <c15:showDataLabelsRange val="0"/>
                </c:ext>
                <c:ext xmlns:c16="http://schemas.microsoft.com/office/drawing/2014/chart" uri="{C3380CC4-5D6E-409C-BE32-E72D297353CC}">
                  <c16:uniqueId val="{00000037-C5E5-43F7-B255-0C66FD50413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{9B1CFA36-F62D-48F4-AD61-B9F3AE8FF28A}</c15:txfldGUID>
                      <c15:f>Diagramm!$J$56</c15:f>
                      <c15:dlblFieldTableCache>
                        <c:ptCount val="1"/>
                      </c15:dlblFieldTableCache>
                    </c15:dlblFTEntry>
                  </c15:dlblFieldTable>
                  <c15:showDataLabelsRange val="0"/>
                </c:ext>
                <c:ext xmlns:c16="http://schemas.microsoft.com/office/drawing/2014/chart" uri="{C3380CC4-5D6E-409C-BE32-E72D297353CC}">
                  <c16:uniqueId val="{00000038-C5E5-43F7-B255-0C66FD50413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{74F19179-62A9-42DC-A616-2F8B186FCEE3}</c15:txfldGUID>
                      <c15:f>Diagramm!$J$57</c15:f>
                      <c15:dlblFieldTableCache>
                        <c:ptCount val="1"/>
                      </c15:dlblFieldTableCache>
                    </c15:dlblFTEntry>
                  </c15:dlblFieldTable>
                  <c15:showDataLabelsRange val="0"/>
                </c:ext>
                <c:ext xmlns:c16="http://schemas.microsoft.com/office/drawing/2014/chart" uri="{C3380CC4-5D6E-409C-BE32-E72D297353CC}">
                  <c16:uniqueId val="{00000039-C5E5-43F7-B255-0C66FD50413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{3D2AF10F-0A88-429B-83FB-3176ACE87619}</c15:txfldGUID>
                      <c15:f>Diagramm!$J$58</c15:f>
                      <c15:dlblFieldTableCache>
                        <c:ptCount val="1"/>
                      </c15:dlblFieldTableCache>
                    </c15:dlblFTEntry>
                  </c15:dlblFieldTable>
                  <c15:showDataLabelsRange val="0"/>
                </c:ext>
                <c:ext xmlns:c16="http://schemas.microsoft.com/office/drawing/2014/chart" uri="{C3380CC4-5D6E-409C-BE32-E72D297353CC}">
                  <c16:uniqueId val="{0000003A-C5E5-43F7-B255-0C66FD50413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{7A21C156-AB2E-4255-BD11-11FA55028287}</c15:txfldGUID>
                      <c15:f>Diagramm!$J$59</c15:f>
                      <c15:dlblFieldTableCache>
                        <c:ptCount val="1"/>
                      </c15:dlblFieldTableCache>
                    </c15:dlblFTEntry>
                  </c15:dlblFieldTable>
                  <c15:showDataLabelsRange val="0"/>
                </c:ext>
                <c:ext xmlns:c16="http://schemas.microsoft.com/office/drawing/2014/chart" uri="{C3380CC4-5D6E-409C-BE32-E72D297353CC}">
                  <c16:uniqueId val="{0000003B-C5E5-43F7-B255-0C66FD50413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{F4A05023-D460-411C-87DB-1EC73315A630}</c15:txfldGUID>
                      <c15:f>Diagramm!$J$60</c15:f>
                      <c15:dlblFieldTableCache>
                        <c:ptCount val="1"/>
                      </c15:dlblFieldTableCache>
                    </c15:dlblFTEntry>
                  </c15:dlblFieldTable>
                  <c15:showDataLabelsRange val="0"/>
                </c:ext>
                <c:ext xmlns:c16="http://schemas.microsoft.com/office/drawing/2014/chart" uri="{C3380CC4-5D6E-409C-BE32-E72D297353CC}">
                  <c16:uniqueId val="{0000003C-C5E5-43F7-B255-0C66FD50413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{25632464-DD33-4CB5-ABD7-EB44F8F8C2CE}</c15:txfldGUID>
                      <c15:f>Diagramm!$J$61</c15:f>
                      <c15:dlblFieldTableCache>
                        <c:ptCount val="1"/>
                      </c15:dlblFieldTableCache>
                    </c15:dlblFTEntry>
                  </c15:dlblFieldTable>
                  <c15:showDataLabelsRange val="0"/>
                </c:ext>
                <c:ext xmlns:c16="http://schemas.microsoft.com/office/drawing/2014/chart" uri="{C3380CC4-5D6E-409C-BE32-E72D297353CC}">
                  <c16:uniqueId val="{0000003D-C5E5-43F7-B255-0C66FD50413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{D137AF21-E94C-4BC2-8337-521804B77984}</c15:txfldGUID>
                      <c15:f>Diagramm!$J$62</c15:f>
                      <c15:dlblFieldTableCache>
                        <c:ptCount val="1"/>
                      </c15:dlblFieldTableCache>
                    </c15:dlblFTEntry>
                  </c15:dlblFieldTable>
                  <c15:showDataLabelsRange val="0"/>
                </c:ext>
                <c:ext xmlns:c16="http://schemas.microsoft.com/office/drawing/2014/chart" uri="{C3380CC4-5D6E-409C-BE32-E72D297353CC}">
                  <c16:uniqueId val="{0000003E-C5E5-43F7-B255-0C66FD50413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{3E21F7FB-3945-4CE2-9B15-F2F45545A5C0}</c15:txfldGUID>
                      <c15:f>Diagramm!$J$63</c15:f>
                      <c15:dlblFieldTableCache>
                        <c:ptCount val="1"/>
                      </c15:dlblFieldTableCache>
                    </c15:dlblFTEntry>
                  </c15:dlblFieldTable>
                  <c15:showDataLabelsRange val="0"/>
                </c:ext>
                <c:ext xmlns:c16="http://schemas.microsoft.com/office/drawing/2014/chart" uri="{C3380CC4-5D6E-409C-BE32-E72D297353CC}">
                  <c16:uniqueId val="{0000003F-C5E5-43F7-B255-0C66FD50413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{82295AEA-C2DD-40CF-B1C3-CD816FBC67E2}</c15:txfldGUID>
                      <c15:f>Diagramm!$J$64</c15:f>
                      <c15:dlblFieldTableCache>
                        <c:ptCount val="1"/>
                      </c15:dlblFieldTableCache>
                    </c15:dlblFTEntry>
                  </c15:dlblFieldTable>
                  <c15:showDataLabelsRange val="0"/>
                </c:ext>
                <c:ext xmlns:c16="http://schemas.microsoft.com/office/drawing/2014/chart" uri="{C3380CC4-5D6E-409C-BE32-E72D297353CC}">
                  <c16:uniqueId val="{00000040-C5E5-43F7-B255-0C66FD50413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{64231AF0-8ACA-4493-86E9-54DFDF5AE92A}</c15:txfldGUID>
                      <c15:f>Diagramm!$J$65</c15:f>
                      <c15:dlblFieldTableCache>
                        <c:ptCount val="1"/>
                      </c15:dlblFieldTableCache>
                    </c15:dlblFTEntry>
                  </c15:dlblFieldTable>
                  <c15:showDataLabelsRange val="0"/>
                </c:ext>
                <c:ext xmlns:c16="http://schemas.microsoft.com/office/drawing/2014/chart" uri="{C3380CC4-5D6E-409C-BE32-E72D297353CC}">
                  <c16:uniqueId val="{00000041-C5E5-43F7-B255-0C66FD50413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{666710C2-1C9D-40BB-A124-38236A3C096B}</c15:txfldGUID>
                      <c15:f>Diagramm!$J$66</c15:f>
                      <c15:dlblFieldTableCache>
                        <c:ptCount val="1"/>
                      </c15:dlblFieldTableCache>
                    </c15:dlblFTEntry>
                  </c15:dlblFieldTable>
                  <c15:showDataLabelsRange val="0"/>
                </c:ext>
                <c:ext xmlns:c16="http://schemas.microsoft.com/office/drawing/2014/chart" uri="{C3380CC4-5D6E-409C-BE32-E72D297353CC}">
                  <c16:uniqueId val="{00000042-C5E5-43F7-B255-0C66FD50413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{52ED8483-594D-4F10-8F79-A2CF3CAD9A50}</c15:txfldGUID>
                      <c15:f>Diagramm!$J$67</c15:f>
                      <c15:dlblFieldTableCache>
                        <c:ptCount val="1"/>
                      </c15:dlblFieldTableCache>
                    </c15:dlblFTEntry>
                  </c15:dlblFieldTable>
                  <c15:showDataLabelsRange val="0"/>
                </c:ext>
                <c:ext xmlns:c16="http://schemas.microsoft.com/office/drawing/2014/chart" uri="{C3380CC4-5D6E-409C-BE32-E72D297353CC}">
                  <c16:uniqueId val="{00000043-C5E5-43F7-B255-0C66FD5041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E5-43F7-B255-0C66FD50413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23-4A04-9BFC-0B63795F03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23-4A04-9BFC-0B63795F03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23-4A04-9BFC-0B63795F03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23-4A04-9BFC-0B63795F03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23-4A04-9BFC-0B63795F03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23-4A04-9BFC-0B63795F03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23-4A04-9BFC-0B63795F03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23-4A04-9BFC-0B63795F03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23-4A04-9BFC-0B63795F03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823-4A04-9BFC-0B63795F03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823-4A04-9BFC-0B63795F03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823-4A04-9BFC-0B63795F03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823-4A04-9BFC-0B63795F03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823-4A04-9BFC-0B63795F03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823-4A04-9BFC-0B63795F03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823-4A04-9BFC-0B63795F03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23-4A04-9BFC-0B63795F03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823-4A04-9BFC-0B63795F03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823-4A04-9BFC-0B63795F03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823-4A04-9BFC-0B63795F03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823-4A04-9BFC-0B63795F03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823-4A04-9BFC-0B63795F03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23-4A04-9BFC-0B63795F033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823-4A04-9BFC-0B63795F03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823-4A04-9BFC-0B63795F03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823-4A04-9BFC-0B63795F03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823-4A04-9BFC-0B63795F03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823-4A04-9BFC-0B63795F03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823-4A04-9BFC-0B63795F03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823-4A04-9BFC-0B63795F03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823-4A04-9BFC-0B63795F03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823-4A04-9BFC-0B63795F03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823-4A04-9BFC-0B63795F03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823-4A04-9BFC-0B63795F03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823-4A04-9BFC-0B63795F03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823-4A04-9BFC-0B63795F03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823-4A04-9BFC-0B63795F03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823-4A04-9BFC-0B63795F03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823-4A04-9BFC-0B63795F03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823-4A04-9BFC-0B63795F03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823-4A04-9BFC-0B63795F03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823-4A04-9BFC-0B63795F03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823-4A04-9BFC-0B63795F03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823-4A04-9BFC-0B63795F03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823-4A04-9BFC-0B63795F033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23-4A04-9BFC-0B63795F033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823-4A04-9BFC-0B63795F03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823-4A04-9BFC-0B63795F03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823-4A04-9BFC-0B63795F03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823-4A04-9BFC-0B63795F03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823-4A04-9BFC-0B63795F03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823-4A04-9BFC-0B63795F03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823-4A04-9BFC-0B63795F03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823-4A04-9BFC-0B63795F03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823-4A04-9BFC-0B63795F03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823-4A04-9BFC-0B63795F03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823-4A04-9BFC-0B63795F03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823-4A04-9BFC-0B63795F03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823-4A04-9BFC-0B63795F03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823-4A04-9BFC-0B63795F03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823-4A04-9BFC-0B63795F03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823-4A04-9BFC-0B63795F03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823-4A04-9BFC-0B63795F03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823-4A04-9BFC-0B63795F03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823-4A04-9BFC-0B63795F03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823-4A04-9BFC-0B63795F03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823-4A04-9BFC-0B63795F03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823-4A04-9BFC-0B63795F03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23-4A04-9BFC-0B63795F033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101.78864412706096</c:v>
                </c:pt>
                <c:pt idx="2">
                  <c:v>103.4508728045402</c:v>
                </c:pt>
                <c:pt idx="3">
                  <c:v>100.4303504666613</c:v>
                </c:pt>
                <c:pt idx="4">
                  <c:v>101.35291427956643</c:v>
                </c:pt>
                <c:pt idx="5">
                  <c:v>103.52887382662254</c:v>
                </c:pt>
                <c:pt idx="6">
                  <c:v>105.15075714785229</c:v>
                </c:pt>
                <c:pt idx="7">
                  <c:v>102.58210279996773</c:v>
                </c:pt>
                <c:pt idx="8">
                  <c:v>103.10659243121117</c:v>
                </c:pt>
                <c:pt idx="9">
                  <c:v>105.06737674493665</c:v>
                </c:pt>
                <c:pt idx="10">
                  <c:v>106.560154926168</c:v>
                </c:pt>
                <c:pt idx="11">
                  <c:v>104.63164689744211</c:v>
                </c:pt>
                <c:pt idx="12">
                  <c:v>105.24758600285107</c:v>
                </c:pt>
                <c:pt idx="13">
                  <c:v>107.70058366282041</c:v>
                </c:pt>
                <c:pt idx="14">
                  <c:v>109.57529788321365</c:v>
                </c:pt>
                <c:pt idx="15">
                  <c:v>107.59030635573845</c:v>
                </c:pt>
                <c:pt idx="16">
                  <c:v>107.55534038032222</c:v>
                </c:pt>
                <c:pt idx="17">
                  <c:v>109.24984534280104</c:v>
                </c:pt>
                <c:pt idx="18">
                  <c:v>111.99870894860003</c:v>
                </c:pt>
                <c:pt idx="19">
                  <c:v>109.18529277280184</c:v>
                </c:pt>
                <c:pt idx="20">
                  <c:v>109.4892277898814</c:v>
                </c:pt>
                <c:pt idx="21">
                  <c:v>110.5812420990344</c:v>
                </c:pt>
                <c:pt idx="22">
                  <c:v>112.36450684526211</c:v>
                </c:pt>
                <c:pt idx="23">
                  <c:v>109.49460717071464</c:v>
                </c:pt>
                <c:pt idx="24">
                  <c:v>109.03735979988703</c:v>
                </c:pt>
              </c:numCache>
            </c:numRef>
          </c:val>
          <c:smooth val="0"/>
          <c:extLst>
            <c:ext xmlns:c16="http://schemas.microsoft.com/office/drawing/2014/chart" uri="{C3380CC4-5D6E-409C-BE32-E72D297353CC}">
              <c16:uniqueId val="{00000000-EB17-4DEA-8050-8FEDFA39D32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108.01228364042434</c:v>
                </c:pt>
                <c:pt idx="2">
                  <c:v>111.05527638190955</c:v>
                </c:pt>
                <c:pt idx="3">
                  <c:v>106.16973757677275</c:v>
                </c:pt>
                <c:pt idx="4">
                  <c:v>102.42881072026802</c:v>
                </c:pt>
                <c:pt idx="5">
                  <c:v>110.49692908989392</c:v>
                </c:pt>
                <c:pt idx="6">
                  <c:v>114.29369067560022</c:v>
                </c:pt>
                <c:pt idx="7">
                  <c:v>107.95644891122278</c:v>
                </c:pt>
                <c:pt idx="8">
                  <c:v>106.47682858738135</c:v>
                </c:pt>
                <c:pt idx="9">
                  <c:v>112.78615298715802</c:v>
                </c:pt>
                <c:pt idx="10">
                  <c:v>119.23506420993859</c:v>
                </c:pt>
                <c:pt idx="11">
                  <c:v>112.81407035175879</c:v>
                </c:pt>
                <c:pt idx="12">
                  <c:v>108.87772194304857</c:v>
                </c:pt>
                <c:pt idx="13">
                  <c:v>119.23506420993859</c:v>
                </c:pt>
                <c:pt idx="14">
                  <c:v>123.42266890005584</c:v>
                </c:pt>
                <c:pt idx="15">
                  <c:v>118.42546063651591</c:v>
                </c:pt>
                <c:pt idx="16">
                  <c:v>116.83417085427135</c:v>
                </c:pt>
                <c:pt idx="17">
                  <c:v>124.65103294249022</c:v>
                </c:pt>
                <c:pt idx="18">
                  <c:v>128.14070351758795</c:v>
                </c:pt>
                <c:pt idx="19">
                  <c:v>121.41261864879955</c:v>
                </c:pt>
                <c:pt idx="20">
                  <c:v>119.98883305415968</c:v>
                </c:pt>
                <c:pt idx="21">
                  <c:v>129.03405918481295</c:v>
                </c:pt>
                <c:pt idx="22">
                  <c:v>132.7749860413177</c:v>
                </c:pt>
                <c:pt idx="23">
                  <c:v>127.749860413177</c:v>
                </c:pt>
                <c:pt idx="24">
                  <c:v>120.4355108877722</c:v>
                </c:pt>
              </c:numCache>
            </c:numRef>
          </c:val>
          <c:smooth val="0"/>
          <c:extLst>
            <c:ext xmlns:c16="http://schemas.microsoft.com/office/drawing/2014/chart" uri="{C3380CC4-5D6E-409C-BE32-E72D297353CC}">
              <c16:uniqueId val="{00000001-EB17-4DEA-8050-8FEDFA39D32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102.44521646178515</c:v>
                </c:pt>
                <c:pt idx="2">
                  <c:v>103.58097274184928</c:v>
                </c:pt>
                <c:pt idx="3">
                  <c:v>100.84179583110635</c:v>
                </c:pt>
                <c:pt idx="4">
                  <c:v>97.167290219134145</c:v>
                </c:pt>
                <c:pt idx="5">
                  <c:v>99.518973810796368</c:v>
                </c:pt>
                <c:pt idx="6">
                  <c:v>99.452164617851409</c:v>
                </c:pt>
                <c:pt idx="7">
                  <c:v>97.020309994655264</c:v>
                </c:pt>
                <c:pt idx="8">
                  <c:v>95.857830037413152</c:v>
                </c:pt>
                <c:pt idx="9">
                  <c:v>98.31640833778728</c:v>
                </c:pt>
                <c:pt idx="10">
                  <c:v>99.051309460181727</c:v>
                </c:pt>
                <c:pt idx="11">
                  <c:v>96.619454836985568</c:v>
                </c:pt>
                <c:pt idx="12">
                  <c:v>96.044895777659008</c:v>
                </c:pt>
                <c:pt idx="13">
                  <c:v>99.158204168893633</c:v>
                </c:pt>
                <c:pt idx="14">
                  <c:v>100.04008551576698</c:v>
                </c:pt>
                <c:pt idx="15">
                  <c:v>97.381079636557985</c:v>
                </c:pt>
                <c:pt idx="16">
                  <c:v>96.004810261892032</c:v>
                </c:pt>
                <c:pt idx="17">
                  <c:v>98.396579369321216</c:v>
                </c:pt>
                <c:pt idx="18">
                  <c:v>97.047033671833248</c:v>
                </c:pt>
                <c:pt idx="19">
                  <c:v>94.615179048637088</c:v>
                </c:pt>
                <c:pt idx="20">
                  <c:v>93.118653126670225</c:v>
                </c:pt>
                <c:pt idx="21">
                  <c:v>96.900053447354352</c:v>
                </c:pt>
                <c:pt idx="22">
                  <c:v>94.200962052378415</c:v>
                </c:pt>
                <c:pt idx="23">
                  <c:v>92.918225547835391</c:v>
                </c:pt>
                <c:pt idx="24">
                  <c:v>89.36397648316408</c:v>
                </c:pt>
              </c:numCache>
            </c:numRef>
          </c:val>
          <c:smooth val="0"/>
          <c:extLst>
            <c:ext xmlns:c16="http://schemas.microsoft.com/office/drawing/2014/chart" uri="{C3380CC4-5D6E-409C-BE32-E72D297353CC}">
              <c16:uniqueId val="{00000002-EB17-4DEA-8050-8FEDFA39D32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B17-4DEA-8050-8FEDFA39D32B}"/>
                </c:ext>
              </c:extLst>
            </c:dLbl>
            <c:dLbl>
              <c:idx val="1"/>
              <c:delete val="1"/>
              <c:extLst>
                <c:ext xmlns:c15="http://schemas.microsoft.com/office/drawing/2012/chart" uri="{CE6537A1-D6FC-4f65-9D91-7224C49458BB}"/>
                <c:ext xmlns:c16="http://schemas.microsoft.com/office/drawing/2014/chart" uri="{C3380CC4-5D6E-409C-BE32-E72D297353CC}">
                  <c16:uniqueId val="{00000004-EB17-4DEA-8050-8FEDFA39D32B}"/>
                </c:ext>
              </c:extLst>
            </c:dLbl>
            <c:dLbl>
              <c:idx val="2"/>
              <c:delete val="1"/>
              <c:extLst>
                <c:ext xmlns:c15="http://schemas.microsoft.com/office/drawing/2012/chart" uri="{CE6537A1-D6FC-4f65-9D91-7224C49458BB}"/>
                <c:ext xmlns:c16="http://schemas.microsoft.com/office/drawing/2014/chart" uri="{C3380CC4-5D6E-409C-BE32-E72D297353CC}">
                  <c16:uniqueId val="{00000005-EB17-4DEA-8050-8FEDFA39D32B}"/>
                </c:ext>
              </c:extLst>
            </c:dLbl>
            <c:dLbl>
              <c:idx val="3"/>
              <c:delete val="1"/>
              <c:extLst>
                <c:ext xmlns:c15="http://schemas.microsoft.com/office/drawing/2012/chart" uri="{CE6537A1-D6FC-4f65-9D91-7224C49458BB}"/>
                <c:ext xmlns:c16="http://schemas.microsoft.com/office/drawing/2014/chart" uri="{C3380CC4-5D6E-409C-BE32-E72D297353CC}">
                  <c16:uniqueId val="{00000006-EB17-4DEA-8050-8FEDFA39D32B}"/>
                </c:ext>
              </c:extLst>
            </c:dLbl>
            <c:dLbl>
              <c:idx val="4"/>
              <c:delete val="1"/>
              <c:extLst>
                <c:ext xmlns:c15="http://schemas.microsoft.com/office/drawing/2012/chart" uri="{CE6537A1-D6FC-4f65-9D91-7224C49458BB}"/>
                <c:ext xmlns:c16="http://schemas.microsoft.com/office/drawing/2014/chart" uri="{C3380CC4-5D6E-409C-BE32-E72D297353CC}">
                  <c16:uniqueId val="{00000007-EB17-4DEA-8050-8FEDFA39D32B}"/>
                </c:ext>
              </c:extLst>
            </c:dLbl>
            <c:dLbl>
              <c:idx val="5"/>
              <c:delete val="1"/>
              <c:extLst>
                <c:ext xmlns:c15="http://schemas.microsoft.com/office/drawing/2012/chart" uri="{CE6537A1-D6FC-4f65-9D91-7224C49458BB}"/>
                <c:ext xmlns:c16="http://schemas.microsoft.com/office/drawing/2014/chart" uri="{C3380CC4-5D6E-409C-BE32-E72D297353CC}">
                  <c16:uniqueId val="{00000008-EB17-4DEA-8050-8FEDFA39D32B}"/>
                </c:ext>
              </c:extLst>
            </c:dLbl>
            <c:dLbl>
              <c:idx val="6"/>
              <c:delete val="1"/>
              <c:extLst>
                <c:ext xmlns:c15="http://schemas.microsoft.com/office/drawing/2012/chart" uri="{CE6537A1-D6FC-4f65-9D91-7224C49458BB}"/>
                <c:ext xmlns:c16="http://schemas.microsoft.com/office/drawing/2014/chart" uri="{C3380CC4-5D6E-409C-BE32-E72D297353CC}">
                  <c16:uniqueId val="{00000009-EB17-4DEA-8050-8FEDFA39D32B}"/>
                </c:ext>
              </c:extLst>
            </c:dLbl>
            <c:dLbl>
              <c:idx val="7"/>
              <c:delete val="1"/>
              <c:extLst>
                <c:ext xmlns:c15="http://schemas.microsoft.com/office/drawing/2012/chart" uri="{CE6537A1-D6FC-4f65-9D91-7224C49458BB}"/>
                <c:ext xmlns:c16="http://schemas.microsoft.com/office/drawing/2014/chart" uri="{C3380CC4-5D6E-409C-BE32-E72D297353CC}">
                  <c16:uniqueId val="{0000000A-EB17-4DEA-8050-8FEDFA39D32B}"/>
                </c:ext>
              </c:extLst>
            </c:dLbl>
            <c:dLbl>
              <c:idx val="8"/>
              <c:delete val="1"/>
              <c:extLst>
                <c:ext xmlns:c15="http://schemas.microsoft.com/office/drawing/2012/chart" uri="{CE6537A1-D6FC-4f65-9D91-7224C49458BB}"/>
                <c:ext xmlns:c16="http://schemas.microsoft.com/office/drawing/2014/chart" uri="{C3380CC4-5D6E-409C-BE32-E72D297353CC}">
                  <c16:uniqueId val="{0000000B-EB17-4DEA-8050-8FEDFA39D32B}"/>
                </c:ext>
              </c:extLst>
            </c:dLbl>
            <c:dLbl>
              <c:idx val="9"/>
              <c:delete val="1"/>
              <c:extLst>
                <c:ext xmlns:c15="http://schemas.microsoft.com/office/drawing/2012/chart" uri="{CE6537A1-D6FC-4f65-9D91-7224C49458BB}"/>
                <c:ext xmlns:c16="http://schemas.microsoft.com/office/drawing/2014/chart" uri="{C3380CC4-5D6E-409C-BE32-E72D297353CC}">
                  <c16:uniqueId val="{0000000C-EB17-4DEA-8050-8FEDFA39D32B}"/>
                </c:ext>
              </c:extLst>
            </c:dLbl>
            <c:dLbl>
              <c:idx val="10"/>
              <c:delete val="1"/>
              <c:extLst>
                <c:ext xmlns:c15="http://schemas.microsoft.com/office/drawing/2012/chart" uri="{CE6537A1-D6FC-4f65-9D91-7224C49458BB}"/>
                <c:ext xmlns:c16="http://schemas.microsoft.com/office/drawing/2014/chart" uri="{C3380CC4-5D6E-409C-BE32-E72D297353CC}">
                  <c16:uniqueId val="{0000000D-EB17-4DEA-8050-8FEDFA39D32B}"/>
                </c:ext>
              </c:extLst>
            </c:dLbl>
            <c:dLbl>
              <c:idx val="11"/>
              <c:delete val="1"/>
              <c:extLst>
                <c:ext xmlns:c15="http://schemas.microsoft.com/office/drawing/2012/chart" uri="{CE6537A1-D6FC-4f65-9D91-7224C49458BB}"/>
                <c:ext xmlns:c16="http://schemas.microsoft.com/office/drawing/2014/chart" uri="{C3380CC4-5D6E-409C-BE32-E72D297353CC}">
                  <c16:uniqueId val="{0000000E-EB17-4DEA-8050-8FEDFA39D32B}"/>
                </c:ext>
              </c:extLst>
            </c:dLbl>
            <c:dLbl>
              <c:idx val="12"/>
              <c:delete val="1"/>
              <c:extLst>
                <c:ext xmlns:c15="http://schemas.microsoft.com/office/drawing/2012/chart" uri="{CE6537A1-D6FC-4f65-9D91-7224C49458BB}"/>
                <c:ext xmlns:c16="http://schemas.microsoft.com/office/drawing/2014/chart" uri="{C3380CC4-5D6E-409C-BE32-E72D297353CC}">
                  <c16:uniqueId val="{0000000F-EB17-4DEA-8050-8FEDFA39D32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17-4DEA-8050-8FEDFA39D32B}"/>
                </c:ext>
              </c:extLst>
            </c:dLbl>
            <c:dLbl>
              <c:idx val="14"/>
              <c:delete val="1"/>
              <c:extLst>
                <c:ext xmlns:c15="http://schemas.microsoft.com/office/drawing/2012/chart" uri="{CE6537A1-D6FC-4f65-9D91-7224C49458BB}"/>
                <c:ext xmlns:c16="http://schemas.microsoft.com/office/drawing/2014/chart" uri="{C3380CC4-5D6E-409C-BE32-E72D297353CC}">
                  <c16:uniqueId val="{00000011-EB17-4DEA-8050-8FEDFA39D32B}"/>
                </c:ext>
              </c:extLst>
            </c:dLbl>
            <c:dLbl>
              <c:idx val="15"/>
              <c:delete val="1"/>
              <c:extLst>
                <c:ext xmlns:c15="http://schemas.microsoft.com/office/drawing/2012/chart" uri="{CE6537A1-D6FC-4f65-9D91-7224C49458BB}"/>
                <c:ext xmlns:c16="http://schemas.microsoft.com/office/drawing/2014/chart" uri="{C3380CC4-5D6E-409C-BE32-E72D297353CC}">
                  <c16:uniqueId val="{00000012-EB17-4DEA-8050-8FEDFA39D32B}"/>
                </c:ext>
              </c:extLst>
            </c:dLbl>
            <c:dLbl>
              <c:idx val="16"/>
              <c:delete val="1"/>
              <c:extLst>
                <c:ext xmlns:c15="http://schemas.microsoft.com/office/drawing/2012/chart" uri="{CE6537A1-D6FC-4f65-9D91-7224C49458BB}"/>
                <c:ext xmlns:c16="http://schemas.microsoft.com/office/drawing/2014/chart" uri="{C3380CC4-5D6E-409C-BE32-E72D297353CC}">
                  <c16:uniqueId val="{00000013-EB17-4DEA-8050-8FEDFA39D32B}"/>
                </c:ext>
              </c:extLst>
            </c:dLbl>
            <c:dLbl>
              <c:idx val="17"/>
              <c:delete val="1"/>
              <c:extLst>
                <c:ext xmlns:c15="http://schemas.microsoft.com/office/drawing/2012/chart" uri="{CE6537A1-D6FC-4f65-9D91-7224C49458BB}"/>
                <c:ext xmlns:c16="http://schemas.microsoft.com/office/drawing/2014/chart" uri="{C3380CC4-5D6E-409C-BE32-E72D297353CC}">
                  <c16:uniqueId val="{00000014-EB17-4DEA-8050-8FEDFA39D32B}"/>
                </c:ext>
              </c:extLst>
            </c:dLbl>
            <c:dLbl>
              <c:idx val="18"/>
              <c:delete val="1"/>
              <c:extLst>
                <c:ext xmlns:c15="http://schemas.microsoft.com/office/drawing/2012/chart" uri="{CE6537A1-D6FC-4f65-9D91-7224C49458BB}"/>
                <c:ext xmlns:c16="http://schemas.microsoft.com/office/drawing/2014/chart" uri="{C3380CC4-5D6E-409C-BE32-E72D297353CC}">
                  <c16:uniqueId val="{00000015-EB17-4DEA-8050-8FEDFA39D32B}"/>
                </c:ext>
              </c:extLst>
            </c:dLbl>
            <c:dLbl>
              <c:idx val="19"/>
              <c:delete val="1"/>
              <c:extLst>
                <c:ext xmlns:c15="http://schemas.microsoft.com/office/drawing/2012/chart" uri="{CE6537A1-D6FC-4f65-9D91-7224C49458BB}"/>
                <c:ext xmlns:c16="http://schemas.microsoft.com/office/drawing/2014/chart" uri="{C3380CC4-5D6E-409C-BE32-E72D297353CC}">
                  <c16:uniqueId val="{00000016-EB17-4DEA-8050-8FEDFA39D32B}"/>
                </c:ext>
              </c:extLst>
            </c:dLbl>
            <c:dLbl>
              <c:idx val="20"/>
              <c:delete val="1"/>
              <c:extLst>
                <c:ext xmlns:c15="http://schemas.microsoft.com/office/drawing/2012/chart" uri="{CE6537A1-D6FC-4f65-9D91-7224C49458BB}"/>
                <c:ext xmlns:c16="http://schemas.microsoft.com/office/drawing/2014/chart" uri="{C3380CC4-5D6E-409C-BE32-E72D297353CC}">
                  <c16:uniqueId val="{00000017-EB17-4DEA-8050-8FEDFA39D32B}"/>
                </c:ext>
              </c:extLst>
            </c:dLbl>
            <c:dLbl>
              <c:idx val="21"/>
              <c:delete val="1"/>
              <c:extLst>
                <c:ext xmlns:c15="http://schemas.microsoft.com/office/drawing/2012/chart" uri="{CE6537A1-D6FC-4f65-9D91-7224C49458BB}"/>
                <c:ext xmlns:c16="http://schemas.microsoft.com/office/drawing/2014/chart" uri="{C3380CC4-5D6E-409C-BE32-E72D297353CC}">
                  <c16:uniqueId val="{00000018-EB17-4DEA-8050-8FEDFA39D32B}"/>
                </c:ext>
              </c:extLst>
            </c:dLbl>
            <c:dLbl>
              <c:idx val="22"/>
              <c:delete val="1"/>
              <c:extLst>
                <c:ext xmlns:c15="http://schemas.microsoft.com/office/drawing/2012/chart" uri="{CE6537A1-D6FC-4f65-9D91-7224C49458BB}"/>
                <c:ext xmlns:c16="http://schemas.microsoft.com/office/drawing/2014/chart" uri="{C3380CC4-5D6E-409C-BE32-E72D297353CC}">
                  <c16:uniqueId val="{00000019-EB17-4DEA-8050-8FEDFA39D32B}"/>
                </c:ext>
              </c:extLst>
            </c:dLbl>
            <c:dLbl>
              <c:idx val="23"/>
              <c:delete val="1"/>
              <c:extLst>
                <c:ext xmlns:c15="http://schemas.microsoft.com/office/drawing/2012/chart" uri="{CE6537A1-D6FC-4f65-9D91-7224C49458BB}"/>
                <c:ext xmlns:c16="http://schemas.microsoft.com/office/drawing/2014/chart" uri="{C3380CC4-5D6E-409C-BE32-E72D297353CC}">
                  <c16:uniqueId val="{0000001A-EB17-4DEA-8050-8FEDFA39D32B}"/>
                </c:ext>
              </c:extLst>
            </c:dLbl>
            <c:dLbl>
              <c:idx val="24"/>
              <c:delete val="1"/>
              <c:extLst>
                <c:ext xmlns:c15="http://schemas.microsoft.com/office/drawing/2012/chart" uri="{CE6537A1-D6FC-4f65-9D91-7224C49458BB}"/>
                <c:ext xmlns:c16="http://schemas.microsoft.com/office/drawing/2014/chart" uri="{C3380CC4-5D6E-409C-BE32-E72D297353CC}">
                  <c16:uniqueId val="{0000001B-EB17-4DEA-8050-8FEDFA39D32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B17-4DEA-8050-8FEDFA39D32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Bernkastel-Wittlich (07231)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40539</v>
      </c>
      <c r="F11" s="238">
        <v>40709</v>
      </c>
      <c r="G11" s="238">
        <v>41776</v>
      </c>
      <c r="H11" s="238">
        <v>41113</v>
      </c>
      <c r="I11" s="265">
        <v>40707</v>
      </c>
      <c r="J11" s="263">
        <v>-168</v>
      </c>
      <c r="K11" s="266">
        <v>-0.4127054314982681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19.665013937196282</v>
      </c>
      <c r="E13" s="115">
        <v>7972</v>
      </c>
      <c r="F13" s="114">
        <v>7905</v>
      </c>
      <c r="G13" s="114">
        <v>8444</v>
      </c>
      <c r="H13" s="114">
        <v>8387</v>
      </c>
      <c r="I13" s="140">
        <v>8065</v>
      </c>
      <c r="J13" s="115">
        <v>-93</v>
      </c>
      <c r="K13" s="116">
        <v>-1.1531308121512709</v>
      </c>
    </row>
    <row r="14" spans="1:255" ht="14.1" customHeight="1" x14ac:dyDescent="0.2">
      <c r="A14" s="306" t="s">
        <v>230</v>
      </c>
      <c r="B14" s="307"/>
      <c r="C14" s="308"/>
      <c r="D14" s="113">
        <v>64.079035003330119</v>
      </c>
      <c r="E14" s="115">
        <v>25977</v>
      </c>
      <c r="F14" s="114">
        <v>26227</v>
      </c>
      <c r="G14" s="114">
        <v>26673</v>
      </c>
      <c r="H14" s="114">
        <v>26201</v>
      </c>
      <c r="I14" s="140">
        <v>26221</v>
      </c>
      <c r="J14" s="115">
        <v>-244</v>
      </c>
      <c r="K14" s="116">
        <v>-0.93055184775561572</v>
      </c>
    </row>
    <row r="15" spans="1:255" ht="14.1" customHeight="1" x14ac:dyDescent="0.2">
      <c r="A15" s="306" t="s">
        <v>231</v>
      </c>
      <c r="B15" s="307"/>
      <c r="C15" s="308"/>
      <c r="D15" s="113">
        <v>9.8374404894052638</v>
      </c>
      <c r="E15" s="115">
        <v>3988</v>
      </c>
      <c r="F15" s="114">
        <v>3981</v>
      </c>
      <c r="G15" s="114">
        <v>4031</v>
      </c>
      <c r="H15" s="114">
        <v>3948</v>
      </c>
      <c r="I15" s="140">
        <v>3843</v>
      </c>
      <c r="J15" s="115">
        <v>145</v>
      </c>
      <c r="K15" s="116">
        <v>3.7730939370283632</v>
      </c>
    </row>
    <row r="16" spans="1:255" ht="14.1" customHeight="1" x14ac:dyDescent="0.2">
      <c r="A16" s="306" t="s">
        <v>232</v>
      </c>
      <c r="B16" s="307"/>
      <c r="C16" s="308"/>
      <c r="D16" s="113">
        <v>6.408643528454081</v>
      </c>
      <c r="E16" s="115">
        <v>2598</v>
      </c>
      <c r="F16" s="114">
        <v>2594</v>
      </c>
      <c r="G16" s="114">
        <v>2628</v>
      </c>
      <c r="H16" s="114">
        <v>2577</v>
      </c>
      <c r="I16" s="140">
        <v>2578</v>
      </c>
      <c r="J16" s="115">
        <v>20</v>
      </c>
      <c r="K16" s="116">
        <v>0.77579519006982156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2.0474111349564619</v>
      </c>
      <c r="E18" s="115">
        <v>830</v>
      </c>
      <c r="F18" s="114">
        <v>687</v>
      </c>
      <c r="G18" s="114">
        <v>961</v>
      </c>
      <c r="H18" s="114">
        <v>930</v>
      </c>
      <c r="I18" s="140">
        <v>815</v>
      </c>
      <c r="J18" s="115">
        <v>15</v>
      </c>
      <c r="K18" s="116">
        <v>1.8404907975460123</v>
      </c>
    </row>
    <row r="19" spans="1:255" ht="14.1" customHeight="1" x14ac:dyDescent="0.2">
      <c r="A19" s="306" t="s">
        <v>235</v>
      </c>
      <c r="B19" s="307" t="s">
        <v>236</v>
      </c>
      <c r="C19" s="308"/>
      <c r="D19" s="113">
        <v>1.1741779520955129</v>
      </c>
      <c r="E19" s="115">
        <v>476</v>
      </c>
      <c r="F19" s="114">
        <v>340</v>
      </c>
      <c r="G19" s="114">
        <v>609</v>
      </c>
      <c r="H19" s="114">
        <v>585</v>
      </c>
      <c r="I19" s="140">
        <v>470</v>
      </c>
      <c r="J19" s="115">
        <v>6</v>
      </c>
      <c r="K19" s="116">
        <v>1.2765957446808511</v>
      </c>
    </row>
    <row r="20" spans="1:255" ht="14.1" customHeight="1" x14ac:dyDescent="0.2">
      <c r="A20" s="306">
        <v>12</v>
      </c>
      <c r="B20" s="307" t="s">
        <v>237</v>
      </c>
      <c r="C20" s="308"/>
      <c r="D20" s="113">
        <v>0.95710303658205675</v>
      </c>
      <c r="E20" s="115">
        <v>388</v>
      </c>
      <c r="F20" s="114">
        <v>382</v>
      </c>
      <c r="G20" s="114">
        <v>403</v>
      </c>
      <c r="H20" s="114">
        <v>394</v>
      </c>
      <c r="I20" s="140">
        <v>394</v>
      </c>
      <c r="J20" s="115">
        <v>-6</v>
      </c>
      <c r="K20" s="116">
        <v>-1.5228426395939085</v>
      </c>
    </row>
    <row r="21" spans="1:255" ht="14.1" customHeight="1" x14ac:dyDescent="0.2">
      <c r="A21" s="306">
        <v>21</v>
      </c>
      <c r="B21" s="307" t="s">
        <v>238</v>
      </c>
      <c r="C21" s="308"/>
      <c r="D21" s="113">
        <v>0.18254026986358815</v>
      </c>
      <c r="E21" s="115">
        <v>74</v>
      </c>
      <c r="F21" s="114">
        <v>71</v>
      </c>
      <c r="G21" s="114">
        <v>78</v>
      </c>
      <c r="H21" s="114">
        <v>78</v>
      </c>
      <c r="I21" s="140">
        <v>77</v>
      </c>
      <c r="J21" s="115">
        <v>-3</v>
      </c>
      <c r="K21" s="116">
        <v>-3.8961038961038961</v>
      </c>
    </row>
    <row r="22" spans="1:255" ht="14.1" customHeight="1" x14ac:dyDescent="0.2">
      <c r="A22" s="306">
        <v>22</v>
      </c>
      <c r="B22" s="307" t="s">
        <v>239</v>
      </c>
      <c r="C22" s="308"/>
      <c r="D22" s="113">
        <v>5.6414810429462987</v>
      </c>
      <c r="E22" s="115">
        <v>2287</v>
      </c>
      <c r="F22" s="114">
        <v>2321</v>
      </c>
      <c r="G22" s="114">
        <v>2360</v>
      </c>
      <c r="H22" s="114">
        <v>2368</v>
      </c>
      <c r="I22" s="140">
        <v>2383</v>
      </c>
      <c r="J22" s="115">
        <v>-96</v>
      </c>
      <c r="K22" s="116">
        <v>-4.0285354595048259</v>
      </c>
    </row>
    <row r="23" spans="1:255" ht="14.1" customHeight="1" x14ac:dyDescent="0.2">
      <c r="A23" s="306">
        <v>23</v>
      </c>
      <c r="B23" s="307" t="s">
        <v>240</v>
      </c>
      <c r="C23" s="308"/>
      <c r="D23" s="113">
        <v>2.9724462862922123</v>
      </c>
      <c r="E23" s="115">
        <v>1205</v>
      </c>
      <c r="F23" s="114">
        <v>1182</v>
      </c>
      <c r="G23" s="114">
        <v>1193</v>
      </c>
      <c r="H23" s="114">
        <v>1194</v>
      </c>
      <c r="I23" s="140">
        <v>1186</v>
      </c>
      <c r="J23" s="115">
        <v>19</v>
      </c>
      <c r="K23" s="116">
        <v>1.6020236087689714</v>
      </c>
    </row>
    <row r="24" spans="1:255" ht="14.1" customHeight="1" x14ac:dyDescent="0.2">
      <c r="A24" s="306">
        <v>24</v>
      </c>
      <c r="B24" s="307" t="s">
        <v>241</v>
      </c>
      <c r="C24" s="308"/>
      <c r="D24" s="113">
        <v>3.2807913367374626</v>
      </c>
      <c r="E24" s="115">
        <v>1330</v>
      </c>
      <c r="F24" s="114">
        <v>1348</v>
      </c>
      <c r="G24" s="114">
        <v>1370</v>
      </c>
      <c r="H24" s="114">
        <v>1377</v>
      </c>
      <c r="I24" s="140">
        <v>1394</v>
      </c>
      <c r="J24" s="115">
        <v>-64</v>
      </c>
      <c r="K24" s="116">
        <v>-4.5911047345767573</v>
      </c>
    </row>
    <row r="25" spans="1:255" ht="14.1" customHeight="1" x14ac:dyDescent="0.2">
      <c r="A25" s="306">
        <v>25</v>
      </c>
      <c r="B25" s="307" t="s">
        <v>242</v>
      </c>
      <c r="C25" s="308"/>
      <c r="D25" s="113">
        <v>6.6553195688102811</v>
      </c>
      <c r="E25" s="115">
        <v>2698</v>
      </c>
      <c r="F25" s="114">
        <v>2721</v>
      </c>
      <c r="G25" s="114">
        <v>2741</v>
      </c>
      <c r="H25" s="114">
        <v>2703</v>
      </c>
      <c r="I25" s="140">
        <v>2738</v>
      </c>
      <c r="J25" s="115">
        <v>-40</v>
      </c>
      <c r="K25" s="116">
        <v>-1.4609203798392987</v>
      </c>
    </row>
    <row r="26" spans="1:255" ht="14.1" customHeight="1" x14ac:dyDescent="0.2">
      <c r="A26" s="306">
        <v>26</v>
      </c>
      <c r="B26" s="307" t="s">
        <v>243</v>
      </c>
      <c r="C26" s="308"/>
      <c r="D26" s="113">
        <v>2.8318409432891785</v>
      </c>
      <c r="E26" s="115">
        <v>1148</v>
      </c>
      <c r="F26" s="114">
        <v>1149</v>
      </c>
      <c r="G26" s="114">
        <v>1175</v>
      </c>
      <c r="H26" s="114">
        <v>1148</v>
      </c>
      <c r="I26" s="140">
        <v>1153</v>
      </c>
      <c r="J26" s="115">
        <v>-5</v>
      </c>
      <c r="K26" s="116">
        <v>-0.43365134431916741</v>
      </c>
    </row>
    <row r="27" spans="1:255" ht="14.1" customHeight="1" x14ac:dyDescent="0.2">
      <c r="A27" s="306">
        <v>27</v>
      </c>
      <c r="B27" s="307" t="s">
        <v>244</v>
      </c>
      <c r="C27" s="308"/>
      <c r="D27" s="113">
        <v>2.333555341769654</v>
      </c>
      <c r="E27" s="115">
        <v>946</v>
      </c>
      <c r="F27" s="114">
        <v>952</v>
      </c>
      <c r="G27" s="114">
        <v>958</v>
      </c>
      <c r="H27" s="114">
        <v>946</v>
      </c>
      <c r="I27" s="140">
        <v>963</v>
      </c>
      <c r="J27" s="115">
        <v>-17</v>
      </c>
      <c r="K27" s="116">
        <v>-1.7653167185877465</v>
      </c>
    </row>
    <row r="28" spans="1:255" ht="14.1" customHeight="1" x14ac:dyDescent="0.2">
      <c r="A28" s="306">
        <v>28</v>
      </c>
      <c r="B28" s="307" t="s">
        <v>245</v>
      </c>
      <c r="C28" s="308"/>
      <c r="D28" s="113">
        <v>0.11347097856385209</v>
      </c>
      <c r="E28" s="115">
        <v>46</v>
      </c>
      <c r="F28" s="114">
        <v>48</v>
      </c>
      <c r="G28" s="114">
        <v>49</v>
      </c>
      <c r="H28" s="114">
        <v>50</v>
      </c>
      <c r="I28" s="140">
        <v>48</v>
      </c>
      <c r="J28" s="115">
        <v>-2</v>
      </c>
      <c r="K28" s="116">
        <v>-4.166666666666667</v>
      </c>
    </row>
    <row r="29" spans="1:255" ht="14.1" customHeight="1" x14ac:dyDescent="0.2">
      <c r="A29" s="306">
        <v>29</v>
      </c>
      <c r="B29" s="307" t="s">
        <v>246</v>
      </c>
      <c r="C29" s="308"/>
      <c r="D29" s="113">
        <v>5.737684698685217</v>
      </c>
      <c r="E29" s="115">
        <v>2326</v>
      </c>
      <c r="F29" s="114">
        <v>2396</v>
      </c>
      <c r="G29" s="114">
        <v>2469</v>
      </c>
      <c r="H29" s="114">
        <v>2409</v>
      </c>
      <c r="I29" s="140">
        <v>2348</v>
      </c>
      <c r="J29" s="115">
        <v>-22</v>
      </c>
      <c r="K29" s="116">
        <v>-0.93696763202725719</v>
      </c>
    </row>
    <row r="30" spans="1:255" ht="14.1" customHeight="1" x14ac:dyDescent="0.2">
      <c r="A30" s="306" t="s">
        <v>247</v>
      </c>
      <c r="B30" s="307" t="s">
        <v>248</v>
      </c>
      <c r="C30" s="308"/>
      <c r="D30" s="113">
        <v>3.6088704704112091</v>
      </c>
      <c r="E30" s="115">
        <v>1463</v>
      </c>
      <c r="F30" s="114">
        <v>1474</v>
      </c>
      <c r="G30" s="114">
        <v>1484</v>
      </c>
      <c r="H30" s="114">
        <v>1472</v>
      </c>
      <c r="I30" s="140">
        <v>1489</v>
      </c>
      <c r="J30" s="115">
        <v>-26</v>
      </c>
      <c r="K30" s="116">
        <v>-1.7461383478844863</v>
      </c>
    </row>
    <row r="31" spans="1:255" ht="14.1" customHeight="1" x14ac:dyDescent="0.2">
      <c r="A31" s="306" t="s">
        <v>249</v>
      </c>
      <c r="B31" s="307" t="s">
        <v>250</v>
      </c>
      <c r="C31" s="308"/>
      <c r="D31" s="113">
        <v>1.8180024174251954</v>
      </c>
      <c r="E31" s="115">
        <v>737</v>
      </c>
      <c r="F31" s="114">
        <v>795</v>
      </c>
      <c r="G31" s="114">
        <v>853</v>
      </c>
      <c r="H31" s="114">
        <v>813</v>
      </c>
      <c r="I31" s="140">
        <v>732</v>
      </c>
      <c r="J31" s="115">
        <v>5</v>
      </c>
      <c r="K31" s="116">
        <v>0.68306010928961747</v>
      </c>
    </row>
    <row r="32" spans="1:255" ht="14.1" customHeight="1" x14ac:dyDescent="0.2">
      <c r="A32" s="306">
        <v>31</v>
      </c>
      <c r="B32" s="307" t="s">
        <v>251</v>
      </c>
      <c r="C32" s="308"/>
      <c r="D32" s="113">
        <v>0.52541996595870644</v>
      </c>
      <c r="E32" s="115">
        <v>213</v>
      </c>
      <c r="F32" s="114">
        <v>210</v>
      </c>
      <c r="G32" s="114">
        <v>209</v>
      </c>
      <c r="H32" s="114">
        <v>205</v>
      </c>
      <c r="I32" s="140">
        <v>195</v>
      </c>
      <c r="J32" s="115">
        <v>18</v>
      </c>
      <c r="K32" s="116">
        <v>9.2307692307692299</v>
      </c>
    </row>
    <row r="33" spans="1:11" ht="14.1" customHeight="1" x14ac:dyDescent="0.2">
      <c r="A33" s="306">
        <v>32</v>
      </c>
      <c r="B33" s="307" t="s">
        <v>252</v>
      </c>
      <c r="C33" s="308"/>
      <c r="D33" s="113">
        <v>3.7766101778534251</v>
      </c>
      <c r="E33" s="115">
        <v>1531</v>
      </c>
      <c r="F33" s="114">
        <v>1512</v>
      </c>
      <c r="G33" s="114">
        <v>1563</v>
      </c>
      <c r="H33" s="114">
        <v>1507</v>
      </c>
      <c r="I33" s="140">
        <v>1490</v>
      </c>
      <c r="J33" s="115">
        <v>41</v>
      </c>
      <c r="K33" s="116">
        <v>2.7516778523489931</v>
      </c>
    </row>
    <row r="34" spans="1:11" ht="14.1" customHeight="1" x14ac:dyDescent="0.2">
      <c r="A34" s="306">
        <v>33</v>
      </c>
      <c r="B34" s="307" t="s">
        <v>253</v>
      </c>
      <c r="C34" s="308"/>
      <c r="D34" s="113">
        <v>1.8920052295320555</v>
      </c>
      <c r="E34" s="115">
        <v>767</v>
      </c>
      <c r="F34" s="114">
        <v>765</v>
      </c>
      <c r="G34" s="114">
        <v>795</v>
      </c>
      <c r="H34" s="114">
        <v>778</v>
      </c>
      <c r="I34" s="140">
        <v>770</v>
      </c>
      <c r="J34" s="115">
        <v>-3</v>
      </c>
      <c r="K34" s="116">
        <v>-0.38961038961038963</v>
      </c>
    </row>
    <row r="35" spans="1:11" ht="14.1" customHeight="1" x14ac:dyDescent="0.2">
      <c r="A35" s="306">
        <v>34</v>
      </c>
      <c r="B35" s="307" t="s">
        <v>254</v>
      </c>
      <c r="C35" s="308"/>
      <c r="D35" s="113">
        <v>2.0424776141493375</v>
      </c>
      <c r="E35" s="115">
        <v>828</v>
      </c>
      <c r="F35" s="114">
        <v>825</v>
      </c>
      <c r="G35" s="114">
        <v>844</v>
      </c>
      <c r="H35" s="114">
        <v>822</v>
      </c>
      <c r="I35" s="140">
        <v>820</v>
      </c>
      <c r="J35" s="115">
        <v>8</v>
      </c>
      <c r="K35" s="116">
        <v>0.97560975609756095</v>
      </c>
    </row>
    <row r="36" spans="1:11" ht="14.1" customHeight="1" x14ac:dyDescent="0.2">
      <c r="A36" s="306">
        <v>41</v>
      </c>
      <c r="B36" s="307" t="s">
        <v>255</v>
      </c>
      <c r="C36" s="308"/>
      <c r="D36" s="113">
        <v>0.35768025851649027</v>
      </c>
      <c r="E36" s="115">
        <v>145</v>
      </c>
      <c r="F36" s="114">
        <v>147</v>
      </c>
      <c r="G36" s="114">
        <v>145</v>
      </c>
      <c r="H36" s="114">
        <v>144</v>
      </c>
      <c r="I36" s="140">
        <v>140</v>
      </c>
      <c r="J36" s="115">
        <v>5</v>
      </c>
      <c r="K36" s="116">
        <v>3.5714285714285716</v>
      </c>
    </row>
    <row r="37" spans="1:11" ht="14.1" customHeight="1" x14ac:dyDescent="0.2">
      <c r="A37" s="306">
        <v>42</v>
      </c>
      <c r="B37" s="307" t="s">
        <v>256</v>
      </c>
      <c r="C37" s="308"/>
      <c r="D37" s="113">
        <v>7.6469572510422065E-2</v>
      </c>
      <c r="E37" s="115">
        <v>31</v>
      </c>
      <c r="F37" s="114">
        <v>33</v>
      </c>
      <c r="G37" s="114">
        <v>35</v>
      </c>
      <c r="H37" s="114">
        <v>30</v>
      </c>
      <c r="I37" s="140">
        <v>29</v>
      </c>
      <c r="J37" s="115">
        <v>2</v>
      </c>
      <c r="K37" s="116">
        <v>6.8965517241379306</v>
      </c>
    </row>
    <row r="38" spans="1:11" ht="14.1" customHeight="1" x14ac:dyDescent="0.2">
      <c r="A38" s="306">
        <v>43</v>
      </c>
      <c r="B38" s="307" t="s">
        <v>257</v>
      </c>
      <c r="C38" s="308"/>
      <c r="D38" s="113">
        <v>0.67342559017242654</v>
      </c>
      <c r="E38" s="115">
        <v>273</v>
      </c>
      <c r="F38" s="114">
        <v>269</v>
      </c>
      <c r="G38" s="114">
        <v>270</v>
      </c>
      <c r="H38" s="114">
        <v>255</v>
      </c>
      <c r="I38" s="140">
        <v>263</v>
      </c>
      <c r="J38" s="115">
        <v>10</v>
      </c>
      <c r="K38" s="116">
        <v>3.8022813688212929</v>
      </c>
    </row>
    <row r="39" spans="1:11" ht="14.1" customHeight="1" x14ac:dyDescent="0.2">
      <c r="A39" s="306">
        <v>51</v>
      </c>
      <c r="B39" s="307" t="s">
        <v>258</v>
      </c>
      <c r="C39" s="308"/>
      <c r="D39" s="113">
        <v>5.4244061274328423</v>
      </c>
      <c r="E39" s="115">
        <v>2199</v>
      </c>
      <c r="F39" s="114">
        <v>2207</v>
      </c>
      <c r="G39" s="114">
        <v>2216</v>
      </c>
      <c r="H39" s="114">
        <v>2143</v>
      </c>
      <c r="I39" s="140">
        <v>2145</v>
      </c>
      <c r="J39" s="115">
        <v>54</v>
      </c>
      <c r="K39" s="116">
        <v>2.5174825174825175</v>
      </c>
    </row>
    <row r="40" spans="1:11" ht="14.1" customHeight="1" x14ac:dyDescent="0.2">
      <c r="A40" s="306" t="s">
        <v>259</v>
      </c>
      <c r="B40" s="307" t="s">
        <v>260</v>
      </c>
      <c r="C40" s="308"/>
      <c r="D40" s="113">
        <v>4.8496509534028958</v>
      </c>
      <c r="E40" s="115">
        <v>1966</v>
      </c>
      <c r="F40" s="114">
        <v>1965</v>
      </c>
      <c r="G40" s="114">
        <v>1978</v>
      </c>
      <c r="H40" s="114">
        <v>1928</v>
      </c>
      <c r="I40" s="140">
        <v>1929</v>
      </c>
      <c r="J40" s="115">
        <v>37</v>
      </c>
      <c r="K40" s="116">
        <v>1.918092275790565</v>
      </c>
    </row>
    <row r="41" spans="1:11" ht="14.1" customHeight="1" x14ac:dyDescent="0.2">
      <c r="A41" s="306"/>
      <c r="B41" s="307" t="s">
        <v>261</v>
      </c>
      <c r="C41" s="308"/>
      <c r="D41" s="113">
        <v>4.0923555095093613</v>
      </c>
      <c r="E41" s="115">
        <v>1659</v>
      </c>
      <c r="F41" s="114">
        <v>1664</v>
      </c>
      <c r="G41" s="114">
        <v>1681</v>
      </c>
      <c r="H41" s="114">
        <v>1641</v>
      </c>
      <c r="I41" s="140">
        <v>1642</v>
      </c>
      <c r="J41" s="115">
        <v>17</v>
      </c>
      <c r="K41" s="116">
        <v>1.0353227771010962</v>
      </c>
    </row>
    <row r="42" spans="1:11" ht="14.1" customHeight="1" x14ac:dyDescent="0.2">
      <c r="A42" s="306">
        <v>52</v>
      </c>
      <c r="B42" s="307" t="s">
        <v>262</v>
      </c>
      <c r="C42" s="308"/>
      <c r="D42" s="113">
        <v>4.0997557907200477</v>
      </c>
      <c r="E42" s="115">
        <v>1662</v>
      </c>
      <c r="F42" s="114">
        <v>1659</v>
      </c>
      <c r="G42" s="114">
        <v>1676</v>
      </c>
      <c r="H42" s="114">
        <v>1637</v>
      </c>
      <c r="I42" s="140">
        <v>1651</v>
      </c>
      <c r="J42" s="115">
        <v>11</v>
      </c>
      <c r="K42" s="116">
        <v>0.66626287098728043</v>
      </c>
    </row>
    <row r="43" spans="1:11" ht="14.1" customHeight="1" x14ac:dyDescent="0.2">
      <c r="A43" s="306" t="s">
        <v>263</v>
      </c>
      <c r="B43" s="307" t="s">
        <v>264</v>
      </c>
      <c r="C43" s="308"/>
      <c r="D43" s="113">
        <v>3.3695947112656945</v>
      </c>
      <c r="E43" s="115">
        <v>1366</v>
      </c>
      <c r="F43" s="114">
        <v>1361</v>
      </c>
      <c r="G43" s="114">
        <v>1373</v>
      </c>
      <c r="H43" s="114">
        <v>1330</v>
      </c>
      <c r="I43" s="140">
        <v>1347</v>
      </c>
      <c r="J43" s="115">
        <v>19</v>
      </c>
      <c r="K43" s="116">
        <v>1.4105419450631032</v>
      </c>
    </row>
    <row r="44" spans="1:11" ht="14.1" customHeight="1" x14ac:dyDescent="0.2">
      <c r="A44" s="306">
        <v>53</v>
      </c>
      <c r="B44" s="307" t="s">
        <v>265</v>
      </c>
      <c r="C44" s="308"/>
      <c r="D44" s="113">
        <v>0.45635067465897039</v>
      </c>
      <c r="E44" s="115">
        <v>185</v>
      </c>
      <c r="F44" s="114">
        <v>175</v>
      </c>
      <c r="G44" s="114">
        <v>183</v>
      </c>
      <c r="H44" s="114">
        <v>293</v>
      </c>
      <c r="I44" s="140">
        <v>294</v>
      </c>
      <c r="J44" s="115">
        <v>-109</v>
      </c>
      <c r="K44" s="116">
        <v>-37.074829931972786</v>
      </c>
    </row>
    <row r="45" spans="1:11" ht="14.1" customHeight="1" x14ac:dyDescent="0.2">
      <c r="A45" s="306" t="s">
        <v>266</v>
      </c>
      <c r="B45" s="307" t="s">
        <v>267</v>
      </c>
      <c r="C45" s="308"/>
      <c r="D45" s="113">
        <v>0.35027997730580429</v>
      </c>
      <c r="E45" s="115">
        <v>142</v>
      </c>
      <c r="F45" s="114">
        <v>136</v>
      </c>
      <c r="G45" s="114">
        <v>141</v>
      </c>
      <c r="H45" s="114">
        <v>252</v>
      </c>
      <c r="I45" s="140">
        <v>253</v>
      </c>
      <c r="J45" s="115">
        <v>-111</v>
      </c>
      <c r="K45" s="116">
        <v>-43.873517786561266</v>
      </c>
    </row>
    <row r="46" spans="1:11" ht="14.1" customHeight="1" x14ac:dyDescent="0.2">
      <c r="A46" s="306">
        <v>54</v>
      </c>
      <c r="B46" s="307" t="s">
        <v>268</v>
      </c>
      <c r="C46" s="308"/>
      <c r="D46" s="113">
        <v>2.7701719332001282</v>
      </c>
      <c r="E46" s="115">
        <v>1123</v>
      </c>
      <c r="F46" s="114">
        <v>1143</v>
      </c>
      <c r="G46" s="114">
        <v>1177</v>
      </c>
      <c r="H46" s="114">
        <v>1180</v>
      </c>
      <c r="I46" s="140">
        <v>1141</v>
      </c>
      <c r="J46" s="115">
        <v>-18</v>
      </c>
      <c r="K46" s="116">
        <v>-1.5775635407537247</v>
      </c>
    </row>
    <row r="47" spans="1:11" ht="14.1" customHeight="1" x14ac:dyDescent="0.2">
      <c r="A47" s="306">
        <v>61</v>
      </c>
      <c r="B47" s="307" t="s">
        <v>269</v>
      </c>
      <c r="C47" s="308"/>
      <c r="D47" s="113">
        <v>2.1016798638348257</v>
      </c>
      <c r="E47" s="115">
        <v>852</v>
      </c>
      <c r="F47" s="114">
        <v>850</v>
      </c>
      <c r="G47" s="114">
        <v>871</v>
      </c>
      <c r="H47" s="114">
        <v>849</v>
      </c>
      <c r="I47" s="140">
        <v>868</v>
      </c>
      <c r="J47" s="115">
        <v>-16</v>
      </c>
      <c r="K47" s="116">
        <v>-1.8433179723502304</v>
      </c>
    </row>
    <row r="48" spans="1:11" ht="14.1" customHeight="1" x14ac:dyDescent="0.2">
      <c r="A48" s="306">
        <v>62</v>
      </c>
      <c r="B48" s="307" t="s">
        <v>270</v>
      </c>
      <c r="C48" s="308"/>
      <c r="D48" s="113">
        <v>5.821554552406325</v>
      </c>
      <c r="E48" s="115">
        <v>2360</v>
      </c>
      <c r="F48" s="114">
        <v>2382</v>
      </c>
      <c r="G48" s="114">
        <v>2426</v>
      </c>
      <c r="H48" s="114">
        <v>2383</v>
      </c>
      <c r="I48" s="140">
        <v>2367</v>
      </c>
      <c r="J48" s="115">
        <v>-7</v>
      </c>
      <c r="K48" s="116">
        <v>-0.2957329953527672</v>
      </c>
    </row>
    <row r="49" spans="1:11" ht="14.1" customHeight="1" x14ac:dyDescent="0.2">
      <c r="A49" s="306">
        <v>63</v>
      </c>
      <c r="B49" s="307" t="s">
        <v>271</v>
      </c>
      <c r="C49" s="308"/>
      <c r="D49" s="113">
        <v>3.0859172648560644</v>
      </c>
      <c r="E49" s="115">
        <v>1251</v>
      </c>
      <c r="F49" s="114">
        <v>1375</v>
      </c>
      <c r="G49" s="114">
        <v>1557</v>
      </c>
      <c r="H49" s="114">
        <v>1531</v>
      </c>
      <c r="I49" s="140">
        <v>1301</v>
      </c>
      <c r="J49" s="115">
        <v>-50</v>
      </c>
      <c r="K49" s="116">
        <v>-3.8431975403535743</v>
      </c>
    </row>
    <row r="50" spans="1:11" ht="14.1" customHeight="1" x14ac:dyDescent="0.2">
      <c r="A50" s="306" t="s">
        <v>272</v>
      </c>
      <c r="B50" s="307" t="s">
        <v>273</v>
      </c>
      <c r="C50" s="308"/>
      <c r="D50" s="113">
        <v>0.97930388021411485</v>
      </c>
      <c r="E50" s="115">
        <v>397</v>
      </c>
      <c r="F50" s="114">
        <v>449</v>
      </c>
      <c r="G50" s="114">
        <v>514</v>
      </c>
      <c r="H50" s="114">
        <v>495</v>
      </c>
      <c r="I50" s="140">
        <v>407</v>
      </c>
      <c r="J50" s="115">
        <v>-10</v>
      </c>
      <c r="K50" s="116">
        <v>-2.4570024570024569</v>
      </c>
    </row>
    <row r="51" spans="1:11" ht="14.1" customHeight="1" x14ac:dyDescent="0.2">
      <c r="A51" s="306" t="s">
        <v>274</v>
      </c>
      <c r="B51" s="307" t="s">
        <v>275</v>
      </c>
      <c r="C51" s="308"/>
      <c r="D51" s="113">
        <v>1.8130688966180715</v>
      </c>
      <c r="E51" s="115">
        <v>735</v>
      </c>
      <c r="F51" s="114">
        <v>806</v>
      </c>
      <c r="G51" s="114">
        <v>916</v>
      </c>
      <c r="H51" s="114">
        <v>911</v>
      </c>
      <c r="I51" s="140">
        <v>767</v>
      </c>
      <c r="J51" s="115">
        <v>-32</v>
      </c>
      <c r="K51" s="116">
        <v>-4.1720990873533248</v>
      </c>
    </row>
    <row r="52" spans="1:11" ht="14.1" customHeight="1" x14ac:dyDescent="0.2">
      <c r="A52" s="306">
        <v>71</v>
      </c>
      <c r="B52" s="307" t="s">
        <v>276</v>
      </c>
      <c r="C52" s="308"/>
      <c r="D52" s="113">
        <v>10.101383852586398</v>
      </c>
      <c r="E52" s="115">
        <v>4095</v>
      </c>
      <c r="F52" s="114">
        <v>4097</v>
      </c>
      <c r="G52" s="114">
        <v>4178</v>
      </c>
      <c r="H52" s="114">
        <v>4113</v>
      </c>
      <c r="I52" s="140">
        <v>4111</v>
      </c>
      <c r="J52" s="115">
        <v>-16</v>
      </c>
      <c r="K52" s="116">
        <v>-0.38919970810021892</v>
      </c>
    </row>
    <row r="53" spans="1:11" ht="14.1" customHeight="1" x14ac:dyDescent="0.2">
      <c r="A53" s="306" t="s">
        <v>277</v>
      </c>
      <c r="B53" s="307" t="s">
        <v>278</v>
      </c>
      <c r="C53" s="308"/>
      <c r="D53" s="113">
        <v>3.2289893682626607</v>
      </c>
      <c r="E53" s="115">
        <v>1309</v>
      </c>
      <c r="F53" s="114">
        <v>1293</v>
      </c>
      <c r="G53" s="114">
        <v>1366</v>
      </c>
      <c r="H53" s="114">
        <v>1315</v>
      </c>
      <c r="I53" s="140">
        <v>1308</v>
      </c>
      <c r="J53" s="115">
        <v>1</v>
      </c>
      <c r="K53" s="116">
        <v>7.64525993883792E-2</v>
      </c>
    </row>
    <row r="54" spans="1:11" ht="14.1" customHeight="1" x14ac:dyDescent="0.2">
      <c r="A54" s="306" t="s">
        <v>279</v>
      </c>
      <c r="B54" s="307" t="s">
        <v>280</v>
      </c>
      <c r="C54" s="308"/>
      <c r="D54" s="113">
        <v>6.078097634376773</v>
      </c>
      <c r="E54" s="115">
        <v>2464</v>
      </c>
      <c r="F54" s="114">
        <v>2487</v>
      </c>
      <c r="G54" s="114">
        <v>2486</v>
      </c>
      <c r="H54" s="114">
        <v>2465</v>
      </c>
      <c r="I54" s="140">
        <v>2480</v>
      </c>
      <c r="J54" s="115">
        <v>-16</v>
      </c>
      <c r="K54" s="116">
        <v>-0.64516129032258063</v>
      </c>
    </row>
    <row r="55" spans="1:11" ht="14.1" customHeight="1" x14ac:dyDescent="0.2">
      <c r="A55" s="306">
        <v>72</v>
      </c>
      <c r="B55" s="307" t="s">
        <v>281</v>
      </c>
      <c r="C55" s="308"/>
      <c r="D55" s="113">
        <v>3.0217814943634527</v>
      </c>
      <c r="E55" s="115">
        <v>1225</v>
      </c>
      <c r="F55" s="114">
        <v>1233</v>
      </c>
      <c r="G55" s="114">
        <v>1242</v>
      </c>
      <c r="H55" s="114">
        <v>1227</v>
      </c>
      <c r="I55" s="140">
        <v>1234</v>
      </c>
      <c r="J55" s="115">
        <v>-9</v>
      </c>
      <c r="K55" s="116">
        <v>-0.72933549432739064</v>
      </c>
    </row>
    <row r="56" spans="1:11" ht="14.1" customHeight="1" x14ac:dyDescent="0.2">
      <c r="A56" s="306" t="s">
        <v>282</v>
      </c>
      <c r="B56" s="307" t="s">
        <v>283</v>
      </c>
      <c r="C56" s="308"/>
      <c r="D56" s="113">
        <v>1.7686672093539555</v>
      </c>
      <c r="E56" s="115">
        <v>717</v>
      </c>
      <c r="F56" s="114">
        <v>724</v>
      </c>
      <c r="G56" s="114">
        <v>731</v>
      </c>
      <c r="H56" s="114">
        <v>717</v>
      </c>
      <c r="I56" s="140">
        <v>728</v>
      </c>
      <c r="J56" s="115">
        <v>-11</v>
      </c>
      <c r="K56" s="116">
        <v>-1.5109890109890109</v>
      </c>
    </row>
    <row r="57" spans="1:11" ht="14.1" customHeight="1" x14ac:dyDescent="0.2">
      <c r="A57" s="306" t="s">
        <v>284</v>
      </c>
      <c r="B57" s="307" t="s">
        <v>285</v>
      </c>
      <c r="C57" s="308"/>
      <c r="D57" s="113">
        <v>0.78196304792915461</v>
      </c>
      <c r="E57" s="115">
        <v>317</v>
      </c>
      <c r="F57" s="114">
        <v>313</v>
      </c>
      <c r="G57" s="114">
        <v>320</v>
      </c>
      <c r="H57" s="114">
        <v>320</v>
      </c>
      <c r="I57" s="140">
        <v>315</v>
      </c>
      <c r="J57" s="115">
        <v>2</v>
      </c>
      <c r="K57" s="116">
        <v>0.63492063492063489</v>
      </c>
    </row>
    <row r="58" spans="1:11" ht="14.1" customHeight="1" x14ac:dyDescent="0.2">
      <c r="A58" s="306">
        <v>73</v>
      </c>
      <c r="B58" s="307" t="s">
        <v>286</v>
      </c>
      <c r="C58" s="308"/>
      <c r="D58" s="113">
        <v>1.9709415624460396</v>
      </c>
      <c r="E58" s="115">
        <v>799</v>
      </c>
      <c r="F58" s="114">
        <v>798</v>
      </c>
      <c r="G58" s="114">
        <v>793</v>
      </c>
      <c r="H58" s="114">
        <v>772</v>
      </c>
      <c r="I58" s="140">
        <v>772</v>
      </c>
      <c r="J58" s="115">
        <v>27</v>
      </c>
      <c r="K58" s="116">
        <v>3.4974093264248705</v>
      </c>
    </row>
    <row r="59" spans="1:11" ht="14.1" customHeight="1" x14ac:dyDescent="0.2">
      <c r="A59" s="306" t="s">
        <v>287</v>
      </c>
      <c r="B59" s="307" t="s">
        <v>288</v>
      </c>
      <c r="C59" s="308"/>
      <c r="D59" s="113">
        <v>1.6058610227188632</v>
      </c>
      <c r="E59" s="115">
        <v>651</v>
      </c>
      <c r="F59" s="114">
        <v>660</v>
      </c>
      <c r="G59" s="114">
        <v>658</v>
      </c>
      <c r="H59" s="114">
        <v>639</v>
      </c>
      <c r="I59" s="140">
        <v>635</v>
      </c>
      <c r="J59" s="115">
        <v>16</v>
      </c>
      <c r="K59" s="116">
        <v>2.5196850393700787</v>
      </c>
    </row>
    <row r="60" spans="1:11" ht="14.1" customHeight="1" x14ac:dyDescent="0.2">
      <c r="A60" s="306">
        <v>81</v>
      </c>
      <c r="B60" s="307" t="s">
        <v>289</v>
      </c>
      <c r="C60" s="308"/>
      <c r="D60" s="113">
        <v>7.7752287920274306</v>
      </c>
      <c r="E60" s="115">
        <v>3152</v>
      </c>
      <c r="F60" s="114">
        <v>3187</v>
      </c>
      <c r="G60" s="114">
        <v>3198</v>
      </c>
      <c r="H60" s="114">
        <v>3118</v>
      </c>
      <c r="I60" s="140">
        <v>3039</v>
      </c>
      <c r="J60" s="115">
        <v>113</v>
      </c>
      <c r="K60" s="116">
        <v>3.7183283974991772</v>
      </c>
    </row>
    <row r="61" spans="1:11" ht="14.1" customHeight="1" x14ac:dyDescent="0.2">
      <c r="A61" s="306" t="s">
        <v>290</v>
      </c>
      <c r="B61" s="307" t="s">
        <v>291</v>
      </c>
      <c r="C61" s="308"/>
      <c r="D61" s="113">
        <v>2.0646784577813957</v>
      </c>
      <c r="E61" s="115">
        <v>837</v>
      </c>
      <c r="F61" s="114">
        <v>842</v>
      </c>
      <c r="G61" s="114">
        <v>838</v>
      </c>
      <c r="H61" s="114">
        <v>813</v>
      </c>
      <c r="I61" s="140">
        <v>820</v>
      </c>
      <c r="J61" s="115">
        <v>17</v>
      </c>
      <c r="K61" s="116">
        <v>2.0731707317073171</v>
      </c>
    </row>
    <row r="62" spans="1:11" ht="14.1" customHeight="1" x14ac:dyDescent="0.2">
      <c r="A62" s="306" t="s">
        <v>292</v>
      </c>
      <c r="B62" s="307" t="s">
        <v>293</v>
      </c>
      <c r="C62" s="308"/>
      <c r="D62" s="113">
        <v>3.1303189521201804</v>
      </c>
      <c r="E62" s="115">
        <v>1269</v>
      </c>
      <c r="F62" s="114">
        <v>1279</v>
      </c>
      <c r="G62" s="114">
        <v>1299</v>
      </c>
      <c r="H62" s="114">
        <v>1294</v>
      </c>
      <c r="I62" s="140">
        <v>1285</v>
      </c>
      <c r="J62" s="115">
        <v>-16</v>
      </c>
      <c r="K62" s="116">
        <v>-1.245136186770428</v>
      </c>
    </row>
    <row r="63" spans="1:11" ht="14.1" customHeight="1" x14ac:dyDescent="0.2">
      <c r="A63" s="306"/>
      <c r="B63" s="307" t="s">
        <v>294</v>
      </c>
      <c r="C63" s="308"/>
      <c r="D63" s="113">
        <v>3.0513826192061964</v>
      </c>
      <c r="E63" s="115">
        <v>1237</v>
      </c>
      <c r="F63" s="114">
        <v>1248</v>
      </c>
      <c r="G63" s="114">
        <v>1271</v>
      </c>
      <c r="H63" s="114">
        <v>1263</v>
      </c>
      <c r="I63" s="140">
        <v>1255</v>
      </c>
      <c r="J63" s="115">
        <v>-18</v>
      </c>
      <c r="K63" s="116">
        <v>-1.4342629482071714</v>
      </c>
    </row>
    <row r="64" spans="1:11" ht="14.1" customHeight="1" x14ac:dyDescent="0.2">
      <c r="A64" s="306" t="s">
        <v>295</v>
      </c>
      <c r="B64" s="307" t="s">
        <v>296</v>
      </c>
      <c r="C64" s="308"/>
      <c r="D64" s="113">
        <v>0.67835911097955059</v>
      </c>
      <c r="E64" s="115">
        <v>275</v>
      </c>
      <c r="F64" s="114">
        <v>281</v>
      </c>
      <c r="G64" s="114">
        <v>285</v>
      </c>
      <c r="H64" s="114">
        <v>279</v>
      </c>
      <c r="I64" s="140">
        <v>282</v>
      </c>
      <c r="J64" s="115">
        <v>-7</v>
      </c>
      <c r="K64" s="116">
        <v>-2.4822695035460991</v>
      </c>
    </row>
    <row r="65" spans="1:11" ht="14.1" customHeight="1" x14ac:dyDescent="0.2">
      <c r="A65" s="306" t="s">
        <v>297</v>
      </c>
      <c r="B65" s="307" t="s">
        <v>298</v>
      </c>
      <c r="C65" s="308"/>
      <c r="D65" s="113">
        <v>1.2210463997631911</v>
      </c>
      <c r="E65" s="115">
        <v>495</v>
      </c>
      <c r="F65" s="114">
        <v>504</v>
      </c>
      <c r="G65" s="114">
        <v>496</v>
      </c>
      <c r="H65" s="114">
        <v>458</v>
      </c>
      <c r="I65" s="140">
        <v>376</v>
      </c>
      <c r="J65" s="115">
        <v>119</v>
      </c>
      <c r="K65" s="116">
        <v>31.648936170212767</v>
      </c>
    </row>
    <row r="66" spans="1:11" ht="14.1" customHeight="1" x14ac:dyDescent="0.2">
      <c r="A66" s="306">
        <v>82</v>
      </c>
      <c r="B66" s="307" t="s">
        <v>299</v>
      </c>
      <c r="C66" s="308"/>
      <c r="D66" s="113">
        <v>2.7011026419003921</v>
      </c>
      <c r="E66" s="115">
        <v>1095</v>
      </c>
      <c r="F66" s="114">
        <v>1110</v>
      </c>
      <c r="G66" s="114">
        <v>1146</v>
      </c>
      <c r="H66" s="114">
        <v>1087</v>
      </c>
      <c r="I66" s="140">
        <v>1096</v>
      </c>
      <c r="J66" s="115">
        <v>-1</v>
      </c>
      <c r="K66" s="116">
        <v>-9.1240875912408759E-2</v>
      </c>
    </row>
    <row r="67" spans="1:11" ht="14.1" customHeight="1" x14ac:dyDescent="0.2">
      <c r="A67" s="306" t="s">
        <v>300</v>
      </c>
      <c r="B67" s="307" t="s">
        <v>301</v>
      </c>
      <c r="C67" s="308"/>
      <c r="D67" s="113">
        <v>1.7291990428969635</v>
      </c>
      <c r="E67" s="115">
        <v>701</v>
      </c>
      <c r="F67" s="114">
        <v>710</v>
      </c>
      <c r="G67" s="114">
        <v>745</v>
      </c>
      <c r="H67" s="114">
        <v>701</v>
      </c>
      <c r="I67" s="140">
        <v>705</v>
      </c>
      <c r="J67" s="115">
        <v>-4</v>
      </c>
      <c r="K67" s="116">
        <v>-0.56737588652482274</v>
      </c>
    </row>
    <row r="68" spans="1:11" ht="14.1" customHeight="1" x14ac:dyDescent="0.2">
      <c r="A68" s="306" t="s">
        <v>302</v>
      </c>
      <c r="B68" s="307" t="s">
        <v>303</v>
      </c>
      <c r="C68" s="308"/>
      <c r="D68" s="113">
        <v>0.5081526431337724</v>
      </c>
      <c r="E68" s="115">
        <v>206</v>
      </c>
      <c r="F68" s="114">
        <v>206</v>
      </c>
      <c r="G68" s="114">
        <v>206</v>
      </c>
      <c r="H68" s="114">
        <v>202</v>
      </c>
      <c r="I68" s="140">
        <v>200</v>
      </c>
      <c r="J68" s="115">
        <v>6</v>
      </c>
      <c r="K68" s="116">
        <v>3</v>
      </c>
    </row>
    <row r="69" spans="1:11" ht="14.1" customHeight="1" x14ac:dyDescent="0.2">
      <c r="A69" s="306">
        <v>83</v>
      </c>
      <c r="B69" s="307" t="s">
        <v>304</v>
      </c>
      <c r="C69" s="308"/>
      <c r="D69" s="113">
        <v>6.9389970152199121</v>
      </c>
      <c r="E69" s="115">
        <v>2813</v>
      </c>
      <c r="F69" s="114">
        <v>2814</v>
      </c>
      <c r="G69" s="114">
        <v>2827</v>
      </c>
      <c r="H69" s="114">
        <v>2803</v>
      </c>
      <c r="I69" s="140">
        <v>2824</v>
      </c>
      <c r="J69" s="115">
        <v>-11</v>
      </c>
      <c r="K69" s="116">
        <v>-0.3895184135977337</v>
      </c>
    </row>
    <row r="70" spans="1:11" ht="14.1" customHeight="1" x14ac:dyDescent="0.2">
      <c r="A70" s="306" t="s">
        <v>305</v>
      </c>
      <c r="B70" s="307" t="s">
        <v>306</v>
      </c>
      <c r="C70" s="308"/>
      <c r="D70" s="113">
        <v>5.5230765435753222</v>
      </c>
      <c r="E70" s="115">
        <v>2239</v>
      </c>
      <c r="F70" s="114">
        <v>2248</v>
      </c>
      <c r="G70" s="114">
        <v>2259</v>
      </c>
      <c r="H70" s="114">
        <v>2237</v>
      </c>
      <c r="I70" s="140">
        <v>2261</v>
      </c>
      <c r="J70" s="115">
        <v>-22</v>
      </c>
      <c r="K70" s="116">
        <v>-0.97302078726227337</v>
      </c>
    </row>
    <row r="71" spans="1:11" ht="14.1" customHeight="1" x14ac:dyDescent="0.2">
      <c r="A71" s="306"/>
      <c r="B71" s="307" t="s">
        <v>307</v>
      </c>
      <c r="C71" s="308"/>
      <c r="D71" s="113">
        <v>3.6483386368682011</v>
      </c>
      <c r="E71" s="115">
        <v>1479</v>
      </c>
      <c r="F71" s="114">
        <v>1488</v>
      </c>
      <c r="G71" s="114">
        <v>1502</v>
      </c>
      <c r="H71" s="114">
        <v>1492</v>
      </c>
      <c r="I71" s="140">
        <v>1500</v>
      </c>
      <c r="J71" s="115">
        <v>-21</v>
      </c>
      <c r="K71" s="116">
        <v>-1.4</v>
      </c>
    </row>
    <row r="72" spans="1:11" ht="14.1" customHeight="1" x14ac:dyDescent="0.2">
      <c r="A72" s="306">
        <v>84</v>
      </c>
      <c r="B72" s="307" t="s">
        <v>308</v>
      </c>
      <c r="C72" s="308"/>
      <c r="D72" s="113">
        <v>1.0089050050568589</v>
      </c>
      <c r="E72" s="115">
        <v>409</v>
      </c>
      <c r="F72" s="114">
        <v>409</v>
      </c>
      <c r="G72" s="114">
        <v>407</v>
      </c>
      <c r="H72" s="114">
        <v>389</v>
      </c>
      <c r="I72" s="140">
        <v>409</v>
      </c>
      <c r="J72" s="115">
        <v>0</v>
      </c>
      <c r="K72" s="116">
        <v>0</v>
      </c>
    </row>
    <row r="73" spans="1:11" ht="14.1" customHeight="1" x14ac:dyDescent="0.2">
      <c r="A73" s="306" t="s">
        <v>309</v>
      </c>
      <c r="B73" s="307" t="s">
        <v>310</v>
      </c>
      <c r="C73" s="308"/>
      <c r="D73" s="113">
        <v>0.47361799748390437</v>
      </c>
      <c r="E73" s="115">
        <v>192</v>
      </c>
      <c r="F73" s="114">
        <v>196</v>
      </c>
      <c r="G73" s="114">
        <v>188</v>
      </c>
      <c r="H73" s="114">
        <v>175</v>
      </c>
      <c r="I73" s="140">
        <v>191</v>
      </c>
      <c r="J73" s="115">
        <v>1</v>
      </c>
      <c r="K73" s="116">
        <v>0.52356020942408377</v>
      </c>
    </row>
    <row r="74" spans="1:11" ht="14.1" customHeight="1" x14ac:dyDescent="0.2">
      <c r="A74" s="306" t="s">
        <v>311</v>
      </c>
      <c r="B74" s="307" t="s">
        <v>312</v>
      </c>
      <c r="C74" s="308"/>
      <c r="D74" s="113">
        <v>0.15540590542440613</v>
      </c>
      <c r="E74" s="115">
        <v>63</v>
      </c>
      <c r="F74" s="114">
        <v>62</v>
      </c>
      <c r="G74" s="114">
        <v>64</v>
      </c>
      <c r="H74" s="114">
        <v>67</v>
      </c>
      <c r="I74" s="140">
        <v>66</v>
      </c>
      <c r="J74" s="115">
        <v>-3</v>
      </c>
      <c r="K74" s="116">
        <v>-4.5454545454545459</v>
      </c>
    </row>
    <row r="75" spans="1:11" ht="14.1" customHeight="1" x14ac:dyDescent="0.2">
      <c r="A75" s="306" t="s">
        <v>313</v>
      </c>
      <c r="B75" s="307" t="s">
        <v>314</v>
      </c>
      <c r="C75" s="308"/>
      <c r="D75" s="113">
        <v>9.3736895335356077E-2</v>
      </c>
      <c r="E75" s="115">
        <v>38</v>
      </c>
      <c r="F75" s="114">
        <v>32</v>
      </c>
      <c r="G75" s="114">
        <v>37</v>
      </c>
      <c r="H75" s="114">
        <v>32</v>
      </c>
      <c r="I75" s="140">
        <v>32</v>
      </c>
      <c r="J75" s="115">
        <v>6</v>
      </c>
      <c r="K75" s="116">
        <v>18.75</v>
      </c>
    </row>
    <row r="76" spans="1:11" ht="14.1" customHeight="1" x14ac:dyDescent="0.2">
      <c r="A76" s="306">
        <v>91</v>
      </c>
      <c r="B76" s="307" t="s">
        <v>315</v>
      </c>
      <c r="C76" s="308"/>
      <c r="D76" s="113">
        <v>0.16280618663509214</v>
      </c>
      <c r="E76" s="115">
        <v>66</v>
      </c>
      <c r="F76" s="114">
        <v>63</v>
      </c>
      <c r="G76" s="114">
        <v>65</v>
      </c>
      <c r="H76" s="114">
        <v>63</v>
      </c>
      <c r="I76" s="140">
        <v>65</v>
      </c>
      <c r="J76" s="115">
        <v>1</v>
      </c>
      <c r="K76" s="116">
        <v>1.5384615384615385</v>
      </c>
    </row>
    <row r="77" spans="1:11" ht="14.1" customHeight="1" x14ac:dyDescent="0.2">
      <c r="A77" s="306">
        <v>92</v>
      </c>
      <c r="B77" s="307" t="s">
        <v>316</v>
      </c>
      <c r="C77" s="308"/>
      <c r="D77" s="113">
        <v>0.31327857125237424</v>
      </c>
      <c r="E77" s="115">
        <v>127</v>
      </c>
      <c r="F77" s="114">
        <v>132</v>
      </c>
      <c r="G77" s="114">
        <v>142</v>
      </c>
      <c r="H77" s="114">
        <v>134</v>
      </c>
      <c r="I77" s="140">
        <v>133</v>
      </c>
      <c r="J77" s="115">
        <v>-6</v>
      </c>
      <c r="K77" s="116">
        <v>-4.511278195488722</v>
      </c>
    </row>
    <row r="78" spans="1:11" ht="14.1" customHeight="1" x14ac:dyDescent="0.2">
      <c r="A78" s="306">
        <v>93</v>
      </c>
      <c r="B78" s="307" t="s">
        <v>317</v>
      </c>
      <c r="C78" s="308"/>
      <c r="D78" s="113">
        <v>6.6602530896174059E-2</v>
      </c>
      <c r="E78" s="115">
        <v>27</v>
      </c>
      <c r="F78" s="114">
        <v>28</v>
      </c>
      <c r="G78" s="114">
        <v>27</v>
      </c>
      <c r="H78" s="114" t="s">
        <v>513</v>
      </c>
      <c r="I78" s="140" t="s">
        <v>513</v>
      </c>
      <c r="J78" s="115" t="s">
        <v>513</v>
      </c>
      <c r="K78" s="116" t="s">
        <v>513</v>
      </c>
    </row>
    <row r="79" spans="1:11" ht="14.1" customHeight="1" x14ac:dyDescent="0.2">
      <c r="A79" s="306">
        <v>94</v>
      </c>
      <c r="B79" s="307" t="s">
        <v>318</v>
      </c>
      <c r="C79" s="308"/>
      <c r="D79" s="113">
        <v>6.906929129973606E-2</v>
      </c>
      <c r="E79" s="115">
        <v>28</v>
      </c>
      <c r="F79" s="114">
        <v>26</v>
      </c>
      <c r="G79" s="114" t="s">
        <v>513</v>
      </c>
      <c r="H79" s="114">
        <v>26</v>
      </c>
      <c r="I79" s="140">
        <v>26</v>
      </c>
      <c r="J79" s="115">
        <v>2</v>
      </c>
      <c r="K79" s="116">
        <v>7.6923076923076925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v>0</v>
      </c>
      <c r="H81" s="144">
        <v>0</v>
      </c>
      <c r="I81" s="145">
        <v>0</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11002</v>
      </c>
      <c r="E12" s="114">
        <v>11530</v>
      </c>
      <c r="F12" s="114">
        <v>11806</v>
      </c>
      <c r="G12" s="114">
        <v>11874</v>
      </c>
      <c r="H12" s="140">
        <v>11267</v>
      </c>
      <c r="I12" s="115">
        <v>-265</v>
      </c>
      <c r="J12" s="116">
        <v>-2.3520014200763293</v>
      </c>
      <c r="K12"/>
      <c r="L12"/>
      <c r="M12"/>
      <c r="N12"/>
      <c r="O12"/>
      <c r="P12"/>
    </row>
    <row r="13" spans="1:16" s="110" customFormat="1" ht="14.45" customHeight="1" x14ac:dyDescent="0.2">
      <c r="A13" s="120" t="s">
        <v>105</v>
      </c>
      <c r="B13" s="119" t="s">
        <v>106</v>
      </c>
      <c r="C13" s="113">
        <v>41.83784766406108</v>
      </c>
      <c r="D13" s="115">
        <v>4603</v>
      </c>
      <c r="E13" s="114">
        <v>4667</v>
      </c>
      <c r="F13" s="114">
        <v>4775</v>
      </c>
      <c r="G13" s="114">
        <v>4839</v>
      </c>
      <c r="H13" s="140">
        <v>4609</v>
      </c>
      <c r="I13" s="115">
        <v>-6</v>
      </c>
      <c r="J13" s="116">
        <v>-0.13018008244738555</v>
      </c>
      <c r="K13"/>
      <c r="L13"/>
      <c r="M13"/>
      <c r="N13"/>
      <c r="O13"/>
      <c r="P13"/>
    </row>
    <row r="14" spans="1:16" s="110" customFormat="1" ht="14.45" customHeight="1" x14ac:dyDescent="0.2">
      <c r="A14" s="120"/>
      <c r="B14" s="119" t="s">
        <v>107</v>
      </c>
      <c r="C14" s="113">
        <v>58.16215233593892</v>
      </c>
      <c r="D14" s="115">
        <v>6399</v>
      </c>
      <c r="E14" s="114">
        <v>6863</v>
      </c>
      <c r="F14" s="114">
        <v>7031</v>
      </c>
      <c r="G14" s="114">
        <v>7035</v>
      </c>
      <c r="H14" s="140">
        <v>6658</v>
      </c>
      <c r="I14" s="115">
        <v>-259</v>
      </c>
      <c r="J14" s="116">
        <v>-3.8900570741964553</v>
      </c>
      <c r="K14"/>
      <c r="L14"/>
      <c r="M14"/>
      <c r="N14"/>
      <c r="O14"/>
      <c r="P14"/>
    </row>
    <row r="15" spans="1:16" s="110" customFormat="1" ht="14.45" customHeight="1" x14ac:dyDescent="0.2">
      <c r="A15" s="118" t="s">
        <v>105</v>
      </c>
      <c r="B15" s="121" t="s">
        <v>108</v>
      </c>
      <c r="C15" s="113">
        <v>15.279040174513725</v>
      </c>
      <c r="D15" s="115">
        <v>1681</v>
      </c>
      <c r="E15" s="114">
        <v>1826</v>
      </c>
      <c r="F15" s="114">
        <v>1914</v>
      </c>
      <c r="G15" s="114">
        <v>1919</v>
      </c>
      <c r="H15" s="140">
        <v>1674</v>
      </c>
      <c r="I15" s="115">
        <v>7</v>
      </c>
      <c r="J15" s="116">
        <v>0.41816009557945044</v>
      </c>
      <c r="K15"/>
      <c r="L15"/>
      <c r="M15"/>
      <c r="N15"/>
      <c r="O15"/>
      <c r="P15"/>
    </row>
    <row r="16" spans="1:16" s="110" customFormat="1" ht="14.45" customHeight="1" x14ac:dyDescent="0.2">
      <c r="A16" s="118"/>
      <c r="B16" s="121" t="s">
        <v>109</v>
      </c>
      <c r="C16" s="113">
        <v>45.791674241047083</v>
      </c>
      <c r="D16" s="115">
        <v>5038</v>
      </c>
      <c r="E16" s="114">
        <v>5302</v>
      </c>
      <c r="F16" s="114">
        <v>5418</v>
      </c>
      <c r="G16" s="114">
        <v>5437</v>
      </c>
      <c r="H16" s="140">
        <v>5264</v>
      </c>
      <c r="I16" s="115">
        <v>-226</v>
      </c>
      <c r="J16" s="116">
        <v>-4.2933130699088142</v>
      </c>
      <c r="K16"/>
      <c r="L16"/>
      <c r="M16"/>
      <c r="N16"/>
      <c r="O16"/>
      <c r="P16"/>
    </row>
    <row r="17" spans="1:16" s="110" customFormat="1" ht="14.45" customHeight="1" x14ac:dyDescent="0.2">
      <c r="A17" s="118"/>
      <c r="B17" s="121" t="s">
        <v>110</v>
      </c>
      <c r="C17" s="113">
        <v>20.678058534811854</v>
      </c>
      <c r="D17" s="115">
        <v>2275</v>
      </c>
      <c r="E17" s="114">
        <v>2357</v>
      </c>
      <c r="F17" s="114">
        <v>2393</v>
      </c>
      <c r="G17" s="114">
        <v>2429</v>
      </c>
      <c r="H17" s="140">
        <v>2332</v>
      </c>
      <c r="I17" s="115">
        <v>-57</v>
      </c>
      <c r="J17" s="116">
        <v>-2.4442538593481991</v>
      </c>
      <c r="K17"/>
      <c r="L17"/>
      <c r="M17"/>
      <c r="N17"/>
      <c r="O17"/>
      <c r="P17"/>
    </row>
    <row r="18" spans="1:16" s="110" customFormat="1" ht="14.45" customHeight="1" x14ac:dyDescent="0.2">
      <c r="A18" s="120"/>
      <c r="B18" s="121" t="s">
        <v>111</v>
      </c>
      <c r="C18" s="113">
        <v>18.251227049627339</v>
      </c>
      <c r="D18" s="115">
        <v>2008</v>
      </c>
      <c r="E18" s="114">
        <v>2045</v>
      </c>
      <c r="F18" s="114">
        <v>2081</v>
      </c>
      <c r="G18" s="114">
        <v>2089</v>
      </c>
      <c r="H18" s="140">
        <v>1997</v>
      </c>
      <c r="I18" s="115">
        <v>11</v>
      </c>
      <c r="J18" s="116">
        <v>0.55082623935903852</v>
      </c>
      <c r="K18"/>
      <c r="L18"/>
      <c r="M18"/>
      <c r="N18"/>
      <c r="O18"/>
      <c r="P18"/>
    </row>
    <row r="19" spans="1:16" s="110" customFormat="1" ht="14.45" customHeight="1" x14ac:dyDescent="0.2">
      <c r="A19" s="120"/>
      <c r="B19" s="121" t="s">
        <v>112</v>
      </c>
      <c r="C19" s="113">
        <v>1.7996727867660425</v>
      </c>
      <c r="D19" s="115">
        <v>198</v>
      </c>
      <c r="E19" s="114">
        <v>201</v>
      </c>
      <c r="F19" s="114">
        <v>215</v>
      </c>
      <c r="G19" s="114">
        <v>190</v>
      </c>
      <c r="H19" s="140">
        <v>190</v>
      </c>
      <c r="I19" s="115">
        <v>8</v>
      </c>
      <c r="J19" s="116">
        <v>4.2105263157894735</v>
      </c>
      <c r="K19"/>
      <c r="L19"/>
      <c r="M19"/>
      <c r="N19"/>
      <c r="O19"/>
      <c r="P19"/>
    </row>
    <row r="20" spans="1:16" s="110" customFormat="1" ht="14.45" customHeight="1" x14ac:dyDescent="0.2">
      <c r="A20" s="120" t="s">
        <v>113</v>
      </c>
      <c r="B20" s="119" t="s">
        <v>116</v>
      </c>
      <c r="C20" s="113">
        <v>91.337938556626071</v>
      </c>
      <c r="D20" s="115">
        <v>10049</v>
      </c>
      <c r="E20" s="114">
        <v>10526</v>
      </c>
      <c r="F20" s="114">
        <v>10786</v>
      </c>
      <c r="G20" s="114">
        <v>10832</v>
      </c>
      <c r="H20" s="140">
        <v>10353</v>
      </c>
      <c r="I20" s="115">
        <v>-304</v>
      </c>
      <c r="J20" s="116">
        <v>-2.9363469525741333</v>
      </c>
      <c r="K20"/>
      <c r="L20"/>
      <c r="M20"/>
      <c r="N20"/>
      <c r="O20"/>
      <c r="P20"/>
    </row>
    <row r="21" spans="1:16" s="110" customFormat="1" ht="14.45" customHeight="1" x14ac:dyDescent="0.2">
      <c r="A21" s="123"/>
      <c r="B21" s="124" t="s">
        <v>117</v>
      </c>
      <c r="C21" s="125">
        <v>8.5711688783857483</v>
      </c>
      <c r="D21" s="143">
        <v>943</v>
      </c>
      <c r="E21" s="144">
        <v>995</v>
      </c>
      <c r="F21" s="144">
        <v>1010</v>
      </c>
      <c r="G21" s="144">
        <v>1032</v>
      </c>
      <c r="H21" s="145">
        <v>903</v>
      </c>
      <c r="I21" s="143">
        <v>40</v>
      </c>
      <c r="J21" s="146">
        <v>4.4296788482834994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12276</v>
      </c>
      <c r="E56" s="114">
        <v>12811</v>
      </c>
      <c r="F56" s="114">
        <v>13146</v>
      </c>
      <c r="G56" s="114">
        <v>13181</v>
      </c>
      <c r="H56" s="140">
        <v>12586</v>
      </c>
      <c r="I56" s="115">
        <v>-310</v>
      </c>
      <c r="J56" s="116">
        <v>-2.4630541871921183</v>
      </c>
      <c r="K56"/>
      <c r="L56"/>
      <c r="M56"/>
      <c r="N56"/>
      <c r="O56"/>
      <c r="P56"/>
    </row>
    <row r="57" spans="1:16" s="110" customFormat="1" ht="14.45" customHeight="1" x14ac:dyDescent="0.2">
      <c r="A57" s="120" t="s">
        <v>105</v>
      </c>
      <c r="B57" s="119" t="s">
        <v>106</v>
      </c>
      <c r="C57" s="113">
        <v>41.829586184424898</v>
      </c>
      <c r="D57" s="115">
        <v>5135</v>
      </c>
      <c r="E57" s="114">
        <v>5247</v>
      </c>
      <c r="F57" s="114">
        <v>5376</v>
      </c>
      <c r="G57" s="114">
        <v>5405</v>
      </c>
      <c r="H57" s="140">
        <v>5171</v>
      </c>
      <c r="I57" s="115">
        <v>-36</v>
      </c>
      <c r="J57" s="116">
        <v>-0.6961902920131503</v>
      </c>
    </row>
    <row r="58" spans="1:16" s="110" customFormat="1" ht="14.45" customHeight="1" x14ac:dyDescent="0.2">
      <c r="A58" s="120"/>
      <c r="B58" s="119" t="s">
        <v>107</v>
      </c>
      <c r="C58" s="113">
        <v>58.170413815575102</v>
      </c>
      <c r="D58" s="115">
        <v>7141</v>
      </c>
      <c r="E58" s="114">
        <v>7564</v>
      </c>
      <c r="F58" s="114">
        <v>7770</v>
      </c>
      <c r="G58" s="114">
        <v>7776</v>
      </c>
      <c r="H58" s="140">
        <v>7415</v>
      </c>
      <c r="I58" s="115">
        <v>-274</v>
      </c>
      <c r="J58" s="116">
        <v>-3.6952124072825354</v>
      </c>
    </row>
    <row r="59" spans="1:16" s="110" customFormat="1" ht="14.45" customHeight="1" x14ac:dyDescent="0.2">
      <c r="A59" s="118" t="s">
        <v>105</v>
      </c>
      <c r="B59" s="121" t="s">
        <v>108</v>
      </c>
      <c r="C59" s="113">
        <v>15.762463343108504</v>
      </c>
      <c r="D59" s="115">
        <v>1935</v>
      </c>
      <c r="E59" s="114">
        <v>2087</v>
      </c>
      <c r="F59" s="114">
        <v>2155</v>
      </c>
      <c r="G59" s="114">
        <v>2170</v>
      </c>
      <c r="H59" s="140">
        <v>1950</v>
      </c>
      <c r="I59" s="115">
        <v>-15</v>
      </c>
      <c r="J59" s="116">
        <v>-0.76923076923076927</v>
      </c>
    </row>
    <row r="60" spans="1:16" s="110" customFormat="1" ht="14.45" customHeight="1" x14ac:dyDescent="0.2">
      <c r="A60" s="118"/>
      <c r="B60" s="121" t="s">
        <v>109</v>
      </c>
      <c r="C60" s="113">
        <v>45.144998370804821</v>
      </c>
      <c r="D60" s="115">
        <v>5542</v>
      </c>
      <c r="E60" s="114">
        <v>5817</v>
      </c>
      <c r="F60" s="114">
        <v>5965</v>
      </c>
      <c r="G60" s="114">
        <v>5969</v>
      </c>
      <c r="H60" s="140">
        <v>5793</v>
      </c>
      <c r="I60" s="115">
        <v>-251</v>
      </c>
      <c r="J60" s="116">
        <v>-4.3328154669428622</v>
      </c>
    </row>
    <row r="61" spans="1:16" s="110" customFormat="1" ht="14.45" customHeight="1" x14ac:dyDescent="0.2">
      <c r="A61" s="118"/>
      <c r="B61" s="121" t="s">
        <v>110</v>
      </c>
      <c r="C61" s="113">
        <v>20.755946562398176</v>
      </c>
      <c r="D61" s="115">
        <v>2548</v>
      </c>
      <c r="E61" s="114">
        <v>2613</v>
      </c>
      <c r="F61" s="114">
        <v>2678</v>
      </c>
      <c r="G61" s="114">
        <v>2685</v>
      </c>
      <c r="H61" s="140">
        <v>2575</v>
      </c>
      <c r="I61" s="115">
        <v>-27</v>
      </c>
      <c r="J61" s="116">
        <v>-1.0485436893203883</v>
      </c>
    </row>
    <row r="62" spans="1:16" s="110" customFormat="1" ht="14.45" customHeight="1" x14ac:dyDescent="0.2">
      <c r="A62" s="120"/>
      <c r="B62" s="121" t="s">
        <v>111</v>
      </c>
      <c r="C62" s="113">
        <v>18.3365917236885</v>
      </c>
      <c r="D62" s="115">
        <v>2251</v>
      </c>
      <c r="E62" s="114">
        <v>2294</v>
      </c>
      <c r="F62" s="114">
        <v>2348</v>
      </c>
      <c r="G62" s="114">
        <v>2357</v>
      </c>
      <c r="H62" s="140">
        <v>2268</v>
      </c>
      <c r="I62" s="115">
        <v>-17</v>
      </c>
      <c r="J62" s="116">
        <v>-0.74955908289241624</v>
      </c>
    </row>
    <row r="63" spans="1:16" s="110" customFormat="1" ht="14.45" customHeight="1" x14ac:dyDescent="0.2">
      <c r="A63" s="120"/>
      <c r="B63" s="121" t="s">
        <v>112</v>
      </c>
      <c r="C63" s="113">
        <v>1.8654284783317041</v>
      </c>
      <c r="D63" s="115">
        <v>229</v>
      </c>
      <c r="E63" s="114">
        <v>223</v>
      </c>
      <c r="F63" s="114">
        <v>228</v>
      </c>
      <c r="G63" s="114">
        <v>199</v>
      </c>
      <c r="H63" s="140">
        <v>204</v>
      </c>
      <c r="I63" s="115">
        <v>25</v>
      </c>
      <c r="J63" s="116">
        <v>12.254901960784315</v>
      </c>
    </row>
    <row r="64" spans="1:16" s="110" customFormat="1" ht="14.45" customHeight="1" x14ac:dyDescent="0.2">
      <c r="A64" s="120" t="s">
        <v>113</v>
      </c>
      <c r="B64" s="119" t="s">
        <v>116</v>
      </c>
      <c r="C64" s="113">
        <v>91.096448354512873</v>
      </c>
      <c r="D64" s="115">
        <v>11183</v>
      </c>
      <c r="E64" s="114">
        <v>11657</v>
      </c>
      <c r="F64" s="114">
        <v>11997</v>
      </c>
      <c r="G64" s="114">
        <v>12031</v>
      </c>
      <c r="H64" s="140">
        <v>11568</v>
      </c>
      <c r="I64" s="115">
        <v>-385</v>
      </c>
      <c r="J64" s="116">
        <v>-3.3281466113416323</v>
      </c>
    </row>
    <row r="65" spans="1:10" s="110" customFormat="1" ht="14.45" customHeight="1" x14ac:dyDescent="0.2">
      <c r="A65" s="123"/>
      <c r="B65" s="124" t="s">
        <v>117</v>
      </c>
      <c r="C65" s="125">
        <v>8.8139459107201041</v>
      </c>
      <c r="D65" s="143">
        <v>1082</v>
      </c>
      <c r="E65" s="144">
        <v>1144</v>
      </c>
      <c r="F65" s="144">
        <v>1137</v>
      </c>
      <c r="G65" s="144">
        <v>1138</v>
      </c>
      <c r="H65" s="145">
        <v>1006</v>
      </c>
      <c r="I65" s="143">
        <v>76</v>
      </c>
      <c r="J65" s="146">
        <v>7.5546719681908545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11002</v>
      </c>
      <c r="G11" s="114">
        <v>11530</v>
      </c>
      <c r="H11" s="114">
        <v>11806</v>
      </c>
      <c r="I11" s="114">
        <v>11874</v>
      </c>
      <c r="J11" s="140">
        <v>11267</v>
      </c>
      <c r="K11" s="114">
        <v>-265</v>
      </c>
      <c r="L11" s="116">
        <v>-2.3520014200763293</v>
      </c>
    </row>
    <row r="12" spans="1:17" s="110" customFormat="1" ht="24" customHeight="1" x14ac:dyDescent="0.2">
      <c r="A12" s="604" t="s">
        <v>185</v>
      </c>
      <c r="B12" s="605"/>
      <c r="C12" s="605"/>
      <c r="D12" s="606"/>
      <c r="E12" s="113">
        <v>41.83784766406108</v>
      </c>
      <c r="F12" s="115">
        <v>4603</v>
      </c>
      <c r="G12" s="114">
        <v>4667</v>
      </c>
      <c r="H12" s="114">
        <v>4775</v>
      </c>
      <c r="I12" s="114">
        <v>4839</v>
      </c>
      <c r="J12" s="140">
        <v>4609</v>
      </c>
      <c r="K12" s="114">
        <v>-6</v>
      </c>
      <c r="L12" s="116">
        <v>-0.13018008244738555</v>
      </c>
    </row>
    <row r="13" spans="1:17" s="110" customFormat="1" ht="15" customHeight="1" x14ac:dyDescent="0.2">
      <c r="A13" s="120"/>
      <c r="B13" s="612" t="s">
        <v>107</v>
      </c>
      <c r="C13" s="612"/>
      <c r="E13" s="113">
        <v>58.16215233593892</v>
      </c>
      <c r="F13" s="115">
        <v>6399</v>
      </c>
      <c r="G13" s="114">
        <v>6863</v>
      </c>
      <c r="H13" s="114">
        <v>7031</v>
      </c>
      <c r="I13" s="114">
        <v>7035</v>
      </c>
      <c r="J13" s="140">
        <v>6658</v>
      </c>
      <c r="K13" s="114">
        <v>-259</v>
      </c>
      <c r="L13" s="116">
        <v>-3.8900570741964553</v>
      </c>
    </row>
    <row r="14" spans="1:17" s="110" customFormat="1" ht="22.5" customHeight="1" x14ac:dyDescent="0.2">
      <c r="A14" s="604" t="s">
        <v>186</v>
      </c>
      <c r="B14" s="605"/>
      <c r="C14" s="605"/>
      <c r="D14" s="606"/>
      <c r="E14" s="113">
        <v>15.279040174513725</v>
      </c>
      <c r="F14" s="115">
        <v>1681</v>
      </c>
      <c r="G14" s="114">
        <v>1826</v>
      </c>
      <c r="H14" s="114">
        <v>1914</v>
      </c>
      <c r="I14" s="114">
        <v>1919</v>
      </c>
      <c r="J14" s="140">
        <v>1674</v>
      </c>
      <c r="K14" s="114">
        <v>7</v>
      </c>
      <c r="L14" s="116">
        <v>0.41816009557945044</v>
      </c>
    </row>
    <row r="15" spans="1:17" s="110" customFormat="1" ht="15" customHeight="1" x14ac:dyDescent="0.2">
      <c r="A15" s="120"/>
      <c r="B15" s="119"/>
      <c r="C15" s="258" t="s">
        <v>106</v>
      </c>
      <c r="E15" s="113">
        <v>46.341463414634148</v>
      </c>
      <c r="F15" s="115">
        <v>779</v>
      </c>
      <c r="G15" s="114">
        <v>804</v>
      </c>
      <c r="H15" s="114">
        <v>828</v>
      </c>
      <c r="I15" s="114">
        <v>836</v>
      </c>
      <c r="J15" s="140">
        <v>729</v>
      </c>
      <c r="K15" s="114">
        <v>50</v>
      </c>
      <c r="L15" s="116">
        <v>6.8587105624142657</v>
      </c>
    </row>
    <row r="16" spans="1:17" s="110" customFormat="1" ht="15" customHeight="1" x14ac:dyDescent="0.2">
      <c r="A16" s="120"/>
      <c r="B16" s="119"/>
      <c r="C16" s="258" t="s">
        <v>107</v>
      </c>
      <c r="E16" s="113">
        <v>53.658536585365852</v>
      </c>
      <c r="F16" s="115">
        <v>902</v>
      </c>
      <c r="G16" s="114">
        <v>1022</v>
      </c>
      <c r="H16" s="114">
        <v>1086</v>
      </c>
      <c r="I16" s="114">
        <v>1083</v>
      </c>
      <c r="J16" s="140">
        <v>945</v>
      </c>
      <c r="K16" s="114">
        <v>-43</v>
      </c>
      <c r="L16" s="116">
        <v>-4.5502645502645507</v>
      </c>
    </row>
    <row r="17" spans="1:12" s="110" customFormat="1" ht="15" customHeight="1" x14ac:dyDescent="0.2">
      <c r="A17" s="120"/>
      <c r="B17" s="121" t="s">
        <v>109</v>
      </c>
      <c r="C17" s="258"/>
      <c r="E17" s="113">
        <v>45.791674241047083</v>
      </c>
      <c r="F17" s="115">
        <v>5038</v>
      </c>
      <c r="G17" s="114">
        <v>5302</v>
      </c>
      <c r="H17" s="114">
        <v>5418</v>
      </c>
      <c r="I17" s="114">
        <v>5437</v>
      </c>
      <c r="J17" s="140">
        <v>5264</v>
      </c>
      <c r="K17" s="114">
        <v>-226</v>
      </c>
      <c r="L17" s="116">
        <v>-4.2933130699088142</v>
      </c>
    </row>
    <row r="18" spans="1:12" s="110" customFormat="1" ht="15" customHeight="1" x14ac:dyDescent="0.2">
      <c r="A18" s="120"/>
      <c r="B18" s="119"/>
      <c r="C18" s="258" t="s">
        <v>106</v>
      </c>
      <c r="E18" s="113">
        <v>37.653830885271937</v>
      </c>
      <c r="F18" s="115">
        <v>1897</v>
      </c>
      <c r="G18" s="114">
        <v>1941</v>
      </c>
      <c r="H18" s="114">
        <v>1979</v>
      </c>
      <c r="I18" s="114">
        <v>1984</v>
      </c>
      <c r="J18" s="140">
        <v>1939</v>
      </c>
      <c r="K18" s="114">
        <v>-42</v>
      </c>
      <c r="L18" s="116">
        <v>-2.1660649819494586</v>
      </c>
    </row>
    <row r="19" spans="1:12" s="110" customFormat="1" ht="15" customHeight="1" x14ac:dyDescent="0.2">
      <c r="A19" s="120"/>
      <c r="B19" s="119"/>
      <c r="C19" s="258" t="s">
        <v>107</v>
      </c>
      <c r="E19" s="113">
        <v>62.346169114728063</v>
      </c>
      <c r="F19" s="115">
        <v>3141</v>
      </c>
      <c r="G19" s="114">
        <v>3361</v>
      </c>
      <c r="H19" s="114">
        <v>3439</v>
      </c>
      <c r="I19" s="114">
        <v>3453</v>
      </c>
      <c r="J19" s="140">
        <v>3325</v>
      </c>
      <c r="K19" s="114">
        <v>-184</v>
      </c>
      <c r="L19" s="116">
        <v>-5.5338345864661651</v>
      </c>
    </row>
    <row r="20" spans="1:12" s="110" customFormat="1" ht="15" customHeight="1" x14ac:dyDescent="0.2">
      <c r="A20" s="120"/>
      <c r="B20" s="121" t="s">
        <v>110</v>
      </c>
      <c r="C20" s="258"/>
      <c r="E20" s="113">
        <v>20.678058534811854</v>
      </c>
      <c r="F20" s="115">
        <v>2275</v>
      </c>
      <c r="G20" s="114">
        <v>2357</v>
      </c>
      <c r="H20" s="114">
        <v>2393</v>
      </c>
      <c r="I20" s="114">
        <v>2429</v>
      </c>
      <c r="J20" s="140">
        <v>2332</v>
      </c>
      <c r="K20" s="114">
        <v>-57</v>
      </c>
      <c r="L20" s="116">
        <v>-2.4442538593481991</v>
      </c>
    </row>
    <row r="21" spans="1:12" s="110" customFormat="1" ht="15" customHeight="1" x14ac:dyDescent="0.2">
      <c r="A21" s="120"/>
      <c r="B21" s="119"/>
      <c r="C21" s="258" t="s">
        <v>106</v>
      </c>
      <c r="E21" s="113">
        <v>35.164835164835168</v>
      </c>
      <c r="F21" s="115">
        <v>800</v>
      </c>
      <c r="G21" s="114">
        <v>804</v>
      </c>
      <c r="H21" s="114">
        <v>821</v>
      </c>
      <c r="I21" s="114">
        <v>854</v>
      </c>
      <c r="J21" s="140">
        <v>820</v>
      </c>
      <c r="K21" s="114">
        <v>-20</v>
      </c>
      <c r="L21" s="116">
        <v>-2.4390243902439024</v>
      </c>
    </row>
    <row r="22" spans="1:12" s="110" customFormat="1" ht="15" customHeight="1" x14ac:dyDescent="0.2">
      <c r="A22" s="120"/>
      <c r="B22" s="119"/>
      <c r="C22" s="258" t="s">
        <v>107</v>
      </c>
      <c r="E22" s="113">
        <v>64.835164835164832</v>
      </c>
      <c r="F22" s="115">
        <v>1475</v>
      </c>
      <c r="G22" s="114">
        <v>1553</v>
      </c>
      <c r="H22" s="114">
        <v>1572</v>
      </c>
      <c r="I22" s="114">
        <v>1575</v>
      </c>
      <c r="J22" s="140">
        <v>1512</v>
      </c>
      <c r="K22" s="114">
        <v>-37</v>
      </c>
      <c r="L22" s="116">
        <v>-2.447089947089947</v>
      </c>
    </row>
    <row r="23" spans="1:12" s="110" customFormat="1" ht="15" customHeight="1" x14ac:dyDescent="0.2">
      <c r="A23" s="120"/>
      <c r="B23" s="121" t="s">
        <v>111</v>
      </c>
      <c r="C23" s="258"/>
      <c r="E23" s="113">
        <v>18.251227049627339</v>
      </c>
      <c r="F23" s="115">
        <v>2008</v>
      </c>
      <c r="G23" s="114">
        <v>2045</v>
      </c>
      <c r="H23" s="114">
        <v>2081</v>
      </c>
      <c r="I23" s="114">
        <v>2089</v>
      </c>
      <c r="J23" s="140">
        <v>1997</v>
      </c>
      <c r="K23" s="114">
        <v>11</v>
      </c>
      <c r="L23" s="116">
        <v>0.55082623935903852</v>
      </c>
    </row>
    <row r="24" spans="1:12" s="110" customFormat="1" ht="15" customHeight="1" x14ac:dyDescent="0.2">
      <c r="A24" s="120"/>
      <c r="B24" s="119"/>
      <c r="C24" s="258" t="s">
        <v>106</v>
      </c>
      <c r="E24" s="113">
        <v>56.125498007968126</v>
      </c>
      <c r="F24" s="115">
        <v>1127</v>
      </c>
      <c r="G24" s="114">
        <v>1118</v>
      </c>
      <c r="H24" s="114">
        <v>1147</v>
      </c>
      <c r="I24" s="114">
        <v>1165</v>
      </c>
      <c r="J24" s="140">
        <v>1121</v>
      </c>
      <c r="K24" s="114">
        <v>6</v>
      </c>
      <c r="L24" s="116">
        <v>0.53523639607493312</v>
      </c>
    </row>
    <row r="25" spans="1:12" s="110" customFormat="1" ht="15" customHeight="1" x14ac:dyDescent="0.2">
      <c r="A25" s="120"/>
      <c r="B25" s="119"/>
      <c r="C25" s="258" t="s">
        <v>107</v>
      </c>
      <c r="E25" s="113">
        <v>43.874501992031874</v>
      </c>
      <c r="F25" s="115">
        <v>881</v>
      </c>
      <c r="G25" s="114">
        <v>927</v>
      </c>
      <c r="H25" s="114">
        <v>934</v>
      </c>
      <c r="I25" s="114">
        <v>924</v>
      </c>
      <c r="J25" s="140">
        <v>876</v>
      </c>
      <c r="K25" s="114">
        <v>5</v>
      </c>
      <c r="L25" s="116">
        <v>0.57077625570776258</v>
      </c>
    </row>
    <row r="26" spans="1:12" s="110" customFormat="1" ht="15" customHeight="1" x14ac:dyDescent="0.2">
      <c r="A26" s="120"/>
      <c r="C26" s="121" t="s">
        <v>187</v>
      </c>
      <c r="D26" s="110" t="s">
        <v>188</v>
      </c>
      <c r="E26" s="113">
        <v>1.7996727867660425</v>
      </c>
      <c r="F26" s="115">
        <v>198</v>
      </c>
      <c r="G26" s="114">
        <v>201</v>
      </c>
      <c r="H26" s="114">
        <v>215</v>
      </c>
      <c r="I26" s="114">
        <v>190</v>
      </c>
      <c r="J26" s="140">
        <v>190</v>
      </c>
      <c r="K26" s="114">
        <v>8</v>
      </c>
      <c r="L26" s="116">
        <v>4.2105263157894735</v>
      </c>
    </row>
    <row r="27" spans="1:12" s="110" customFormat="1" ht="15" customHeight="1" x14ac:dyDescent="0.2">
      <c r="A27" s="120"/>
      <c r="B27" s="119"/>
      <c r="D27" s="259" t="s">
        <v>106</v>
      </c>
      <c r="E27" s="113">
        <v>53.030303030303031</v>
      </c>
      <c r="F27" s="115">
        <v>105</v>
      </c>
      <c r="G27" s="114">
        <v>105</v>
      </c>
      <c r="H27" s="114">
        <v>110</v>
      </c>
      <c r="I27" s="114">
        <v>96</v>
      </c>
      <c r="J27" s="140">
        <v>105</v>
      </c>
      <c r="K27" s="114">
        <v>0</v>
      </c>
      <c r="L27" s="116">
        <v>0</v>
      </c>
    </row>
    <row r="28" spans="1:12" s="110" customFormat="1" ht="15" customHeight="1" x14ac:dyDescent="0.2">
      <c r="A28" s="120"/>
      <c r="B28" s="119"/>
      <c r="D28" s="259" t="s">
        <v>107</v>
      </c>
      <c r="E28" s="113">
        <v>46.969696969696969</v>
      </c>
      <c r="F28" s="115">
        <v>93</v>
      </c>
      <c r="G28" s="114">
        <v>96</v>
      </c>
      <c r="H28" s="114">
        <v>105</v>
      </c>
      <c r="I28" s="114">
        <v>94</v>
      </c>
      <c r="J28" s="140">
        <v>85</v>
      </c>
      <c r="K28" s="114">
        <v>8</v>
      </c>
      <c r="L28" s="116">
        <v>9.4117647058823533</v>
      </c>
    </row>
    <row r="29" spans="1:12" s="110" customFormat="1" ht="24" customHeight="1" x14ac:dyDescent="0.2">
      <c r="A29" s="604" t="s">
        <v>189</v>
      </c>
      <c r="B29" s="605"/>
      <c r="C29" s="605"/>
      <c r="D29" s="606"/>
      <c r="E29" s="113">
        <v>91.337938556626071</v>
      </c>
      <c r="F29" s="115">
        <v>10049</v>
      </c>
      <c r="G29" s="114">
        <v>10526</v>
      </c>
      <c r="H29" s="114">
        <v>10786</v>
      </c>
      <c r="I29" s="114">
        <v>10832</v>
      </c>
      <c r="J29" s="140">
        <v>10353</v>
      </c>
      <c r="K29" s="114">
        <v>-304</v>
      </c>
      <c r="L29" s="116">
        <v>-2.9363469525741333</v>
      </c>
    </row>
    <row r="30" spans="1:12" s="110" customFormat="1" ht="15" customHeight="1" x14ac:dyDescent="0.2">
      <c r="A30" s="120"/>
      <c r="B30" s="119"/>
      <c r="C30" s="258" t="s">
        <v>106</v>
      </c>
      <c r="E30" s="113">
        <v>41.974325803562543</v>
      </c>
      <c r="F30" s="115">
        <v>4218</v>
      </c>
      <c r="G30" s="114">
        <v>4282</v>
      </c>
      <c r="H30" s="114">
        <v>4397</v>
      </c>
      <c r="I30" s="114">
        <v>4438</v>
      </c>
      <c r="J30" s="140">
        <v>4252</v>
      </c>
      <c r="K30" s="114">
        <v>-34</v>
      </c>
      <c r="L30" s="116">
        <v>-0.79962370649106307</v>
      </c>
    </row>
    <row r="31" spans="1:12" s="110" customFormat="1" ht="15" customHeight="1" x14ac:dyDescent="0.2">
      <c r="A31" s="120"/>
      <c r="B31" s="119"/>
      <c r="C31" s="258" t="s">
        <v>107</v>
      </c>
      <c r="E31" s="113">
        <v>58.025674196437457</v>
      </c>
      <c r="F31" s="115">
        <v>5831</v>
      </c>
      <c r="G31" s="114">
        <v>6244</v>
      </c>
      <c r="H31" s="114">
        <v>6389</v>
      </c>
      <c r="I31" s="114">
        <v>6394</v>
      </c>
      <c r="J31" s="140">
        <v>6101</v>
      </c>
      <c r="K31" s="114">
        <v>-270</v>
      </c>
      <c r="L31" s="116">
        <v>-4.4255040157351253</v>
      </c>
    </row>
    <row r="32" spans="1:12" s="110" customFormat="1" ht="15" customHeight="1" x14ac:dyDescent="0.2">
      <c r="A32" s="120"/>
      <c r="B32" s="119" t="s">
        <v>117</v>
      </c>
      <c r="C32" s="258"/>
      <c r="E32" s="113">
        <v>8.5711688783857483</v>
      </c>
      <c r="F32" s="114">
        <v>943</v>
      </c>
      <c r="G32" s="114">
        <v>995</v>
      </c>
      <c r="H32" s="114">
        <v>1010</v>
      </c>
      <c r="I32" s="114">
        <v>1032</v>
      </c>
      <c r="J32" s="140">
        <v>903</v>
      </c>
      <c r="K32" s="114">
        <v>40</v>
      </c>
      <c r="L32" s="116">
        <v>4.4296788482834994</v>
      </c>
    </row>
    <row r="33" spans="1:12" s="110" customFormat="1" ht="15" customHeight="1" x14ac:dyDescent="0.2">
      <c r="A33" s="120"/>
      <c r="B33" s="119"/>
      <c r="C33" s="258" t="s">
        <v>106</v>
      </c>
      <c r="E33" s="113">
        <v>40.827147401908803</v>
      </c>
      <c r="F33" s="114">
        <v>385</v>
      </c>
      <c r="G33" s="114">
        <v>385</v>
      </c>
      <c r="H33" s="114">
        <v>377</v>
      </c>
      <c r="I33" s="114">
        <v>400</v>
      </c>
      <c r="J33" s="140">
        <v>356</v>
      </c>
      <c r="K33" s="114">
        <v>29</v>
      </c>
      <c r="L33" s="116">
        <v>8.1460674157303377</v>
      </c>
    </row>
    <row r="34" spans="1:12" s="110" customFormat="1" ht="15" customHeight="1" x14ac:dyDescent="0.2">
      <c r="A34" s="120"/>
      <c r="B34" s="119"/>
      <c r="C34" s="258" t="s">
        <v>107</v>
      </c>
      <c r="E34" s="113">
        <v>59.172852598091197</v>
      </c>
      <c r="F34" s="114">
        <v>558</v>
      </c>
      <c r="G34" s="114">
        <v>610</v>
      </c>
      <c r="H34" s="114">
        <v>633</v>
      </c>
      <c r="I34" s="114">
        <v>632</v>
      </c>
      <c r="J34" s="140">
        <v>547</v>
      </c>
      <c r="K34" s="114">
        <v>11</v>
      </c>
      <c r="L34" s="116">
        <v>2.0109689213893969</v>
      </c>
    </row>
    <row r="35" spans="1:12" s="110" customFormat="1" ht="24" customHeight="1" x14ac:dyDescent="0.2">
      <c r="A35" s="604" t="s">
        <v>192</v>
      </c>
      <c r="B35" s="605"/>
      <c r="C35" s="605"/>
      <c r="D35" s="606"/>
      <c r="E35" s="113">
        <v>18.060352663152155</v>
      </c>
      <c r="F35" s="114">
        <v>1987</v>
      </c>
      <c r="G35" s="114">
        <v>2117</v>
      </c>
      <c r="H35" s="114">
        <v>2177</v>
      </c>
      <c r="I35" s="114">
        <v>2240</v>
      </c>
      <c r="J35" s="114">
        <v>2051</v>
      </c>
      <c r="K35" s="318">
        <v>-64</v>
      </c>
      <c r="L35" s="319">
        <v>-3.1204290589956121</v>
      </c>
    </row>
    <row r="36" spans="1:12" s="110" customFormat="1" ht="15" customHeight="1" x14ac:dyDescent="0.2">
      <c r="A36" s="120"/>
      <c r="B36" s="119"/>
      <c r="C36" s="258" t="s">
        <v>106</v>
      </c>
      <c r="E36" s="113">
        <v>36.034222445898337</v>
      </c>
      <c r="F36" s="114">
        <v>716</v>
      </c>
      <c r="G36" s="114">
        <v>725</v>
      </c>
      <c r="H36" s="114">
        <v>738</v>
      </c>
      <c r="I36" s="114">
        <v>776</v>
      </c>
      <c r="J36" s="114">
        <v>720</v>
      </c>
      <c r="K36" s="318">
        <v>-4</v>
      </c>
      <c r="L36" s="116">
        <v>-0.55555555555555558</v>
      </c>
    </row>
    <row r="37" spans="1:12" s="110" customFormat="1" ht="15" customHeight="1" x14ac:dyDescent="0.2">
      <c r="A37" s="120"/>
      <c r="B37" s="119"/>
      <c r="C37" s="258" t="s">
        <v>107</v>
      </c>
      <c r="E37" s="113">
        <v>63.965777554101663</v>
      </c>
      <c r="F37" s="114">
        <v>1271</v>
      </c>
      <c r="G37" s="114">
        <v>1392</v>
      </c>
      <c r="H37" s="114">
        <v>1439</v>
      </c>
      <c r="I37" s="114">
        <v>1464</v>
      </c>
      <c r="J37" s="140">
        <v>1331</v>
      </c>
      <c r="K37" s="114">
        <v>-60</v>
      </c>
      <c r="L37" s="116">
        <v>-4.5078888054094666</v>
      </c>
    </row>
    <row r="38" spans="1:12" s="110" customFormat="1" ht="15" customHeight="1" x14ac:dyDescent="0.2">
      <c r="A38" s="120"/>
      <c r="B38" s="119" t="s">
        <v>328</v>
      </c>
      <c r="C38" s="258"/>
      <c r="E38" s="113">
        <v>60.916197055080893</v>
      </c>
      <c r="F38" s="114">
        <v>6702</v>
      </c>
      <c r="G38" s="114">
        <v>6956</v>
      </c>
      <c r="H38" s="114">
        <v>7109</v>
      </c>
      <c r="I38" s="114">
        <v>7118</v>
      </c>
      <c r="J38" s="140">
        <v>6814</v>
      </c>
      <c r="K38" s="114">
        <v>-112</v>
      </c>
      <c r="L38" s="116">
        <v>-1.6436747872028177</v>
      </c>
    </row>
    <row r="39" spans="1:12" s="110" customFormat="1" ht="15" customHeight="1" x14ac:dyDescent="0.2">
      <c r="A39" s="120"/>
      <c r="B39" s="119"/>
      <c r="C39" s="258" t="s">
        <v>106</v>
      </c>
      <c r="E39" s="113">
        <v>44.330050731125034</v>
      </c>
      <c r="F39" s="115">
        <v>2971</v>
      </c>
      <c r="G39" s="114">
        <v>3036</v>
      </c>
      <c r="H39" s="114">
        <v>3126</v>
      </c>
      <c r="I39" s="114">
        <v>3145</v>
      </c>
      <c r="J39" s="140">
        <v>3001</v>
      </c>
      <c r="K39" s="114">
        <v>-30</v>
      </c>
      <c r="L39" s="116">
        <v>-0.99966677774075308</v>
      </c>
    </row>
    <row r="40" spans="1:12" s="110" customFormat="1" ht="15" customHeight="1" x14ac:dyDescent="0.2">
      <c r="A40" s="120"/>
      <c r="B40" s="119"/>
      <c r="C40" s="258" t="s">
        <v>107</v>
      </c>
      <c r="E40" s="113">
        <v>55.669949268874966</v>
      </c>
      <c r="F40" s="115">
        <v>3731</v>
      </c>
      <c r="G40" s="114">
        <v>3920</v>
      </c>
      <c r="H40" s="114">
        <v>3983</v>
      </c>
      <c r="I40" s="114">
        <v>3973</v>
      </c>
      <c r="J40" s="140">
        <v>3813</v>
      </c>
      <c r="K40" s="114">
        <v>-82</v>
      </c>
      <c r="L40" s="116">
        <v>-2.150537634408602</v>
      </c>
    </row>
    <row r="41" spans="1:12" s="110" customFormat="1" ht="15" customHeight="1" x14ac:dyDescent="0.2">
      <c r="A41" s="120"/>
      <c r="B41" s="320" t="s">
        <v>516</v>
      </c>
      <c r="C41" s="258"/>
      <c r="E41" s="113">
        <v>5.2445009998182153</v>
      </c>
      <c r="F41" s="115">
        <v>577</v>
      </c>
      <c r="G41" s="114">
        <v>606</v>
      </c>
      <c r="H41" s="114">
        <v>604</v>
      </c>
      <c r="I41" s="114">
        <v>598</v>
      </c>
      <c r="J41" s="140">
        <v>573</v>
      </c>
      <c r="K41" s="114">
        <v>4</v>
      </c>
      <c r="L41" s="116">
        <v>0.69808027923211169</v>
      </c>
    </row>
    <row r="42" spans="1:12" s="110" customFormat="1" ht="15" customHeight="1" x14ac:dyDescent="0.2">
      <c r="A42" s="120"/>
      <c r="B42" s="119"/>
      <c r="C42" s="268" t="s">
        <v>106</v>
      </c>
      <c r="D42" s="182"/>
      <c r="E42" s="113">
        <v>45.927209705372618</v>
      </c>
      <c r="F42" s="115">
        <v>265</v>
      </c>
      <c r="G42" s="114">
        <v>256</v>
      </c>
      <c r="H42" s="114">
        <v>259</v>
      </c>
      <c r="I42" s="114">
        <v>268</v>
      </c>
      <c r="J42" s="140">
        <v>264</v>
      </c>
      <c r="K42" s="114">
        <v>1</v>
      </c>
      <c r="L42" s="116">
        <v>0.37878787878787878</v>
      </c>
    </row>
    <row r="43" spans="1:12" s="110" customFormat="1" ht="15" customHeight="1" x14ac:dyDescent="0.2">
      <c r="A43" s="120"/>
      <c r="B43" s="119"/>
      <c r="C43" s="268" t="s">
        <v>107</v>
      </c>
      <c r="D43" s="182"/>
      <c r="E43" s="113">
        <v>54.072790294627382</v>
      </c>
      <c r="F43" s="115">
        <v>312</v>
      </c>
      <c r="G43" s="114">
        <v>350</v>
      </c>
      <c r="H43" s="114">
        <v>345</v>
      </c>
      <c r="I43" s="114">
        <v>330</v>
      </c>
      <c r="J43" s="140">
        <v>309</v>
      </c>
      <c r="K43" s="114">
        <v>3</v>
      </c>
      <c r="L43" s="116">
        <v>0.970873786407767</v>
      </c>
    </row>
    <row r="44" spans="1:12" s="110" customFormat="1" ht="15" customHeight="1" x14ac:dyDescent="0.2">
      <c r="A44" s="120"/>
      <c r="B44" s="119" t="s">
        <v>205</v>
      </c>
      <c r="C44" s="268"/>
      <c r="D44" s="182"/>
      <c r="E44" s="113">
        <v>15.778949281948737</v>
      </c>
      <c r="F44" s="115">
        <v>1736</v>
      </c>
      <c r="G44" s="114">
        <v>1851</v>
      </c>
      <c r="H44" s="114">
        <v>1916</v>
      </c>
      <c r="I44" s="114">
        <v>1918</v>
      </c>
      <c r="J44" s="140">
        <v>1829</v>
      </c>
      <c r="K44" s="114">
        <v>-93</v>
      </c>
      <c r="L44" s="116">
        <v>-5.0847457627118642</v>
      </c>
    </row>
    <row r="45" spans="1:12" s="110" customFormat="1" ht="15" customHeight="1" x14ac:dyDescent="0.2">
      <c r="A45" s="120"/>
      <c r="B45" s="119"/>
      <c r="C45" s="268" t="s">
        <v>106</v>
      </c>
      <c r="D45" s="182"/>
      <c r="E45" s="113">
        <v>37.5</v>
      </c>
      <c r="F45" s="115">
        <v>651</v>
      </c>
      <c r="G45" s="114">
        <v>650</v>
      </c>
      <c r="H45" s="114">
        <v>652</v>
      </c>
      <c r="I45" s="114">
        <v>650</v>
      </c>
      <c r="J45" s="140">
        <v>624</v>
      </c>
      <c r="K45" s="114">
        <v>27</v>
      </c>
      <c r="L45" s="116">
        <v>4.3269230769230766</v>
      </c>
    </row>
    <row r="46" spans="1:12" s="110" customFormat="1" ht="15" customHeight="1" x14ac:dyDescent="0.2">
      <c r="A46" s="123"/>
      <c r="B46" s="124"/>
      <c r="C46" s="260" t="s">
        <v>107</v>
      </c>
      <c r="D46" s="261"/>
      <c r="E46" s="125">
        <v>62.5</v>
      </c>
      <c r="F46" s="143">
        <v>1085</v>
      </c>
      <c r="G46" s="144">
        <v>1201</v>
      </c>
      <c r="H46" s="144">
        <v>1264</v>
      </c>
      <c r="I46" s="144">
        <v>1268</v>
      </c>
      <c r="J46" s="145">
        <v>1205</v>
      </c>
      <c r="K46" s="144">
        <v>-120</v>
      </c>
      <c r="L46" s="146">
        <v>-9.9585062240663902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11002</v>
      </c>
      <c r="E11" s="114">
        <v>11530</v>
      </c>
      <c r="F11" s="114">
        <v>11806</v>
      </c>
      <c r="G11" s="114">
        <v>11874</v>
      </c>
      <c r="H11" s="140">
        <v>11267</v>
      </c>
      <c r="I11" s="115">
        <v>-265</v>
      </c>
      <c r="J11" s="116">
        <v>-2.3520014200763293</v>
      </c>
    </row>
    <row r="12" spans="1:15" s="110" customFormat="1" ht="24.95" customHeight="1" x14ac:dyDescent="0.2">
      <c r="A12" s="193" t="s">
        <v>132</v>
      </c>
      <c r="B12" s="194" t="s">
        <v>133</v>
      </c>
      <c r="C12" s="113">
        <v>3.5357207780403561</v>
      </c>
      <c r="D12" s="115">
        <v>389</v>
      </c>
      <c r="E12" s="114">
        <v>397</v>
      </c>
      <c r="F12" s="114">
        <v>428</v>
      </c>
      <c r="G12" s="114">
        <v>422</v>
      </c>
      <c r="H12" s="140">
        <v>359</v>
      </c>
      <c r="I12" s="115">
        <v>30</v>
      </c>
      <c r="J12" s="116">
        <v>8.3565459610027855</v>
      </c>
    </row>
    <row r="13" spans="1:15" s="110" customFormat="1" ht="24.95" customHeight="1" x14ac:dyDescent="0.2">
      <c r="A13" s="193" t="s">
        <v>134</v>
      </c>
      <c r="B13" s="199" t="s">
        <v>214</v>
      </c>
      <c r="C13" s="113">
        <v>0.56353390292674055</v>
      </c>
      <c r="D13" s="115">
        <v>62</v>
      </c>
      <c r="E13" s="114">
        <v>63</v>
      </c>
      <c r="F13" s="114">
        <v>62</v>
      </c>
      <c r="G13" s="114">
        <v>64</v>
      </c>
      <c r="H13" s="140">
        <v>62</v>
      </c>
      <c r="I13" s="115">
        <v>0</v>
      </c>
      <c r="J13" s="116">
        <v>0</v>
      </c>
    </row>
    <row r="14" spans="1:15" s="287" customFormat="1" ht="24.95" customHeight="1" x14ac:dyDescent="0.2">
      <c r="A14" s="193" t="s">
        <v>215</v>
      </c>
      <c r="B14" s="199" t="s">
        <v>137</v>
      </c>
      <c r="C14" s="113">
        <v>9.261952372295946</v>
      </c>
      <c r="D14" s="115">
        <v>1019</v>
      </c>
      <c r="E14" s="114">
        <v>1072</v>
      </c>
      <c r="F14" s="114">
        <v>1094</v>
      </c>
      <c r="G14" s="114">
        <v>1132</v>
      </c>
      <c r="H14" s="140">
        <v>1100</v>
      </c>
      <c r="I14" s="115">
        <v>-81</v>
      </c>
      <c r="J14" s="116">
        <v>-7.3636363636363633</v>
      </c>
      <c r="K14" s="110"/>
      <c r="L14" s="110"/>
      <c r="M14" s="110"/>
      <c r="N14" s="110"/>
      <c r="O14" s="110"/>
    </row>
    <row r="15" spans="1:15" s="110" customFormat="1" ht="24.95" customHeight="1" x14ac:dyDescent="0.2">
      <c r="A15" s="193" t="s">
        <v>216</v>
      </c>
      <c r="B15" s="199" t="s">
        <v>217</v>
      </c>
      <c r="C15" s="113">
        <v>3.8356662425013632</v>
      </c>
      <c r="D15" s="115">
        <v>422</v>
      </c>
      <c r="E15" s="114">
        <v>461</v>
      </c>
      <c r="F15" s="114">
        <v>470</v>
      </c>
      <c r="G15" s="114">
        <v>469</v>
      </c>
      <c r="H15" s="140">
        <v>445</v>
      </c>
      <c r="I15" s="115">
        <v>-23</v>
      </c>
      <c r="J15" s="116">
        <v>-5.1685393258426968</v>
      </c>
    </row>
    <row r="16" spans="1:15" s="287" customFormat="1" ht="24.95" customHeight="1" x14ac:dyDescent="0.2">
      <c r="A16" s="193" t="s">
        <v>218</v>
      </c>
      <c r="B16" s="199" t="s">
        <v>141</v>
      </c>
      <c r="C16" s="113">
        <v>3.526631521541538</v>
      </c>
      <c r="D16" s="115">
        <v>388</v>
      </c>
      <c r="E16" s="114">
        <v>402</v>
      </c>
      <c r="F16" s="114">
        <v>418</v>
      </c>
      <c r="G16" s="114">
        <v>430</v>
      </c>
      <c r="H16" s="140">
        <v>425</v>
      </c>
      <c r="I16" s="115">
        <v>-37</v>
      </c>
      <c r="J16" s="116">
        <v>-8.7058823529411757</v>
      </c>
      <c r="K16" s="110"/>
      <c r="L16" s="110"/>
      <c r="M16" s="110"/>
      <c r="N16" s="110"/>
      <c r="O16" s="110"/>
    </row>
    <row r="17" spans="1:15" s="110" customFormat="1" ht="24.95" customHeight="1" x14ac:dyDescent="0.2">
      <c r="A17" s="193" t="s">
        <v>142</v>
      </c>
      <c r="B17" s="199" t="s">
        <v>220</v>
      </c>
      <c r="C17" s="113">
        <v>1.899654608253045</v>
      </c>
      <c r="D17" s="115">
        <v>209</v>
      </c>
      <c r="E17" s="114">
        <v>209</v>
      </c>
      <c r="F17" s="114">
        <v>206</v>
      </c>
      <c r="G17" s="114">
        <v>233</v>
      </c>
      <c r="H17" s="140">
        <v>230</v>
      </c>
      <c r="I17" s="115">
        <v>-21</v>
      </c>
      <c r="J17" s="116">
        <v>-9.1304347826086953</v>
      </c>
    </row>
    <row r="18" spans="1:15" s="287" customFormat="1" ht="24.95" customHeight="1" x14ac:dyDescent="0.2">
      <c r="A18" s="201" t="s">
        <v>144</v>
      </c>
      <c r="B18" s="202" t="s">
        <v>145</v>
      </c>
      <c r="C18" s="113">
        <v>6.6260679876386108</v>
      </c>
      <c r="D18" s="115">
        <v>729</v>
      </c>
      <c r="E18" s="114">
        <v>706</v>
      </c>
      <c r="F18" s="114">
        <v>699</v>
      </c>
      <c r="G18" s="114">
        <v>697</v>
      </c>
      <c r="H18" s="140">
        <v>701</v>
      </c>
      <c r="I18" s="115">
        <v>28</v>
      </c>
      <c r="J18" s="116">
        <v>3.9942938659058487</v>
      </c>
      <c r="K18" s="110"/>
      <c r="L18" s="110"/>
      <c r="M18" s="110"/>
      <c r="N18" s="110"/>
      <c r="O18" s="110"/>
    </row>
    <row r="19" spans="1:15" s="110" customFormat="1" ht="24.95" customHeight="1" x14ac:dyDescent="0.2">
      <c r="A19" s="193" t="s">
        <v>146</v>
      </c>
      <c r="B19" s="199" t="s">
        <v>147</v>
      </c>
      <c r="C19" s="113">
        <v>15.360843483003091</v>
      </c>
      <c r="D19" s="115">
        <v>1690</v>
      </c>
      <c r="E19" s="114">
        <v>1750</v>
      </c>
      <c r="F19" s="114">
        <v>1721</v>
      </c>
      <c r="G19" s="114">
        <v>1742</v>
      </c>
      <c r="H19" s="140">
        <v>1731</v>
      </c>
      <c r="I19" s="115">
        <v>-41</v>
      </c>
      <c r="J19" s="116">
        <v>-2.368573079145003</v>
      </c>
    </row>
    <row r="20" spans="1:15" s="287" customFormat="1" ht="24.95" customHeight="1" x14ac:dyDescent="0.2">
      <c r="A20" s="193" t="s">
        <v>148</v>
      </c>
      <c r="B20" s="199" t="s">
        <v>149</v>
      </c>
      <c r="C20" s="113">
        <v>6.653335757135066</v>
      </c>
      <c r="D20" s="115">
        <v>732</v>
      </c>
      <c r="E20" s="114">
        <v>754</v>
      </c>
      <c r="F20" s="114">
        <v>730</v>
      </c>
      <c r="G20" s="114">
        <v>737</v>
      </c>
      <c r="H20" s="140">
        <v>774</v>
      </c>
      <c r="I20" s="115">
        <v>-42</v>
      </c>
      <c r="J20" s="116">
        <v>-5.4263565891472867</v>
      </c>
      <c r="K20" s="110"/>
      <c r="L20" s="110"/>
      <c r="M20" s="110"/>
      <c r="N20" s="110"/>
      <c r="O20" s="110"/>
    </row>
    <row r="21" spans="1:15" s="110" customFormat="1" ht="24.95" customHeight="1" x14ac:dyDescent="0.2">
      <c r="A21" s="201" t="s">
        <v>150</v>
      </c>
      <c r="B21" s="202" t="s">
        <v>151</v>
      </c>
      <c r="C21" s="113">
        <v>14.079258316669696</v>
      </c>
      <c r="D21" s="115">
        <v>1549</v>
      </c>
      <c r="E21" s="114">
        <v>1860</v>
      </c>
      <c r="F21" s="114">
        <v>2107</v>
      </c>
      <c r="G21" s="114">
        <v>2087</v>
      </c>
      <c r="H21" s="140">
        <v>1673</v>
      </c>
      <c r="I21" s="115">
        <v>-124</v>
      </c>
      <c r="J21" s="116">
        <v>-7.4118350268977888</v>
      </c>
    </row>
    <row r="22" spans="1:15" s="110" customFormat="1" ht="24.95" customHeight="1" x14ac:dyDescent="0.2">
      <c r="A22" s="201" t="s">
        <v>152</v>
      </c>
      <c r="B22" s="199" t="s">
        <v>153</v>
      </c>
      <c r="C22" s="113">
        <v>0.40901654244682784</v>
      </c>
      <c r="D22" s="115">
        <v>45</v>
      </c>
      <c r="E22" s="114">
        <v>48</v>
      </c>
      <c r="F22" s="114">
        <v>43</v>
      </c>
      <c r="G22" s="114">
        <v>48</v>
      </c>
      <c r="H22" s="140">
        <v>48</v>
      </c>
      <c r="I22" s="115">
        <v>-3</v>
      </c>
      <c r="J22" s="116">
        <v>-6.25</v>
      </c>
    </row>
    <row r="23" spans="1:15" s="110" customFormat="1" ht="24.95" customHeight="1" x14ac:dyDescent="0.2">
      <c r="A23" s="193" t="s">
        <v>154</v>
      </c>
      <c r="B23" s="199" t="s">
        <v>155</v>
      </c>
      <c r="C23" s="113">
        <v>0.89983639338302124</v>
      </c>
      <c r="D23" s="115">
        <v>99</v>
      </c>
      <c r="E23" s="114">
        <v>103</v>
      </c>
      <c r="F23" s="114">
        <v>104</v>
      </c>
      <c r="G23" s="114">
        <v>105</v>
      </c>
      <c r="H23" s="140">
        <v>108</v>
      </c>
      <c r="I23" s="115">
        <v>-9</v>
      </c>
      <c r="J23" s="116">
        <v>-8.3333333333333339</v>
      </c>
    </row>
    <row r="24" spans="1:15" s="110" customFormat="1" ht="24.95" customHeight="1" x14ac:dyDescent="0.2">
      <c r="A24" s="193" t="s">
        <v>156</v>
      </c>
      <c r="B24" s="199" t="s">
        <v>221</v>
      </c>
      <c r="C24" s="113">
        <v>6.4351936011634248</v>
      </c>
      <c r="D24" s="115">
        <v>708</v>
      </c>
      <c r="E24" s="114">
        <v>728</v>
      </c>
      <c r="F24" s="114">
        <v>740</v>
      </c>
      <c r="G24" s="114">
        <v>706</v>
      </c>
      <c r="H24" s="140">
        <v>706</v>
      </c>
      <c r="I24" s="115">
        <v>2</v>
      </c>
      <c r="J24" s="116">
        <v>0.28328611898016998</v>
      </c>
    </row>
    <row r="25" spans="1:15" s="110" customFormat="1" ht="24.95" customHeight="1" x14ac:dyDescent="0.2">
      <c r="A25" s="193" t="s">
        <v>222</v>
      </c>
      <c r="B25" s="204" t="s">
        <v>159</v>
      </c>
      <c r="C25" s="113">
        <v>9.2801308852935822</v>
      </c>
      <c r="D25" s="115">
        <v>1021</v>
      </c>
      <c r="E25" s="114">
        <v>1021</v>
      </c>
      <c r="F25" s="114">
        <v>1011</v>
      </c>
      <c r="G25" s="114">
        <v>1076</v>
      </c>
      <c r="H25" s="140">
        <v>1005</v>
      </c>
      <c r="I25" s="115">
        <v>16</v>
      </c>
      <c r="J25" s="116">
        <v>1.592039800995025</v>
      </c>
    </row>
    <row r="26" spans="1:15" s="110" customFormat="1" ht="24.95" customHeight="1" x14ac:dyDescent="0.2">
      <c r="A26" s="201">
        <v>782.78300000000002</v>
      </c>
      <c r="B26" s="203" t="s">
        <v>160</v>
      </c>
      <c r="C26" s="113">
        <v>6.3624795491728781E-2</v>
      </c>
      <c r="D26" s="115">
        <v>7</v>
      </c>
      <c r="E26" s="114">
        <v>7</v>
      </c>
      <c r="F26" s="114">
        <v>9</v>
      </c>
      <c r="G26" s="114">
        <v>12</v>
      </c>
      <c r="H26" s="140">
        <v>13</v>
      </c>
      <c r="I26" s="115">
        <v>-6</v>
      </c>
      <c r="J26" s="116">
        <v>-46.153846153846153</v>
      </c>
    </row>
    <row r="27" spans="1:15" s="110" customFormat="1" ht="24.95" customHeight="1" x14ac:dyDescent="0.2">
      <c r="A27" s="193" t="s">
        <v>161</v>
      </c>
      <c r="B27" s="199" t="s">
        <v>162</v>
      </c>
      <c r="C27" s="113">
        <v>4.1901472459552807</v>
      </c>
      <c r="D27" s="115">
        <v>461</v>
      </c>
      <c r="E27" s="114">
        <v>472</v>
      </c>
      <c r="F27" s="114">
        <v>485</v>
      </c>
      <c r="G27" s="114">
        <v>479</v>
      </c>
      <c r="H27" s="140">
        <v>455</v>
      </c>
      <c r="I27" s="115">
        <v>6</v>
      </c>
      <c r="J27" s="116">
        <v>1.3186813186813187</v>
      </c>
    </row>
    <row r="28" spans="1:15" s="110" customFormat="1" ht="24.95" customHeight="1" x14ac:dyDescent="0.2">
      <c r="A28" s="193" t="s">
        <v>163</v>
      </c>
      <c r="B28" s="199" t="s">
        <v>164</v>
      </c>
      <c r="C28" s="113">
        <v>1.3633884748227596</v>
      </c>
      <c r="D28" s="115">
        <v>150</v>
      </c>
      <c r="E28" s="114">
        <v>154</v>
      </c>
      <c r="F28" s="114">
        <v>160</v>
      </c>
      <c r="G28" s="114">
        <v>161</v>
      </c>
      <c r="H28" s="140">
        <v>154</v>
      </c>
      <c r="I28" s="115">
        <v>-4</v>
      </c>
      <c r="J28" s="116">
        <v>-2.5974025974025974</v>
      </c>
    </row>
    <row r="29" spans="1:15" s="110" customFormat="1" ht="24.95" customHeight="1" x14ac:dyDescent="0.2">
      <c r="A29" s="193">
        <v>86</v>
      </c>
      <c r="B29" s="199" t="s">
        <v>165</v>
      </c>
      <c r="C29" s="113">
        <v>5.2354117433193963</v>
      </c>
      <c r="D29" s="115">
        <v>576</v>
      </c>
      <c r="E29" s="114">
        <v>575</v>
      </c>
      <c r="F29" s="114">
        <v>577</v>
      </c>
      <c r="G29" s="114">
        <v>595</v>
      </c>
      <c r="H29" s="140">
        <v>600</v>
      </c>
      <c r="I29" s="115">
        <v>-24</v>
      </c>
      <c r="J29" s="116">
        <v>-4</v>
      </c>
    </row>
    <row r="30" spans="1:15" s="110" customFormat="1" ht="24.95" customHeight="1" x14ac:dyDescent="0.2">
      <c r="A30" s="193">
        <v>87.88</v>
      </c>
      <c r="B30" s="204" t="s">
        <v>166</v>
      </c>
      <c r="C30" s="113">
        <v>3.508453008543901</v>
      </c>
      <c r="D30" s="115">
        <v>386</v>
      </c>
      <c r="E30" s="114">
        <v>381</v>
      </c>
      <c r="F30" s="114">
        <v>379</v>
      </c>
      <c r="G30" s="114">
        <v>377</v>
      </c>
      <c r="H30" s="140">
        <v>377</v>
      </c>
      <c r="I30" s="115">
        <v>9</v>
      </c>
      <c r="J30" s="116">
        <v>2.3872679045092839</v>
      </c>
    </row>
    <row r="31" spans="1:15" s="110" customFormat="1" ht="24.95" customHeight="1" x14ac:dyDescent="0.2">
      <c r="A31" s="193" t="s">
        <v>167</v>
      </c>
      <c r="B31" s="199" t="s">
        <v>168</v>
      </c>
      <c r="C31" s="113">
        <v>12.515906198872932</v>
      </c>
      <c r="D31" s="115">
        <v>1377</v>
      </c>
      <c r="E31" s="114">
        <v>1438</v>
      </c>
      <c r="F31" s="114">
        <v>1456</v>
      </c>
      <c r="G31" s="114">
        <v>1432</v>
      </c>
      <c r="H31" s="140">
        <v>1400</v>
      </c>
      <c r="I31" s="115">
        <v>-23</v>
      </c>
      <c r="J31" s="116">
        <v>-1.6428571428571428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3.5357207780403561</v>
      </c>
      <c r="D34" s="115">
        <v>389</v>
      </c>
      <c r="E34" s="114">
        <v>397</v>
      </c>
      <c r="F34" s="114">
        <v>428</v>
      </c>
      <c r="G34" s="114">
        <v>422</v>
      </c>
      <c r="H34" s="140">
        <v>359</v>
      </c>
      <c r="I34" s="115">
        <v>30</v>
      </c>
      <c r="J34" s="116">
        <v>8.3565459610027855</v>
      </c>
    </row>
    <row r="35" spans="1:10" s="110" customFormat="1" ht="24.95" customHeight="1" x14ac:dyDescent="0.2">
      <c r="A35" s="292" t="s">
        <v>171</v>
      </c>
      <c r="B35" s="293" t="s">
        <v>172</v>
      </c>
      <c r="C35" s="113">
        <v>16.451554262861297</v>
      </c>
      <c r="D35" s="115">
        <v>1810</v>
      </c>
      <c r="E35" s="114">
        <v>1841</v>
      </c>
      <c r="F35" s="114">
        <v>1855</v>
      </c>
      <c r="G35" s="114">
        <v>1893</v>
      </c>
      <c r="H35" s="140">
        <v>1863</v>
      </c>
      <c r="I35" s="115">
        <v>-53</v>
      </c>
      <c r="J35" s="116">
        <v>-2.8448738593666132</v>
      </c>
    </row>
    <row r="36" spans="1:10" s="110" customFormat="1" ht="24.95" customHeight="1" x14ac:dyDescent="0.2">
      <c r="A36" s="294" t="s">
        <v>173</v>
      </c>
      <c r="B36" s="295" t="s">
        <v>174</v>
      </c>
      <c r="C36" s="125">
        <v>79.994546446100713</v>
      </c>
      <c r="D36" s="143">
        <v>8801</v>
      </c>
      <c r="E36" s="144">
        <v>9291</v>
      </c>
      <c r="F36" s="144">
        <v>9522</v>
      </c>
      <c r="G36" s="144">
        <v>9557</v>
      </c>
      <c r="H36" s="145">
        <v>9044</v>
      </c>
      <c r="I36" s="143">
        <v>-243</v>
      </c>
      <c r="J36" s="146">
        <v>-2.6868642193719592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11002</v>
      </c>
      <c r="F11" s="264">
        <v>11530</v>
      </c>
      <c r="G11" s="264">
        <v>11806</v>
      </c>
      <c r="H11" s="264">
        <v>11874</v>
      </c>
      <c r="I11" s="265">
        <v>11267</v>
      </c>
      <c r="J11" s="263">
        <v>-265</v>
      </c>
      <c r="K11" s="266">
        <v>-2.3520014200763293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41.856026177058716</v>
      </c>
      <c r="E13" s="115">
        <v>4605</v>
      </c>
      <c r="F13" s="114">
        <v>4824</v>
      </c>
      <c r="G13" s="114">
        <v>5017</v>
      </c>
      <c r="H13" s="114">
        <v>5056</v>
      </c>
      <c r="I13" s="140">
        <v>4766</v>
      </c>
      <c r="J13" s="115">
        <v>-161</v>
      </c>
      <c r="K13" s="116">
        <v>-3.3780948384389426</v>
      </c>
    </row>
    <row r="14" spans="1:15" ht="15.95" customHeight="1" x14ac:dyDescent="0.2">
      <c r="A14" s="306" t="s">
        <v>230</v>
      </c>
      <c r="B14" s="307"/>
      <c r="C14" s="308"/>
      <c r="D14" s="113">
        <v>45.219051081621522</v>
      </c>
      <c r="E14" s="115">
        <v>4975</v>
      </c>
      <c r="F14" s="114">
        <v>5246</v>
      </c>
      <c r="G14" s="114">
        <v>5321</v>
      </c>
      <c r="H14" s="114">
        <v>5365</v>
      </c>
      <c r="I14" s="140">
        <v>5061</v>
      </c>
      <c r="J14" s="115">
        <v>-86</v>
      </c>
      <c r="K14" s="116">
        <v>-1.6992689191859316</v>
      </c>
    </row>
    <row r="15" spans="1:15" ht="15.95" customHeight="1" x14ac:dyDescent="0.2">
      <c r="A15" s="306" t="s">
        <v>231</v>
      </c>
      <c r="B15" s="307"/>
      <c r="C15" s="308"/>
      <c r="D15" s="113">
        <v>4.9354662788583896</v>
      </c>
      <c r="E15" s="115">
        <v>543</v>
      </c>
      <c r="F15" s="114">
        <v>550</v>
      </c>
      <c r="G15" s="114">
        <v>558</v>
      </c>
      <c r="H15" s="114">
        <v>559</v>
      </c>
      <c r="I15" s="140">
        <v>552</v>
      </c>
      <c r="J15" s="115">
        <v>-9</v>
      </c>
      <c r="K15" s="116">
        <v>-1.6304347826086956</v>
      </c>
    </row>
    <row r="16" spans="1:15" ht="15.95" customHeight="1" x14ac:dyDescent="0.2">
      <c r="A16" s="306" t="s">
        <v>232</v>
      </c>
      <c r="B16" s="307"/>
      <c r="C16" s="308"/>
      <c r="D16" s="113">
        <v>3.0358116706053444</v>
      </c>
      <c r="E16" s="115">
        <v>334</v>
      </c>
      <c r="F16" s="114">
        <v>345</v>
      </c>
      <c r="G16" s="114">
        <v>341</v>
      </c>
      <c r="H16" s="114">
        <v>331</v>
      </c>
      <c r="I16" s="140">
        <v>331</v>
      </c>
      <c r="J16" s="115">
        <v>3</v>
      </c>
      <c r="K16" s="116">
        <v>0.90634441087613293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2.8722050536266135</v>
      </c>
      <c r="E18" s="115">
        <v>316</v>
      </c>
      <c r="F18" s="114">
        <v>304</v>
      </c>
      <c r="G18" s="114">
        <v>331</v>
      </c>
      <c r="H18" s="114">
        <v>325</v>
      </c>
      <c r="I18" s="140">
        <v>300</v>
      </c>
      <c r="J18" s="115">
        <v>16</v>
      </c>
      <c r="K18" s="116">
        <v>5.333333333333333</v>
      </c>
    </row>
    <row r="19" spans="1:11" ht="14.1" customHeight="1" x14ac:dyDescent="0.2">
      <c r="A19" s="306" t="s">
        <v>235</v>
      </c>
      <c r="B19" s="307" t="s">
        <v>236</v>
      </c>
      <c r="C19" s="308"/>
      <c r="D19" s="113">
        <v>2.1359752772223231</v>
      </c>
      <c r="E19" s="115">
        <v>235</v>
      </c>
      <c r="F19" s="114">
        <v>228</v>
      </c>
      <c r="G19" s="114">
        <v>249</v>
      </c>
      <c r="H19" s="114">
        <v>240</v>
      </c>
      <c r="I19" s="140">
        <v>224</v>
      </c>
      <c r="J19" s="115">
        <v>11</v>
      </c>
      <c r="K19" s="116">
        <v>4.9107142857142856</v>
      </c>
    </row>
    <row r="20" spans="1:11" ht="14.1" customHeight="1" x14ac:dyDescent="0.2">
      <c r="A20" s="306">
        <v>12</v>
      </c>
      <c r="B20" s="307" t="s">
        <v>237</v>
      </c>
      <c r="C20" s="308"/>
      <c r="D20" s="113">
        <v>1.4633702963097619</v>
      </c>
      <c r="E20" s="115">
        <v>161</v>
      </c>
      <c r="F20" s="114">
        <v>166</v>
      </c>
      <c r="G20" s="114">
        <v>169</v>
      </c>
      <c r="H20" s="114">
        <v>178</v>
      </c>
      <c r="I20" s="140">
        <v>160</v>
      </c>
      <c r="J20" s="115">
        <v>1</v>
      </c>
      <c r="K20" s="116">
        <v>0.625</v>
      </c>
    </row>
    <row r="21" spans="1:11" ht="14.1" customHeight="1" x14ac:dyDescent="0.2">
      <c r="A21" s="306">
        <v>21</v>
      </c>
      <c r="B21" s="307" t="s">
        <v>238</v>
      </c>
      <c r="C21" s="308"/>
      <c r="D21" s="113">
        <v>0.43628431194328304</v>
      </c>
      <c r="E21" s="115">
        <v>48</v>
      </c>
      <c r="F21" s="114">
        <v>47</v>
      </c>
      <c r="G21" s="114">
        <v>45</v>
      </c>
      <c r="H21" s="114">
        <v>48</v>
      </c>
      <c r="I21" s="140">
        <v>49</v>
      </c>
      <c r="J21" s="115">
        <v>-1</v>
      </c>
      <c r="K21" s="116">
        <v>-2.0408163265306123</v>
      </c>
    </row>
    <row r="22" spans="1:11" ht="14.1" customHeight="1" x14ac:dyDescent="0.2">
      <c r="A22" s="306">
        <v>22</v>
      </c>
      <c r="B22" s="307" t="s">
        <v>239</v>
      </c>
      <c r="C22" s="308"/>
      <c r="D22" s="113">
        <v>0.99072895837120523</v>
      </c>
      <c r="E22" s="115">
        <v>109</v>
      </c>
      <c r="F22" s="114">
        <v>111</v>
      </c>
      <c r="G22" s="114">
        <v>107</v>
      </c>
      <c r="H22" s="114">
        <v>102</v>
      </c>
      <c r="I22" s="140">
        <v>99</v>
      </c>
      <c r="J22" s="115">
        <v>10</v>
      </c>
      <c r="K22" s="116">
        <v>10.1010101010101</v>
      </c>
    </row>
    <row r="23" spans="1:11" ht="14.1" customHeight="1" x14ac:dyDescent="0.2">
      <c r="A23" s="306">
        <v>23</v>
      </c>
      <c r="B23" s="307" t="s">
        <v>240</v>
      </c>
      <c r="C23" s="308"/>
      <c r="D23" s="113">
        <v>0.39992728594800947</v>
      </c>
      <c r="E23" s="115">
        <v>44</v>
      </c>
      <c r="F23" s="114">
        <v>46</v>
      </c>
      <c r="G23" s="114">
        <v>50</v>
      </c>
      <c r="H23" s="114">
        <v>61</v>
      </c>
      <c r="I23" s="140">
        <v>55</v>
      </c>
      <c r="J23" s="115">
        <v>-11</v>
      </c>
      <c r="K23" s="116">
        <v>-20</v>
      </c>
    </row>
    <row r="24" spans="1:11" ht="14.1" customHeight="1" x14ac:dyDescent="0.2">
      <c r="A24" s="306">
        <v>24</v>
      </c>
      <c r="B24" s="307" t="s">
        <v>241</v>
      </c>
      <c r="C24" s="308"/>
      <c r="D24" s="113">
        <v>1.1725140883475731</v>
      </c>
      <c r="E24" s="115">
        <v>129</v>
      </c>
      <c r="F24" s="114">
        <v>136</v>
      </c>
      <c r="G24" s="114">
        <v>135</v>
      </c>
      <c r="H24" s="114">
        <v>135</v>
      </c>
      <c r="I24" s="140">
        <v>137</v>
      </c>
      <c r="J24" s="115">
        <v>-8</v>
      </c>
      <c r="K24" s="116">
        <v>-5.8394160583941606</v>
      </c>
    </row>
    <row r="25" spans="1:11" ht="14.1" customHeight="1" x14ac:dyDescent="0.2">
      <c r="A25" s="306">
        <v>25</v>
      </c>
      <c r="B25" s="307" t="s">
        <v>242</v>
      </c>
      <c r="C25" s="308"/>
      <c r="D25" s="113">
        <v>1.3997455008180331</v>
      </c>
      <c r="E25" s="115">
        <v>154</v>
      </c>
      <c r="F25" s="114">
        <v>174</v>
      </c>
      <c r="G25" s="114">
        <v>174</v>
      </c>
      <c r="H25" s="114">
        <v>183</v>
      </c>
      <c r="I25" s="140">
        <v>171</v>
      </c>
      <c r="J25" s="115">
        <v>-17</v>
      </c>
      <c r="K25" s="116">
        <v>-9.9415204678362574</v>
      </c>
    </row>
    <row r="26" spans="1:11" ht="14.1" customHeight="1" x14ac:dyDescent="0.2">
      <c r="A26" s="306">
        <v>26</v>
      </c>
      <c r="B26" s="307" t="s">
        <v>243</v>
      </c>
      <c r="C26" s="308"/>
      <c r="D26" s="113">
        <v>1.0270859843664788</v>
      </c>
      <c r="E26" s="115">
        <v>113</v>
      </c>
      <c r="F26" s="114">
        <v>111</v>
      </c>
      <c r="G26" s="114">
        <v>114</v>
      </c>
      <c r="H26" s="114">
        <v>106</v>
      </c>
      <c r="I26" s="140">
        <v>104</v>
      </c>
      <c r="J26" s="115">
        <v>9</v>
      </c>
      <c r="K26" s="116">
        <v>8.6538461538461533</v>
      </c>
    </row>
    <row r="27" spans="1:11" ht="14.1" customHeight="1" x14ac:dyDescent="0.2">
      <c r="A27" s="306">
        <v>27</v>
      </c>
      <c r="B27" s="307" t="s">
        <v>244</v>
      </c>
      <c r="C27" s="308"/>
      <c r="D27" s="113">
        <v>0.2908562079621887</v>
      </c>
      <c r="E27" s="115">
        <v>32</v>
      </c>
      <c r="F27" s="114">
        <v>36</v>
      </c>
      <c r="G27" s="114">
        <v>38</v>
      </c>
      <c r="H27" s="114">
        <v>40</v>
      </c>
      <c r="I27" s="140">
        <v>42</v>
      </c>
      <c r="J27" s="115">
        <v>-10</v>
      </c>
      <c r="K27" s="116">
        <v>-23.80952380952381</v>
      </c>
    </row>
    <row r="28" spans="1:11" ht="14.1" customHeight="1" x14ac:dyDescent="0.2">
      <c r="A28" s="306">
        <v>28</v>
      </c>
      <c r="B28" s="307" t="s">
        <v>245</v>
      </c>
      <c r="C28" s="308"/>
      <c r="D28" s="113">
        <v>0.20905289947282313</v>
      </c>
      <c r="E28" s="115">
        <v>23</v>
      </c>
      <c r="F28" s="114">
        <v>28</v>
      </c>
      <c r="G28" s="114">
        <v>29</v>
      </c>
      <c r="H28" s="114">
        <v>31</v>
      </c>
      <c r="I28" s="140">
        <v>29</v>
      </c>
      <c r="J28" s="115">
        <v>-6</v>
      </c>
      <c r="K28" s="116">
        <v>-20.689655172413794</v>
      </c>
    </row>
    <row r="29" spans="1:11" ht="14.1" customHeight="1" x14ac:dyDescent="0.2">
      <c r="A29" s="306">
        <v>29</v>
      </c>
      <c r="B29" s="307" t="s">
        <v>246</v>
      </c>
      <c r="C29" s="308"/>
      <c r="D29" s="113">
        <v>3.3539356480639886</v>
      </c>
      <c r="E29" s="115">
        <v>369</v>
      </c>
      <c r="F29" s="114">
        <v>424</v>
      </c>
      <c r="G29" s="114">
        <v>450</v>
      </c>
      <c r="H29" s="114">
        <v>454</v>
      </c>
      <c r="I29" s="140">
        <v>427</v>
      </c>
      <c r="J29" s="115">
        <v>-58</v>
      </c>
      <c r="K29" s="116">
        <v>-13.583138173302109</v>
      </c>
    </row>
    <row r="30" spans="1:11" ht="14.1" customHeight="1" x14ac:dyDescent="0.2">
      <c r="A30" s="306" t="s">
        <v>247</v>
      </c>
      <c r="B30" s="307" t="s">
        <v>248</v>
      </c>
      <c r="C30" s="308"/>
      <c r="D30" s="113">
        <v>0.61806944191965096</v>
      </c>
      <c r="E30" s="115">
        <v>68</v>
      </c>
      <c r="F30" s="114">
        <v>75</v>
      </c>
      <c r="G30" s="114">
        <v>81</v>
      </c>
      <c r="H30" s="114">
        <v>84</v>
      </c>
      <c r="I30" s="140">
        <v>79</v>
      </c>
      <c r="J30" s="115">
        <v>-11</v>
      </c>
      <c r="K30" s="116">
        <v>-13.924050632911392</v>
      </c>
    </row>
    <row r="31" spans="1:11" ht="14.1" customHeight="1" x14ac:dyDescent="0.2">
      <c r="A31" s="306" t="s">
        <v>249</v>
      </c>
      <c r="B31" s="307" t="s">
        <v>250</v>
      </c>
      <c r="C31" s="308"/>
      <c r="D31" s="113">
        <v>2.6722414106526085</v>
      </c>
      <c r="E31" s="115">
        <v>294</v>
      </c>
      <c r="F31" s="114">
        <v>341</v>
      </c>
      <c r="G31" s="114">
        <v>353</v>
      </c>
      <c r="H31" s="114">
        <v>359</v>
      </c>
      <c r="I31" s="140">
        <v>335</v>
      </c>
      <c r="J31" s="115">
        <v>-41</v>
      </c>
      <c r="K31" s="116">
        <v>-12.238805970149254</v>
      </c>
    </row>
    <row r="32" spans="1:11" ht="14.1" customHeight="1" x14ac:dyDescent="0.2">
      <c r="A32" s="306">
        <v>31</v>
      </c>
      <c r="B32" s="307" t="s">
        <v>251</v>
      </c>
      <c r="C32" s="308"/>
      <c r="D32" s="113">
        <v>0.26358843846573349</v>
      </c>
      <c r="E32" s="115">
        <v>29</v>
      </c>
      <c r="F32" s="114">
        <v>32</v>
      </c>
      <c r="G32" s="114">
        <v>29</v>
      </c>
      <c r="H32" s="114">
        <v>25</v>
      </c>
      <c r="I32" s="140">
        <v>27</v>
      </c>
      <c r="J32" s="115">
        <v>2</v>
      </c>
      <c r="K32" s="116">
        <v>7.4074074074074074</v>
      </c>
    </row>
    <row r="33" spans="1:11" ht="14.1" customHeight="1" x14ac:dyDescent="0.2">
      <c r="A33" s="306">
        <v>32</v>
      </c>
      <c r="B33" s="307" t="s">
        <v>252</v>
      </c>
      <c r="C33" s="308"/>
      <c r="D33" s="113">
        <v>1.854208325758953</v>
      </c>
      <c r="E33" s="115">
        <v>204</v>
      </c>
      <c r="F33" s="114">
        <v>191</v>
      </c>
      <c r="G33" s="114">
        <v>193</v>
      </c>
      <c r="H33" s="114">
        <v>190</v>
      </c>
      <c r="I33" s="140">
        <v>184</v>
      </c>
      <c r="J33" s="115">
        <v>20</v>
      </c>
      <c r="K33" s="116">
        <v>10.869565217391305</v>
      </c>
    </row>
    <row r="34" spans="1:11" ht="14.1" customHeight="1" x14ac:dyDescent="0.2">
      <c r="A34" s="306">
        <v>33</v>
      </c>
      <c r="B34" s="307" t="s">
        <v>253</v>
      </c>
      <c r="C34" s="308"/>
      <c r="D34" s="113">
        <v>0.67260498091256138</v>
      </c>
      <c r="E34" s="115">
        <v>74</v>
      </c>
      <c r="F34" s="114">
        <v>64</v>
      </c>
      <c r="G34" s="114">
        <v>68</v>
      </c>
      <c r="H34" s="114">
        <v>70</v>
      </c>
      <c r="I34" s="140">
        <v>66</v>
      </c>
      <c r="J34" s="115">
        <v>8</v>
      </c>
      <c r="K34" s="116">
        <v>12.121212121212121</v>
      </c>
    </row>
    <row r="35" spans="1:11" ht="14.1" customHeight="1" x14ac:dyDescent="0.2">
      <c r="A35" s="306">
        <v>34</v>
      </c>
      <c r="B35" s="307" t="s">
        <v>254</v>
      </c>
      <c r="C35" s="308"/>
      <c r="D35" s="113">
        <v>4.9354662788583896</v>
      </c>
      <c r="E35" s="115">
        <v>543</v>
      </c>
      <c r="F35" s="114">
        <v>523</v>
      </c>
      <c r="G35" s="114">
        <v>554</v>
      </c>
      <c r="H35" s="114">
        <v>568</v>
      </c>
      <c r="I35" s="140">
        <v>527</v>
      </c>
      <c r="J35" s="115">
        <v>16</v>
      </c>
      <c r="K35" s="116">
        <v>3.0360531309297913</v>
      </c>
    </row>
    <row r="36" spans="1:11" ht="14.1" customHeight="1" x14ac:dyDescent="0.2">
      <c r="A36" s="306">
        <v>41</v>
      </c>
      <c r="B36" s="307" t="s">
        <v>255</v>
      </c>
      <c r="C36" s="308"/>
      <c r="D36" s="113">
        <v>6.3624795491728781E-2</v>
      </c>
      <c r="E36" s="115">
        <v>7</v>
      </c>
      <c r="F36" s="114">
        <v>7</v>
      </c>
      <c r="G36" s="114">
        <v>7</v>
      </c>
      <c r="H36" s="114">
        <v>8</v>
      </c>
      <c r="I36" s="140">
        <v>7</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0.28176695146337027</v>
      </c>
      <c r="E38" s="115">
        <v>31</v>
      </c>
      <c r="F38" s="114">
        <v>29</v>
      </c>
      <c r="G38" s="114">
        <v>27</v>
      </c>
      <c r="H38" s="114">
        <v>28</v>
      </c>
      <c r="I38" s="140">
        <v>31</v>
      </c>
      <c r="J38" s="115">
        <v>0</v>
      </c>
      <c r="K38" s="116">
        <v>0</v>
      </c>
    </row>
    <row r="39" spans="1:11" ht="14.1" customHeight="1" x14ac:dyDescent="0.2">
      <c r="A39" s="306">
        <v>51</v>
      </c>
      <c r="B39" s="307" t="s">
        <v>258</v>
      </c>
      <c r="C39" s="308"/>
      <c r="D39" s="113">
        <v>5.5171786947827668</v>
      </c>
      <c r="E39" s="115">
        <v>607</v>
      </c>
      <c r="F39" s="114">
        <v>621</v>
      </c>
      <c r="G39" s="114">
        <v>608</v>
      </c>
      <c r="H39" s="114">
        <v>615</v>
      </c>
      <c r="I39" s="140">
        <v>617</v>
      </c>
      <c r="J39" s="115">
        <v>-10</v>
      </c>
      <c r="K39" s="116">
        <v>-1.6207455429497568</v>
      </c>
    </row>
    <row r="40" spans="1:11" ht="14.1" customHeight="1" x14ac:dyDescent="0.2">
      <c r="A40" s="306" t="s">
        <v>259</v>
      </c>
      <c r="B40" s="307" t="s">
        <v>260</v>
      </c>
      <c r="C40" s="308"/>
      <c r="D40" s="113">
        <v>5.2808580258134885</v>
      </c>
      <c r="E40" s="115">
        <v>581</v>
      </c>
      <c r="F40" s="114">
        <v>599</v>
      </c>
      <c r="G40" s="114">
        <v>579</v>
      </c>
      <c r="H40" s="114">
        <v>587</v>
      </c>
      <c r="I40" s="140">
        <v>589</v>
      </c>
      <c r="J40" s="115">
        <v>-8</v>
      </c>
      <c r="K40" s="116">
        <v>-1.3582342954159592</v>
      </c>
    </row>
    <row r="41" spans="1:11" ht="14.1" customHeight="1" x14ac:dyDescent="0.2">
      <c r="A41" s="306"/>
      <c r="B41" s="307" t="s">
        <v>261</v>
      </c>
      <c r="C41" s="308"/>
      <c r="D41" s="113">
        <v>3.0267224141065259</v>
      </c>
      <c r="E41" s="115">
        <v>333</v>
      </c>
      <c r="F41" s="114">
        <v>350</v>
      </c>
      <c r="G41" s="114">
        <v>350</v>
      </c>
      <c r="H41" s="114">
        <v>347</v>
      </c>
      <c r="I41" s="140">
        <v>334</v>
      </c>
      <c r="J41" s="115">
        <v>-1</v>
      </c>
      <c r="K41" s="116">
        <v>-0.29940119760479039</v>
      </c>
    </row>
    <row r="42" spans="1:11" ht="14.1" customHeight="1" x14ac:dyDescent="0.2">
      <c r="A42" s="306">
        <v>52</v>
      </c>
      <c r="B42" s="307" t="s">
        <v>262</v>
      </c>
      <c r="C42" s="308"/>
      <c r="D42" s="113">
        <v>6.4624613706598799</v>
      </c>
      <c r="E42" s="115">
        <v>711</v>
      </c>
      <c r="F42" s="114">
        <v>688</v>
      </c>
      <c r="G42" s="114">
        <v>712</v>
      </c>
      <c r="H42" s="114">
        <v>693</v>
      </c>
      <c r="I42" s="140">
        <v>706</v>
      </c>
      <c r="J42" s="115">
        <v>5</v>
      </c>
      <c r="K42" s="116">
        <v>0.70821529745042489</v>
      </c>
    </row>
    <row r="43" spans="1:11" ht="14.1" customHeight="1" x14ac:dyDescent="0.2">
      <c r="A43" s="306" t="s">
        <v>263</v>
      </c>
      <c r="B43" s="307" t="s">
        <v>264</v>
      </c>
      <c r="C43" s="308"/>
      <c r="D43" s="113">
        <v>6.1352481367024181</v>
      </c>
      <c r="E43" s="115">
        <v>675</v>
      </c>
      <c r="F43" s="114">
        <v>649</v>
      </c>
      <c r="G43" s="114">
        <v>665</v>
      </c>
      <c r="H43" s="114">
        <v>648</v>
      </c>
      <c r="I43" s="140">
        <v>666</v>
      </c>
      <c r="J43" s="115">
        <v>9</v>
      </c>
      <c r="K43" s="116">
        <v>1.3513513513513513</v>
      </c>
    </row>
    <row r="44" spans="1:11" ht="14.1" customHeight="1" x14ac:dyDescent="0.2">
      <c r="A44" s="306">
        <v>53</v>
      </c>
      <c r="B44" s="307" t="s">
        <v>265</v>
      </c>
      <c r="C44" s="308"/>
      <c r="D44" s="113">
        <v>1.9360116342483185</v>
      </c>
      <c r="E44" s="115">
        <v>213</v>
      </c>
      <c r="F44" s="114">
        <v>184</v>
      </c>
      <c r="G44" s="114">
        <v>173</v>
      </c>
      <c r="H44" s="114">
        <v>217</v>
      </c>
      <c r="I44" s="140">
        <v>171</v>
      </c>
      <c r="J44" s="115">
        <v>42</v>
      </c>
      <c r="K44" s="116">
        <v>24.561403508771932</v>
      </c>
    </row>
    <row r="45" spans="1:11" ht="14.1" customHeight="1" x14ac:dyDescent="0.2">
      <c r="A45" s="306" t="s">
        <v>266</v>
      </c>
      <c r="B45" s="307" t="s">
        <v>267</v>
      </c>
      <c r="C45" s="308"/>
      <c r="D45" s="113">
        <v>1.9087438647518633</v>
      </c>
      <c r="E45" s="115">
        <v>210</v>
      </c>
      <c r="F45" s="114">
        <v>181</v>
      </c>
      <c r="G45" s="114">
        <v>170</v>
      </c>
      <c r="H45" s="114">
        <v>214</v>
      </c>
      <c r="I45" s="140">
        <v>168</v>
      </c>
      <c r="J45" s="115">
        <v>42</v>
      </c>
      <c r="K45" s="116">
        <v>25</v>
      </c>
    </row>
    <row r="46" spans="1:11" ht="14.1" customHeight="1" x14ac:dyDescent="0.2">
      <c r="A46" s="306">
        <v>54</v>
      </c>
      <c r="B46" s="307" t="s">
        <v>268</v>
      </c>
      <c r="C46" s="308"/>
      <c r="D46" s="113">
        <v>14.915469914560989</v>
      </c>
      <c r="E46" s="115">
        <v>1641</v>
      </c>
      <c r="F46" s="114">
        <v>1690</v>
      </c>
      <c r="G46" s="114">
        <v>1739</v>
      </c>
      <c r="H46" s="114">
        <v>1735</v>
      </c>
      <c r="I46" s="140">
        <v>1705</v>
      </c>
      <c r="J46" s="115">
        <v>-64</v>
      </c>
      <c r="K46" s="116">
        <v>-3.7536656891495603</v>
      </c>
    </row>
    <row r="47" spans="1:11" ht="14.1" customHeight="1" x14ac:dyDescent="0.2">
      <c r="A47" s="306">
        <v>61</v>
      </c>
      <c r="B47" s="307" t="s">
        <v>269</v>
      </c>
      <c r="C47" s="308"/>
      <c r="D47" s="113">
        <v>0.51808762043264855</v>
      </c>
      <c r="E47" s="115">
        <v>57</v>
      </c>
      <c r="F47" s="114">
        <v>60</v>
      </c>
      <c r="G47" s="114">
        <v>62</v>
      </c>
      <c r="H47" s="114">
        <v>62</v>
      </c>
      <c r="I47" s="140">
        <v>64</v>
      </c>
      <c r="J47" s="115">
        <v>-7</v>
      </c>
      <c r="K47" s="116">
        <v>-10.9375</v>
      </c>
    </row>
    <row r="48" spans="1:11" ht="14.1" customHeight="1" x14ac:dyDescent="0.2">
      <c r="A48" s="306">
        <v>62</v>
      </c>
      <c r="B48" s="307" t="s">
        <v>270</v>
      </c>
      <c r="C48" s="308"/>
      <c r="D48" s="113">
        <v>11.007089620069078</v>
      </c>
      <c r="E48" s="115">
        <v>1211</v>
      </c>
      <c r="F48" s="114">
        <v>1303</v>
      </c>
      <c r="G48" s="114">
        <v>1258</v>
      </c>
      <c r="H48" s="114">
        <v>1288</v>
      </c>
      <c r="I48" s="140">
        <v>1272</v>
      </c>
      <c r="J48" s="115">
        <v>-61</v>
      </c>
      <c r="K48" s="116">
        <v>-4.7955974842767297</v>
      </c>
    </row>
    <row r="49" spans="1:11" ht="14.1" customHeight="1" x14ac:dyDescent="0.2">
      <c r="A49" s="306">
        <v>63</v>
      </c>
      <c r="B49" s="307" t="s">
        <v>271</v>
      </c>
      <c r="C49" s="308"/>
      <c r="D49" s="113">
        <v>10.452644973641156</v>
      </c>
      <c r="E49" s="115">
        <v>1150</v>
      </c>
      <c r="F49" s="114">
        <v>1450</v>
      </c>
      <c r="G49" s="114">
        <v>1658</v>
      </c>
      <c r="H49" s="114">
        <v>1626</v>
      </c>
      <c r="I49" s="140">
        <v>1274</v>
      </c>
      <c r="J49" s="115">
        <v>-124</v>
      </c>
      <c r="K49" s="116">
        <v>-9.7331240188383052</v>
      </c>
    </row>
    <row r="50" spans="1:11" ht="14.1" customHeight="1" x14ac:dyDescent="0.2">
      <c r="A50" s="306" t="s">
        <v>272</v>
      </c>
      <c r="B50" s="307" t="s">
        <v>273</v>
      </c>
      <c r="C50" s="308"/>
      <c r="D50" s="113">
        <v>1.4815488093073987</v>
      </c>
      <c r="E50" s="115">
        <v>163</v>
      </c>
      <c r="F50" s="114">
        <v>200</v>
      </c>
      <c r="G50" s="114">
        <v>235</v>
      </c>
      <c r="H50" s="114">
        <v>244</v>
      </c>
      <c r="I50" s="140">
        <v>198</v>
      </c>
      <c r="J50" s="115">
        <v>-35</v>
      </c>
      <c r="K50" s="116">
        <v>-17.676767676767678</v>
      </c>
    </row>
    <row r="51" spans="1:11" ht="14.1" customHeight="1" x14ac:dyDescent="0.2">
      <c r="A51" s="306" t="s">
        <v>274</v>
      </c>
      <c r="B51" s="307" t="s">
        <v>275</v>
      </c>
      <c r="C51" s="308"/>
      <c r="D51" s="113">
        <v>8.6257044173786586</v>
      </c>
      <c r="E51" s="115">
        <v>949</v>
      </c>
      <c r="F51" s="114">
        <v>1203</v>
      </c>
      <c r="G51" s="114">
        <v>1376</v>
      </c>
      <c r="H51" s="114">
        <v>1336</v>
      </c>
      <c r="I51" s="140">
        <v>1042</v>
      </c>
      <c r="J51" s="115">
        <v>-93</v>
      </c>
      <c r="K51" s="116">
        <v>-8.9251439539347412</v>
      </c>
    </row>
    <row r="52" spans="1:11" ht="14.1" customHeight="1" x14ac:dyDescent="0.2">
      <c r="A52" s="306">
        <v>71</v>
      </c>
      <c r="B52" s="307" t="s">
        <v>276</v>
      </c>
      <c r="C52" s="308"/>
      <c r="D52" s="113">
        <v>11.270678058534811</v>
      </c>
      <c r="E52" s="115">
        <v>1240</v>
      </c>
      <c r="F52" s="114">
        <v>1278</v>
      </c>
      <c r="G52" s="114">
        <v>1261</v>
      </c>
      <c r="H52" s="114">
        <v>1254</v>
      </c>
      <c r="I52" s="140">
        <v>1236</v>
      </c>
      <c r="J52" s="115">
        <v>4</v>
      </c>
      <c r="K52" s="116">
        <v>0.32362459546925565</v>
      </c>
    </row>
    <row r="53" spans="1:11" ht="14.1" customHeight="1" x14ac:dyDescent="0.2">
      <c r="A53" s="306" t="s">
        <v>277</v>
      </c>
      <c r="B53" s="307" t="s">
        <v>278</v>
      </c>
      <c r="C53" s="308"/>
      <c r="D53" s="113">
        <v>0.7362297764042901</v>
      </c>
      <c r="E53" s="115">
        <v>81</v>
      </c>
      <c r="F53" s="114">
        <v>76</v>
      </c>
      <c r="G53" s="114">
        <v>75</v>
      </c>
      <c r="H53" s="114">
        <v>73</v>
      </c>
      <c r="I53" s="140">
        <v>69</v>
      </c>
      <c r="J53" s="115">
        <v>12</v>
      </c>
      <c r="K53" s="116">
        <v>17.391304347826086</v>
      </c>
    </row>
    <row r="54" spans="1:11" ht="14.1" customHeight="1" x14ac:dyDescent="0.2">
      <c r="A54" s="306" t="s">
        <v>279</v>
      </c>
      <c r="B54" s="307" t="s">
        <v>280</v>
      </c>
      <c r="C54" s="308"/>
      <c r="D54" s="113">
        <v>9.4982730412652252</v>
      </c>
      <c r="E54" s="115">
        <v>1045</v>
      </c>
      <c r="F54" s="114">
        <v>1084</v>
      </c>
      <c r="G54" s="114">
        <v>1060</v>
      </c>
      <c r="H54" s="114">
        <v>1057</v>
      </c>
      <c r="I54" s="140">
        <v>1050</v>
      </c>
      <c r="J54" s="115">
        <v>-5</v>
      </c>
      <c r="K54" s="116">
        <v>-0.47619047619047616</v>
      </c>
    </row>
    <row r="55" spans="1:11" ht="14.1" customHeight="1" x14ac:dyDescent="0.2">
      <c r="A55" s="306">
        <v>72</v>
      </c>
      <c r="B55" s="307" t="s">
        <v>281</v>
      </c>
      <c r="C55" s="308"/>
      <c r="D55" s="113">
        <v>1.0179967278676605</v>
      </c>
      <c r="E55" s="115">
        <v>112</v>
      </c>
      <c r="F55" s="114">
        <v>113</v>
      </c>
      <c r="G55" s="114">
        <v>112</v>
      </c>
      <c r="H55" s="114">
        <v>118</v>
      </c>
      <c r="I55" s="140">
        <v>113</v>
      </c>
      <c r="J55" s="115">
        <v>-1</v>
      </c>
      <c r="K55" s="116">
        <v>-0.88495575221238942</v>
      </c>
    </row>
    <row r="56" spans="1:11" ht="14.1" customHeight="1" x14ac:dyDescent="0.2">
      <c r="A56" s="306" t="s">
        <v>282</v>
      </c>
      <c r="B56" s="307" t="s">
        <v>283</v>
      </c>
      <c r="C56" s="308"/>
      <c r="D56" s="113">
        <v>9.9981821487002367E-2</v>
      </c>
      <c r="E56" s="115">
        <v>11</v>
      </c>
      <c r="F56" s="114">
        <v>11</v>
      </c>
      <c r="G56" s="114">
        <v>10</v>
      </c>
      <c r="H56" s="114">
        <v>11</v>
      </c>
      <c r="I56" s="140">
        <v>10</v>
      </c>
      <c r="J56" s="115">
        <v>1</v>
      </c>
      <c r="K56" s="116">
        <v>10</v>
      </c>
    </row>
    <row r="57" spans="1:11" ht="14.1" customHeight="1" x14ac:dyDescent="0.2">
      <c r="A57" s="306" t="s">
        <v>284</v>
      </c>
      <c r="B57" s="307" t="s">
        <v>285</v>
      </c>
      <c r="C57" s="308"/>
      <c r="D57" s="113">
        <v>0.59989092892201423</v>
      </c>
      <c r="E57" s="115">
        <v>66</v>
      </c>
      <c r="F57" s="114">
        <v>65</v>
      </c>
      <c r="G57" s="114">
        <v>64</v>
      </c>
      <c r="H57" s="114">
        <v>70</v>
      </c>
      <c r="I57" s="140">
        <v>67</v>
      </c>
      <c r="J57" s="115">
        <v>-1</v>
      </c>
      <c r="K57" s="116">
        <v>-1.4925373134328359</v>
      </c>
    </row>
    <row r="58" spans="1:11" ht="14.1" customHeight="1" x14ac:dyDescent="0.2">
      <c r="A58" s="306">
        <v>73</v>
      </c>
      <c r="B58" s="307" t="s">
        <v>286</v>
      </c>
      <c r="C58" s="308"/>
      <c r="D58" s="113">
        <v>0.71805126340665337</v>
      </c>
      <c r="E58" s="115">
        <v>79</v>
      </c>
      <c r="F58" s="114">
        <v>76</v>
      </c>
      <c r="G58" s="114">
        <v>74</v>
      </c>
      <c r="H58" s="114">
        <v>79</v>
      </c>
      <c r="I58" s="140">
        <v>78</v>
      </c>
      <c r="J58" s="115">
        <v>1</v>
      </c>
      <c r="K58" s="116">
        <v>1.2820512820512822</v>
      </c>
    </row>
    <row r="59" spans="1:11" ht="14.1" customHeight="1" x14ac:dyDescent="0.2">
      <c r="A59" s="306" t="s">
        <v>287</v>
      </c>
      <c r="B59" s="307" t="s">
        <v>288</v>
      </c>
      <c r="C59" s="308"/>
      <c r="D59" s="113">
        <v>0.59080167242319581</v>
      </c>
      <c r="E59" s="115">
        <v>65</v>
      </c>
      <c r="F59" s="114">
        <v>62</v>
      </c>
      <c r="G59" s="114">
        <v>60</v>
      </c>
      <c r="H59" s="114">
        <v>67</v>
      </c>
      <c r="I59" s="140">
        <v>64</v>
      </c>
      <c r="J59" s="115">
        <v>1</v>
      </c>
      <c r="K59" s="116">
        <v>1.5625</v>
      </c>
    </row>
    <row r="60" spans="1:11" ht="14.1" customHeight="1" x14ac:dyDescent="0.2">
      <c r="A60" s="306">
        <v>81</v>
      </c>
      <c r="B60" s="307" t="s">
        <v>289</v>
      </c>
      <c r="C60" s="308"/>
      <c r="D60" s="113">
        <v>2.9267405926195238</v>
      </c>
      <c r="E60" s="115">
        <v>322</v>
      </c>
      <c r="F60" s="114">
        <v>331</v>
      </c>
      <c r="G60" s="114">
        <v>339</v>
      </c>
      <c r="H60" s="114">
        <v>358</v>
      </c>
      <c r="I60" s="140">
        <v>364</v>
      </c>
      <c r="J60" s="115">
        <v>-42</v>
      </c>
      <c r="K60" s="116">
        <v>-11.538461538461538</v>
      </c>
    </row>
    <row r="61" spans="1:11" ht="14.1" customHeight="1" x14ac:dyDescent="0.2">
      <c r="A61" s="306" t="s">
        <v>290</v>
      </c>
      <c r="B61" s="307" t="s">
        <v>291</v>
      </c>
      <c r="C61" s="308"/>
      <c r="D61" s="113">
        <v>1.0907107798582076</v>
      </c>
      <c r="E61" s="115">
        <v>120</v>
      </c>
      <c r="F61" s="114">
        <v>124</v>
      </c>
      <c r="G61" s="114">
        <v>125</v>
      </c>
      <c r="H61" s="114">
        <v>132</v>
      </c>
      <c r="I61" s="140">
        <v>141</v>
      </c>
      <c r="J61" s="115">
        <v>-21</v>
      </c>
      <c r="K61" s="116">
        <v>-14.893617021276595</v>
      </c>
    </row>
    <row r="62" spans="1:11" ht="14.1" customHeight="1" x14ac:dyDescent="0.2">
      <c r="A62" s="306" t="s">
        <v>292</v>
      </c>
      <c r="B62" s="307" t="s">
        <v>293</v>
      </c>
      <c r="C62" s="308"/>
      <c r="D62" s="113">
        <v>0.65442646791492454</v>
      </c>
      <c r="E62" s="115">
        <v>72</v>
      </c>
      <c r="F62" s="114">
        <v>73</v>
      </c>
      <c r="G62" s="114">
        <v>72</v>
      </c>
      <c r="H62" s="114">
        <v>84</v>
      </c>
      <c r="I62" s="140">
        <v>84</v>
      </c>
      <c r="J62" s="115">
        <v>-12</v>
      </c>
      <c r="K62" s="116">
        <v>-14.285714285714286</v>
      </c>
    </row>
    <row r="63" spans="1:11" ht="14.1" customHeight="1" x14ac:dyDescent="0.2">
      <c r="A63" s="306"/>
      <c r="B63" s="307" t="s">
        <v>294</v>
      </c>
      <c r="C63" s="308"/>
      <c r="D63" s="113">
        <v>0.63624795491728781</v>
      </c>
      <c r="E63" s="115">
        <v>70</v>
      </c>
      <c r="F63" s="114">
        <v>71</v>
      </c>
      <c r="G63" s="114">
        <v>69</v>
      </c>
      <c r="H63" s="114">
        <v>79</v>
      </c>
      <c r="I63" s="140">
        <v>79</v>
      </c>
      <c r="J63" s="115">
        <v>-9</v>
      </c>
      <c r="K63" s="116">
        <v>-11.39240506329114</v>
      </c>
    </row>
    <row r="64" spans="1:11" ht="14.1" customHeight="1" x14ac:dyDescent="0.2">
      <c r="A64" s="306" t="s">
        <v>295</v>
      </c>
      <c r="B64" s="307" t="s">
        <v>296</v>
      </c>
      <c r="C64" s="308"/>
      <c r="D64" s="113">
        <v>4.544628249409198E-2</v>
      </c>
      <c r="E64" s="115">
        <v>5</v>
      </c>
      <c r="F64" s="114">
        <v>8</v>
      </c>
      <c r="G64" s="114">
        <v>8</v>
      </c>
      <c r="H64" s="114">
        <v>7</v>
      </c>
      <c r="I64" s="140">
        <v>9</v>
      </c>
      <c r="J64" s="115">
        <v>-4</v>
      </c>
      <c r="K64" s="116">
        <v>-44.444444444444443</v>
      </c>
    </row>
    <row r="65" spans="1:11" ht="14.1" customHeight="1" x14ac:dyDescent="0.2">
      <c r="A65" s="306" t="s">
        <v>297</v>
      </c>
      <c r="B65" s="307" t="s">
        <v>298</v>
      </c>
      <c r="C65" s="308"/>
      <c r="D65" s="113">
        <v>0.9271041628794765</v>
      </c>
      <c r="E65" s="115">
        <v>102</v>
      </c>
      <c r="F65" s="114">
        <v>101</v>
      </c>
      <c r="G65" s="114">
        <v>109</v>
      </c>
      <c r="H65" s="114">
        <v>112</v>
      </c>
      <c r="I65" s="140">
        <v>108</v>
      </c>
      <c r="J65" s="115">
        <v>-6</v>
      </c>
      <c r="K65" s="116">
        <v>-5.5555555555555554</v>
      </c>
    </row>
    <row r="66" spans="1:11" ht="14.1" customHeight="1" x14ac:dyDescent="0.2">
      <c r="A66" s="306">
        <v>82</v>
      </c>
      <c r="B66" s="307" t="s">
        <v>299</v>
      </c>
      <c r="C66" s="308"/>
      <c r="D66" s="113">
        <v>1.6087984002908562</v>
      </c>
      <c r="E66" s="115">
        <v>177</v>
      </c>
      <c r="F66" s="114">
        <v>186</v>
      </c>
      <c r="G66" s="114">
        <v>184</v>
      </c>
      <c r="H66" s="114">
        <v>188</v>
      </c>
      <c r="I66" s="140">
        <v>181</v>
      </c>
      <c r="J66" s="115">
        <v>-4</v>
      </c>
      <c r="K66" s="116">
        <v>-2.2099447513812156</v>
      </c>
    </row>
    <row r="67" spans="1:11" ht="14.1" customHeight="1" x14ac:dyDescent="0.2">
      <c r="A67" s="306" t="s">
        <v>300</v>
      </c>
      <c r="B67" s="307" t="s">
        <v>301</v>
      </c>
      <c r="C67" s="308"/>
      <c r="D67" s="113">
        <v>0.48173059443737504</v>
      </c>
      <c r="E67" s="115">
        <v>53</v>
      </c>
      <c r="F67" s="114">
        <v>50</v>
      </c>
      <c r="G67" s="114">
        <v>49</v>
      </c>
      <c r="H67" s="114">
        <v>48</v>
      </c>
      <c r="I67" s="140">
        <v>47</v>
      </c>
      <c r="J67" s="115">
        <v>6</v>
      </c>
      <c r="K67" s="116">
        <v>12.76595744680851</v>
      </c>
    </row>
    <row r="68" spans="1:11" ht="14.1" customHeight="1" x14ac:dyDescent="0.2">
      <c r="A68" s="306" t="s">
        <v>302</v>
      </c>
      <c r="B68" s="307" t="s">
        <v>303</v>
      </c>
      <c r="C68" s="308"/>
      <c r="D68" s="113">
        <v>0.69078349391019811</v>
      </c>
      <c r="E68" s="115">
        <v>76</v>
      </c>
      <c r="F68" s="114">
        <v>87</v>
      </c>
      <c r="G68" s="114">
        <v>84</v>
      </c>
      <c r="H68" s="114">
        <v>93</v>
      </c>
      <c r="I68" s="140">
        <v>87</v>
      </c>
      <c r="J68" s="115">
        <v>-11</v>
      </c>
      <c r="K68" s="116">
        <v>-12.64367816091954</v>
      </c>
    </row>
    <row r="69" spans="1:11" ht="14.1" customHeight="1" x14ac:dyDescent="0.2">
      <c r="A69" s="306">
        <v>83</v>
      </c>
      <c r="B69" s="307" t="s">
        <v>304</v>
      </c>
      <c r="C69" s="308"/>
      <c r="D69" s="113">
        <v>2.4177422286856936</v>
      </c>
      <c r="E69" s="115">
        <v>266</v>
      </c>
      <c r="F69" s="114">
        <v>270</v>
      </c>
      <c r="G69" s="114">
        <v>256</v>
      </c>
      <c r="H69" s="114">
        <v>257</v>
      </c>
      <c r="I69" s="140">
        <v>248</v>
      </c>
      <c r="J69" s="115">
        <v>18</v>
      </c>
      <c r="K69" s="116">
        <v>7.258064516129032</v>
      </c>
    </row>
    <row r="70" spans="1:11" ht="14.1" customHeight="1" x14ac:dyDescent="0.2">
      <c r="A70" s="306" t="s">
        <v>305</v>
      </c>
      <c r="B70" s="307" t="s">
        <v>306</v>
      </c>
      <c r="C70" s="308"/>
      <c r="D70" s="113">
        <v>0.65442646791492454</v>
      </c>
      <c r="E70" s="115">
        <v>72</v>
      </c>
      <c r="F70" s="114">
        <v>83</v>
      </c>
      <c r="G70" s="114">
        <v>77</v>
      </c>
      <c r="H70" s="114">
        <v>80</v>
      </c>
      <c r="I70" s="140">
        <v>79</v>
      </c>
      <c r="J70" s="115">
        <v>-7</v>
      </c>
      <c r="K70" s="116">
        <v>-8.8607594936708853</v>
      </c>
    </row>
    <row r="71" spans="1:11" ht="14.1" customHeight="1" x14ac:dyDescent="0.2">
      <c r="A71" s="306"/>
      <c r="B71" s="307" t="s">
        <v>307</v>
      </c>
      <c r="C71" s="308"/>
      <c r="D71" s="113">
        <v>0.38174877295037268</v>
      </c>
      <c r="E71" s="115">
        <v>42</v>
      </c>
      <c r="F71" s="114">
        <v>48</v>
      </c>
      <c r="G71" s="114">
        <v>46</v>
      </c>
      <c r="H71" s="114">
        <v>49</v>
      </c>
      <c r="I71" s="140">
        <v>50</v>
      </c>
      <c r="J71" s="115">
        <v>-8</v>
      </c>
      <c r="K71" s="116">
        <v>-16</v>
      </c>
    </row>
    <row r="72" spans="1:11" ht="14.1" customHeight="1" x14ac:dyDescent="0.2">
      <c r="A72" s="306">
        <v>84</v>
      </c>
      <c r="B72" s="307" t="s">
        <v>308</v>
      </c>
      <c r="C72" s="308"/>
      <c r="D72" s="113">
        <v>1.5451736047991274</v>
      </c>
      <c r="E72" s="115">
        <v>170</v>
      </c>
      <c r="F72" s="114">
        <v>185</v>
      </c>
      <c r="G72" s="114">
        <v>184</v>
      </c>
      <c r="H72" s="114">
        <v>173</v>
      </c>
      <c r="I72" s="140">
        <v>162</v>
      </c>
      <c r="J72" s="115">
        <v>8</v>
      </c>
      <c r="K72" s="116">
        <v>4.9382716049382713</v>
      </c>
    </row>
    <row r="73" spans="1:11" ht="14.1" customHeight="1" x14ac:dyDescent="0.2">
      <c r="A73" s="306" t="s">
        <v>309</v>
      </c>
      <c r="B73" s="307" t="s">
        <v>310</v>
      </c>
      <c r="C73" s="308"/>
      <c r="D73" s="113">
        <v>0.2908562079621887</v>
      </c>
      <c r="E73" s="115">
        <v>32</v>
      </c>
      <c r="F73" s="114">
        <v>33</v>
      </c>
      <c r="G73" s="114">
        <v>35</v>
      </c>
      <c r="H73" s="114">
        <v>30</v>
      </c>
      <c r="I73" s="140">
        <v>28</v>
      </c>
      <c r="J73" s="115">
        <v>4</v>
      </c>
      <c r="K73" s="116">
        <v>14.285714285714286</v>
      </c>
    </row>
    <row r="74" spans="1:11" ht="14.1" customHeight="1" x14ac:dyDescent="0.2">
      <c r="A74" s="306" t="s">
        <v>311</v>
      </c>
      <c r="B74" s="307" t="s">
        <v>312</v>
      </c>
      <c r="C74" s="308"/>
      <c r="D74" s="113">
        <v>7.2714051990547174E-2</v>
      </c>
      <c r="E74" s="115">
        <v>8</v>
      </c>
      <c r="F74" s="114">
        <v>6</v>
      </c>
      <c r="G74" s="114">
        <v>6</v>
      </c>
      <c r="H74" s="114">
        <v>7</v>
      </c>
      <c r="I74" s="140">
        <v>7</v>
      </c>
      <c r="J74" s="115">
        <v>1</v>
      </c>
      <c r="K74" s="116">
        <v>14.285714285714286</v>
      </c>
    </row>
    <row r="75" spans="1:11" ht="14.1" customHeight="1" x14ac:dyDescent="0.2">
      <c r="A75" s="306" t="s">
        <v>313</v>
      </c>
      <c r="B75" s="307" t="s">
        <v>314</v>
      </c>
      <c r="C75" s="308"/>
      <c r="D75" s="113">
        <v>8.1803308489365567E-2</v>
      </c>
      <c r="E75" s="115">
        <v>9</v>
      </c>
      <c r="F75" s="114">
        <v>11</v>
      </c>
      <c r="G75" s="114">
        <v>7</v>
      </c>
      <c r="H75" s="114">
        <v>5</v>
      </c>
      <c r="I75" s="140">
        <v>3</v>
      </c>
      <c r="J75" s="115">
        <v>6</v>
      </c>
      <c r="K75" s="116">
        <v>200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0.14542810398109435</v>
      </c>
      <c r="E77" s="115">
        <v>16</v>
      </c>
      <c r="F77" s="114">
        <v>14</v>
      </c>
      <c r="G77" s="114">
        <v>12</v>
      </c>
      <c r="H77" s="114">
        <v>13</v>
      </c>
      <c r="I77" s="140">
        <v>14</v>
      </c>
      <c r="J77" s="115">
        <v>2</v>
      </c>
      <c r="K77" s="116">
        <v>14.285714285714286</v>
      </c>
    </row>
    <row r="78" spans="1:11" ht="14.1" customHeight="1" x14ac:dyDescent="0.2">
      <c r="A78" s="306">
        <v>93</v>
      </c>
      <c r="B78" s="307" t="s">
        <v>317</v>
      </c>
      <c r="C78" s="308"/>
      <c r="D78" s="113">
        <v>4.544628249409198E-2</v>
      </c>
      <c r="E78" s="115">
        <v>5</v>
      </c>
      <c r="F78" s="114">
        <v>6</v>
      </c>
      <c r="G78" s="114">
        <v>6</v>
      </c>
      <c r="H78" s="114">
        <v>8</v>
      </c>
      <c r="I78" s="140">
        <v>6</v>
      </c>
      <c r="J78" s="115">
        <v>-1</v>
      </c>
      <c r="K78" s="116">
        <v>-16.666666666666668</v>
      </c>
    </row>
    <row r="79" spans="1:11" ht="14.1" customHeight="1" x14ac:dyDescent="0.2">
      <c r="A79" s="306">
        <v>94</v>
      </c>
      <c r="B79" s="307" t="s">
        <v>318</v>
      </c>
      <c r="C79" s="308"/>
      <c r="D79" s="113">
        <v>0.79076531539720052</v>
      </c>
      <c r="E79" s="115">
        <v>87</v>
      </c>
      <c r="F79" s="114">
        <v>75</v>
      </c>
      <c r="G79" s="114">
        <v>75</v>
      </c>
      <c r="H79" s="114">
        <v>72</v>
      </c>
      <c r="I79" s="140">
        <v>79</v>
      </c>
      <c r="J79" s="115">
        <v>8</v>
      </c>
      <c r="K79" s="116">
        <v>10.126582278481013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4.9536447918560258</v>
      </c>
      <c r="E81" s="143">
        <v>545</v>
      </c>
      <c r="F81" s="144">
        <v>565</v>
      </c>
      <c r="G81" s="144">
        <v>569</v>
      </c>
      <c r="H81" s="144">
        <v>563</v>
      </c>
      <c r="I81" s="145">
        <v>557</v>
      </c>
      <c r="J81" s="143">
        <v>-12</v>
      </c>
      <c r="K81" s="146">
        <v>-2.1543985637342908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3249</v>
      </c>
      <c r="G12" s="536">
        <v>2276</v>
      </c>
      <c r="H12" s="536">
        <v>4060</v>
      </c>
      <c r="I12" s="536">
        <v>3387</v>
      </c>
      <c r="J12" s="537">
        <v>3462</v>
      </c>
      <c r="K12" s="538">
        <v>-213</v>
      </c>
      <c r="L12" s="349">
        <v>-6.1525129982668973</v>
      </c>
    </row>
    <row r="13" spans="1:17" s="110" customFormat="1" ht="15" customHeight="1" x14ac:dyDescent="0.2">
      <c r="A13" s="350" t="s">
        <v>344</v>
      </c>
      <c r="B13" s="351" t="s">
        <v>345</v>
      </c>
      <c r="C13" s="347"/>
      <c r="D13" s="347"/>
      <c r="E13" s="348"/>
      <c r="F13" s="536">
        <v>1972</v>
      </c>
      <c r="G13" s="536">
        <v>1361</v>
      </c>
      <c r="H13" s="536">
        <v>2400</v>
      </c>
      <c r="I13" s="536">
        <v>1825</v>
      </c>
      <c r="J13" s="537">
        <v>2157</v>
      </c>
      <c r="K13" s="538">
        <v>-185</v>
      </c>
      <c r="L13" s="349">
        <v>-8.5767269355586464</v>
      </c>
    </row>
    <row r="14" spans="1:17" s="110" customFormat="1" ht="22.5" customHeight="1" x14ac:dyDescent="0.2">
      <c r="A14" s="350"/>
      <c r="B14" s="351" t="s">
        <v>346</v>
      </c>
      <c r="C14" s="347"/>
      <c r="D14" s="347"/>
      <c r="E14" s="348"/>
      <c r="F14" s="536">
        <v>1277</v>
      </c>
      <c r="G14" s="536">
        <v>915</v>
      </c>
      <c r="H14" s="536">
        <v>1660</v>
      </c>
      <c r="I14" s="536">
        <v>1562</v>
      </c>
      <c r="J14" s="537">
        <v>1305</v>
      </c>
      <c r="K14" s="538">
        <v>-28</v>
      </c>
      <c r="L14" s="349">
        <v>-2.1455938697318007</v>
      </c>
    </row>
    <row r="15" spans="1:17" s="110" customFormat="1" ht="15" customHeight="1" x14ac:dyDescent="0.2">
      <c r="A15" s="350" t="s">
        <v>347</v>
      </c>
      <c r="B15" s="351" t="s">
        <v>108</v>
      </c>
      <c r="C15" s="347"/>
      <c r="D15" s="347"/>
      <c r="E15" s="348"/>
      <c r="F15" s="536">
        <v>755</v>
      </c>
      <c r="G15" s="536">
        <v>557</v>
      </c>
      <c r="H15" s="536">
        <v>1662</v>
      </c>
      <c r="I15" s="536">
        <v>791</v>
      </c>
      <c r="J15" s="537">
        <v>725</v>
      </c>
      <c r="K15" s="538">
        <v>30</v>
      </c>
      <c r="L15" s="349">
        <v>4.1379310344827589</v>
      </c>
    </row>
    <row r="16" spans="1:17" s="110" customFormat="1" ht="15" customHeight="1" x14ac:dyDescent="0.2">
      <c r="A16" s="350"/>
      <c r="B16" s="351" t="s">
        <v>109</v>
      </c>
      <c r="C16" s="347"/>
      <c r="D16" s="347"/>
      <c r="E16" s="348"/>
      <c r="F16" s="536">
        <v>2102</v>
      </c>
      <c r="G16" s="536">
        <v>1496</v>
      </c>
      <c r="H16" s="536">
        <v>2085</v>
      </c>
      <c r="I16" s="536">
        <v>2197</v>
      </c>
      <c r="J16" s="537">
        <v>2302</v>
      </c>
      <c r="K16" s="538">
        <v>-200</v>
      </c>
      <c r="L16" s="349">
        <v>-8.6880973066898353</v>
      </c>
    </row>
    <row r="17" spans="1:12" s="110" customFormat="1" ht="15" customHeight="1" x14ac:dyDescent="0.2">
      <c r="A17" s="350"/>
      <c r="B17" s="351" t="s">
        <v>110</v>
      </c>
      <c r="C17" s="347"/>
      <c r="D17" s="347"/>
      <c r="E17" s="348"/>
      <c r="F17" s="536">
        <v>349</v>
      </c>
      <c r="G17" s="536">
        <v>188</v>
      </c>
      <c r="H17" s="536">
        <v>256</v>
      </c>
      <c r="I17" s="536">
        <v>338</v>
      </c>
      <c r="J17" s="537">
        <v>383</v>
      </c>
      <c r="K17" s="538">
        <v>-34</v>
      </c>
      <c r="L17" s="349">
        <v>-8.8772845953002619</v>
      </c>
    </row>
    <row r="18" spans="1:12" s="110" customFormat="1" ht="15" customHeight="1" x14ac:dyDescent="0.2">
      <c r="A18" s="350"/>
      <c r="B18" s="351" t="s">
        <v>111</v>
      </c>
      <c r="C18" s="347"/>
      <c r="D18" s="347"/>
      <c r="E18" s="348"/>
      <c r="F18" s="536">
        <v>43</v>
      </c>
      <c r="G18" s="536">
        <v>35</v>
      </c>
      <c r="H18" s="536">
        <v>57</v>
      </c>
      <c r="I18" s="536">
        <v>61</v>
      </c>
      <c r="J18" s="537">
        <v>52</v>
      </c>
      <c r="K18" s="538">
        <v>-9</v>
      </c>
      <c r="L18" s="349">
        <v>-17.307692307692307</v>
      </c>
    </row>
    <row r="19" spans="1:12" s="110" customFormat="1" ht="15" customHeight="1" x14ac:dyDescent="0.2">
      <c r="A19" s="118" t="s">
        <v>113</v>
      </c>
      <c r="B19" s="119" t="s">
        <v>181</v>
      </c>
      <c r="C19" s="347"/>
      <c r="D19" s="347"/>
      <c r="E19" s="348"/>
      <c r="F19" s="536">
        <v>2323</v>
      </c>
      <c r="G19" s="536">
        <v>1573</v>
      </c>
      <c r="H19" s="536">
        <v>3081</v>
      </c>
      <c r="I19" s="536">
        <v>2280</v>
      </c>
      <c r="J19" s="537">
        <v>2521</v>
      </c>
      <c r="K19" s="538">
        <v>-198</v>
      </c>
      <c r="L19" s="349">
        <v>-7.8540261800872671</v>
      </c>
    </row>
    <row r="20" spans="1:12" s="110" customFormat="1" ht="15" customHeight="1" x14ac:dyDescent="0.2">
      <c r="A20" s="118"/>
      <c r="B20" s="119" t="s">
        <v>182</v>
      </c>
      <c r="C20" s="347"/>
      <c r="D20" s="347"/>
      <c r="E20" s="348"/>
      <c r="F20" s="536">
        <v>926</v>
      </c>
      <c r="G20" s="536">
        <v>703</v>
      </c>
      <c r="H20" s="536">
        <v>979</v>
      </c>
      <c r="I20" s="536">
        <v>1107</v>
      </c>
      <c r="J20" s="537">
        <v>941</v>
      </c>
      <c r="K20" s="538">
        <v>-15</v>
      </c>
      <c r="L20" s="349">
        <v>-1.5940488841657812</v>
      </c>
    </row>
    <row r="21" spans="1:12" s="110" customFormat="1" ht="15" customHeight="1" x14ac:dyDescent="0.2">
      <c r="A21" s="118" t="s">
        <v>113</v>
      </c>
      <c r="B21" s="119" t="s">
        <v>116</v>
      </c>
      <c r="C21" s="347"/>
      <c r="D21" s="347"/>
      <c r="E21" s="348"/>
      <c r="F21" s="536">
        <v>2229</v>
      </c>
      <c r="G21" s="536">
        <v>1544</v>
      </c>
      <c r="H21" s="536">
        <v>2876</v>
      </c>
      <c r="I21" s="536">
        <v>2218</v>
      </c>
      <c r="J21" s="537">
        <v>2361</v>
      </c>
      <c r="K21" s="538">
        <v>-132</v>
      </c>
      <c r="L21" s="349">
        <v>-5.5908513341804325</v>
      </c>
    </row>
    <row r="22" spans="1:12" s="110" customFormat="1" ht="15" customHeight="1" x14ac:dyDescent="0.2">
      <c r="A22" s="118"/>
      <c r="B22" s="119" t="s">
        <v>117</v>
      </c>
      <c r="C22" s="347"/>
      <c r="D22" s="347"/>
      <c r="E22" s="348"/>
      <c r="F22" s="536">
        <v>1017</v>
      </c>
      <c r="G22" s="536">
        <v>732</v>
      </c>
      <c r="H22" s="536">
        <v>1181</v>
      </c>
      <c r="I22" s="536">
        <v>1169</v>
      </c>
      <c r="J22" s="537">
        <v>1100</v>
      </c>
      <c r="K22" s="538">
        <v>-83</v>
      </c>
      <c r="L22" s="349">
        <v>-7.5454545454545459</v>
      </c>
    </row>
    <row r="23" spans="1:12" s="110" customFormat="1" ht="15" customHeight="1" x14ac:dyDescent="0.2">
      <c r="A23" s="352" t="s">
        <v>347</v>
      </c>
      <c r="B23" s="353" t="s">
        <v>193</v>
      </c>
      <c r="C23" s="354"/>
      <c r="D23" s="354"/>
      <c r="E23" s="355"/>
      <c r="F23" s="539">
        <v>75</v>
      </c>
      <c r="G23" s="539">
        <v>81</v>
      </c>
      <c r="H23" s="539">
        <v>890</v>
      </c>
      <c r="I23" s="539">
        <v>43</v>
      </c>
      <c r="J23" s="540">
        <v>84</v>
      </c>
      <c r="K23" s="541">
        <v>-9</v>
      </c>
      <c r="L23" s="356">
        <v>-10.714285714285714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35.799999999999997</v>
      </c>
      <c r="G25" s="542">
        <v>40</v>
      </c>
      <c r="H25" s="542">
        <v>40.700000000000003</v>
      </c>
      <c r="I25" s="542">
        <v>40.9</v>
      </c>
      <c r="J25" s="542">
        <v>37.299999999999997</v>
      </c>
      <c r="K25" s="543" t="s">
        <v>349</v>
      </c>
      <c r="L25" s="364">
        <v>-1.5</v>
      </c>
    </row>
    <row r="26" spans="1:12" s="110" customFormat="1" ht="15" customHeight="1" x14ac:dyDescent="0.2">
      <c r="A26" s="365" t="s">
        <v>105</v>
      </c>
      <c r="B26" s="366" t="s">
        <v>345</v>
      </c>
      <c r="C26" s="362"/>
      <c r="D26" s="362"/>
      <c r="E26" s="363"/>
      <c r="F26" s="542">
        <v>34.4</v>
      </c>
      <c r="G26" s="542">
        <v>38.4</v>
      </c>
      <c r="H26" s="542">
        <v>37.9</v>
      </c>
      <c r="I26" s="542">
        <v>41.4</v>
      </c>
      <c r="J26" s="544">
        <v>37.9</v>
      </c>
      <c r="K26" s="543" t="s">
        <v>349</v>
      </c>
      <c r="L26" s="364">
        <v>-3.5</v>
      </c>
    </row>
    <row r="27" spans="1:12" s="110" customFormat="1" ht="15" customHeight="1" x14ac:dyDescent="0.2">
      <c r="A27" s="365"/>
      <c r="B27" s="366" t="s">
        <v>346</v>
      </c>
      <c r="C27" s="362"/>
      <c r="D27" s="362"/>
      <c r="E27" s="363"/>
      <c r="F27" s="542">
        <v>37.799999999999997</v>
      </c>
      <c r="G27" s="542">
        <v>42.3</v>
      </c>
      <c r="H27" s="542">
        <v>44.8</v>
      </c>
      <c r="I27" s="542">
        <v>40.4</v>
      </c>
      <c r="J27" s="542">
        <v>36.299999999999997</v>
      </c>
      <c r="K27" s="543" t="s">
        <v>349</v>
      </c>
      <c r="L27" s="364">
        <v>1.5</v>
      </c>
    </row>
    <row r="28" spans="1:12" s="110" customFormat="1" ht="15" customHeight="1" x14ac:dyDescent="0.2">
      <c r="A28" s="365" t="s">
        <v>113</v>
      </c>
      <c r="B28" s="366" t="s">
        <v>108</v>
      </c>
      <c r="C28" s="362"/>
      <c r="D28" s="362"/>
      <c r="E28" s="363"/>
      <c r="F28" s="542">
        <v>49</v>
      </c>
      <c r="G28" s="542">
        <v>46.2</v>
      </c>
      <c r="H28" s="542">
        <v>50.9</v>
      </c>
      <c r="I28" s="542">
        <v>53.9</v>
      </c>
      <c r="J28" s="542">
        <v>47</v>
      </c>
      <c r="K28" s="543" t="s">
        <v>349</v>
      </c>
      <c r="L28" s="364">
        <v>2</v>
      </c>
    </row>
    <row r="29" spans="1:12" s="110" customFormat="1" ht="11.25" x14ac:dyDescent="0.2">
      <c r="A29" s="365"/>
      <c r="B29" s="366" t="s">
        <v>109</v>
      </c>
      <c r="C29" s="362"/>
      <c r="D29" s="362"/>
      <c r="E29" s="363"/>
      <c r="F29" s="542">
        <v>32.700000000000003</v>
      </c>
      <c r="G29" s="542">
        <v>39.6</v>
      </c>
      <c r="H29" s="542">
        <v>37.5</v>
      </c>
      <c r="I29" s="542">
        <v>39.1</v>
      </c>
      <c r="J29" s="544">
        <v>36.6</v>
      </c>
      <c r="K29" s="543" t="s">
        <v>349</v>
      </c>
      <c r="L29" s="364">
        <v>-3.8999999999999986</v>
      </c>
    </row>
    <row r="30" spans="1:12" s="110" customFormat="1" ht="15" customHeight="1" x14ac:dyDescent="0.2">
      <c r="A30" s="365"/>
      <c r="B30" s="366" t="s">
        <v>110</v>
      </c>
      <c r="C30" s="362"/>
      <c r="D30" s="362"/>
      <c r="E30" s="363"/>
      <c r="F30" s="542">
        <v>29.2</v>
      </c>
      <c r="G30" s="542">
        <v>29.4</v>
      </c>
      <c r="H30" s="542">
        <v>33.1</v>
      </c>
      <c r="I30" s="542">
        <v>26.9</v>
      </c>
      <c r="J30" s="542">
        <v>27.4</v>
      </c>
      <c r="K30" s="543" t="s">
        <v>349</v>
      </c>
      <c r="L30" s="364">
        <v>1.8000000000000007</v>
      </c>
    </row>
    <row r="31" spans="1:12" s="110" customFormat="1" ht="15" customHeight="1" x14ac:dyDescent="0.2">
      <c r="A31" s="365"/>
      <c r="B31" s="366" t="s">
        <v>111</v>
      </c>
      <c r="C31" s="362"/>
      <c r="D31" s="362"/>
      <c r="E31" s="363"/>
      <c r="F31" s="542">
        <v>30.2</v>
      </c>
      <c r="G31" s="542">
        <v>28.6</v>
      </c>
      <c r="H31" s="542">
        <v>43.9</v>
      </c>
      <c r="I31" s="542">
        <v>24.6</v>
      </c>
      <c r="J31" s="542">
        <v>21.2</v>
      </c>
      <c r="K31" s="543" t="s">
        <v>349</v>
      </c>
      <c r="L31" s="364">
        <v>9</v>
      </c>
    </row>
    <row r="32" spans="1:12" s="110" customFormat="1" ht="15" customHeight="1" x14ac:dyDescent="0.2">
      <c r="A32" s="367" t="s">
        <v>113</v>
      </c>
      <c r="B32" s="368" t="s">
        <v>181</v>
      </c>
      <c r="C32" s="362"/>
      <c r="D32" s="362"/>
      <c r="E32" s="363"/>
      <c r="F32" s="542">
        <v>33.700000000000003</v>
      </c>
      <c r="G32" s="542">
        <v>38</v>
      </c>
      <c r="H32" s="542">
        <v>37.4</v>
      </c>
      <c r="I32" s="542">
        <v>39.200000000000003</v>
      </c>
      <c r="J32" s="544">
        <v>36.6</v>
      </c>
      <c r="K32" s="543" t="s">
        <v>349</v>
      </c>
      <c r="L32" s="364">
        <v>-2.8999999999999986</v>
      </c>
    </row>
    <row r="33" spans="1:12" s="110" customFormat="1" ht="15" customHeight="1" x14ac:dyDescent="0.2">
      <c r="A33" s="367"/>
      <c r="B33" s="368" t="s">
        <v>182</v>
      </c>
      <c r="C33" s="362"/>
      <c r="D33" s="362"/>
      <c r="E33" s="363"/>
      <c r="F33" s="542">
        <v>40.799999999999997</v>
      </c>
      <c r="G33" s="542">
        <v>44.2</v>
      </c>
      <c r="H33" s="542">
        <v>48.1</v>
      </c>
      <c r="I33" s="542">
        <v>44.3</v>
      </c>
      <c r="J33" s="542">
        <v>39.200000000000003</v>
      </c>
      <c r="K33" s="543" t="s">
        <v>349</v>
      </c>
      <c r="L33" s="364">
        <v>1.5999999999999943</v>
      </c>
    </row>
    <row r="34" spans="1:12" s="369" customFormat="1" ht="15" customHeight="1" x14ac:dyDescent="0.2">
      <c r="A34" s="367" t="s">
        <v>113</v>
      </c>
      <c r="B34" s="368" t="s">
        <v>116</v>
      </c>
      <c r="C34" s="362"/>
      <c r="D34" s="362"/>
      <c r="E34" s="363"/>
      <c r="F34" s="542">
        <v>31.7</v>
      </c>
      <c r="G34" s="542">
        <v>33.9</v>
      </c>
      <c r="H34" s="542">
        <v>37</v>
      </c>
      <c r="I34" s="542">
        <v>36.4</v>
      </c>
      <c r="J34" s="542">
        <v>33.700000000000003</v>
      </c>
      <c r="K34" s="543" t="s">
        <v>349</v>
      </c>
      <c r="L34" s="364">
        <v>-2.0000000000000036</v>
      </c>
    </row>
    <row r="35" spans="1:12" s="369" customFormat="1" ht="11.25" x14ac:dyDescent="0.2">
      <c r="A35" s="370"/>
      <c r="B35" s="371" t="s">
        <v>117</v>
      </c>
      <c r="C35" s="372"/>
      <c r="D35" s="372"/>
      <c r="E35" s="373"/>
      <c r="F35" s="545">
        <v>44.6</v>
      </c>
      <c r="G35" s="545">
        <v>52.4</v>
      </c>
      <c r="H35" s="545">
        <v>47.7</v>
      </c>
      <c r="I35" s="545">
        <v>49.4</v>
      </c>
      <c r="J35" s="546">
        <v>44.9</v>
      </c>
      <c r="K35" s="547" t="s">
        <v>349</v>
      </c>
      <c r="L35" s="374">
        <v>-0.29999999999999716</v>
      </c>
    </row>
    <row r="36" spans="1:12" s="369" customFormat="1" ht="15.95" customHeight="1" x14ac:dyDescent="0.2">
      <c r="A36" s="375" t="s">
        <v>350</v>
      </c>
      <c r="B36" s="376"/>
      <c r="C36" s="377"/>
      <c r="D36" s="376"/>
      <c r="E36" s="378"/>
      <c r="F36" s="548">
        <v>3149</v>
      </c>
      <c r="G36" s="548">
        <v>2181</v>
      </c>
      <c r="H36" s="548">
        <v>3095</v>
      </c>
      <c r="I36" s="548">
        <v>3329</v>
      </c>
      <c r="J36" s="548">
        <v>3356</v>
      </c>
      <c r="K36" s="549">
        <v>-207</v>
      </c>
      <c r="L36" s="380">
        <v>-6.1680572109654355</v>
      </c>
    </row>
    <row r="37" spans="1:12" s="369" customFormat="1" ht="15.95" customHeight="1" x14ac:dyDescent="0.2">
      <c r="A37" s="381"/>
      <c r="B37" s="382" t="s">
        <v>113</v>
      </c>
      <c r="C37" s="382" t="s">
        <v>351</v>
      </c>
      <c r="D37" s="382"/>
      <c r="E37" s="383"/>
      <c r="F37" s="548">
        <v>1126</v>
      </c>
      <c r="G37" s="548">
        <v>872</v>
      </c>
      <c r="H37" s="548">
        <v>1259</v>
      </c>
      <c r="I37" s="548">
        <v>1362</v>
      </c>
      <c r="J37" s="548">
        <v>1252</v>
      </c>
      <c r="K37" s="549">
        <v>-126</v>
      </c>
      <c r="L37" s="380">
        <v>-10.063897763578275</v>
      </c>
    </row>
    <row r="38" spans="1:12" s="369" customFormat="1" ht="15.95" customHeight="1" x14ac:dyDescent="0.2">
      <c r="A38" s="381"/>
      <c r="B38" s="384" t="s">
        <v>105</v>
      </c>
      <c r="C38" s="384" t="s">
        <v>106</v>
      </c>
      <c r="D38" s="385"/>
      <c r="E38" s="383"/>
      <c r="F38" s="548">
        <v>1920</v>
      </c>
      <c r="G38" s="548">
        <v>1301</v>
      </c>
      <c r="H38" s="548">
        <v>1853</v>
      </c>
      <c r="I38" s="548">
        <v>1796</v>
      </c>
      <c r="J38" s="550">
        <v>2106</v>
      </c>
      <c r="K38" s="549">
        <v>-186</v>
      </c>
      <c r="L38" s="380">
        <v>-8.8319088319088319</v>
      </c>
    </row>
    <row r="39" spans="1:12" s="369" customFormat="1" ht="15.95" customHeight="1" x14ac:dyDescent="0.2">
      <c r="A39" s="381"/>
      <c r="B39" s="385"/>
      <c r="C39" s="382" t="s">
        <v>352</v>
      </c>
      <c r="D39" s="385"/>
      <c r="E39" s="383"/>
      <c r="F39" s="548">
        <v>661</v>
      </c>
      <c r="G39" s="548">
        <v>500</v>
      </c>
      <c r="H39" s="548">
        <v>703</v>
      </c>
      <c r="I39" s="548">
        <v>743</v>
      </c>
      <c r="J39" s="548">
        <v>798</v>
      </c>
      <c r="K39" s="549">
        <v>-137</v>
      </c>
      <c r="L39" s="380">
        <v>-17.167919799498748</v>
      </c>
    </row>
    <row r="40" spans="1:12" s="369" customFormat="1" ht="15.95" customHeight="1" x14ac:dyDescent="0.2">
      <c r="A40" s="381"/>
      <c r="B40" s="384"/>
      <c r="C40" s="384" t="s">
        <v>107</v>
      </c>
      <c r="D40" s="385"/>
      <c r="E40" s="383"/>
      <c r="F40" s="548">
        <v>1229</v>
      </c>
      <c r="G40" s="548">
        <v>880</v>
      </c>
      <c r="H40" s="548">
        <v>1242</v>
      </c>
      <c r="I40" s="548">
        <v>1533</v>
      </c>
      <c r="J40" s="548">
        <v>1250</v>
      </c>
      <c r="K40" s="549">
        <v>-21</v>
      </c>
      <c r="L40" s="380">
        <v>-1.68</v>
      </c>
    </row>
    <row r="41" spans="1:12" s="369" customFormat="1" ht="24" customHeight="1" x14ac:dyDescent="0.2">
      <c r="A41" s="381"/>
      <c r="B41" s="385"/>
      <c r="C41" s="382" t="s">
        <v>352</v>
      </c>
      <c r="D41" s="385"/>
      <c r="E41" s="383"/>
      <c r="F41" s="548">
        <v>465</v>
      </c>
      <c r="G41" s="548">
        <v>372</v>
      </c>
      <c r="H41" s="548">
        <v>556</v>
      </c>
      <c r="I41" s="548">
        <v>619</v>
      </c>
      <c r="J41" s="550">
        <v>454</v>
      </c>
      <c r="K41" s="549">
        <v>11</v>
      </c>
      <c r="L41" s="380">
        <v>2.4229074889867843</v>
      </c>
    </row>
    <row r="42" spans="1:12" s="110" customFormat="1" ht="15" customHeight="1" x14ac:dyDescent="0.2">
      <c r="A42" s="381"/>
      <c r="B42" s="384" t="s">
        <v>113</v>
      </c>
      <c r="C42" s="384" t="s">
        <v>353</v>
      </c>
      <c r="D42" s="385"/>
      <c r="E42" s="383"/>
      <c r="F42" s="548">
        <v>674</v>
      </c>
      <c r="G42" s="548">
        <v>480</v>
      </c>
      <c r="H42" s="548">
        <v>794</v>
      </c>
      <c r="I42" s="548">
        <v>742</v>
      </c>
      <c r="J42" s="548">
        <v>636</v>
      </c>
      <c r="K42" s="549">
        <v>38</v>
      </c>
      <c r="L42" s="380">
        <v>5.9748427672955975</v>
      </c>
    </row>
    <row r="43" spans="1:12" s="110" customFormat="1" ht="15" customHeight="1" x14ac:dyDescent="0.2">
      <c r="A43" s="381"/>
      <c r="B43" s="385"/>
      <c r="C43" s="382" t="s">
        <v>352</v>
      </c>
      <c r="D43" s="385"/>
      <c r="E43" s="383"/>
      <c r="F43" s="548">
        <v>330</v>
      </c>
      <c r="G43" s="548">
        <v>222</v>
      </c>
      <c r="H43" s="548">
        <v>404</v>
      </c>
      <c r="I43" s="548">
        <v>400</v>
      </c>
      <c r="J43" s="548">
        <v>299</v>
      </c>
      <c r="K43" s="549">
        <v>31</v>
      </c>
      <c r="L43" s="380">
        <v>10.367892976588628</v>
      </c>
    </row>
    <row r="44" spans="1:12" s="110" customFormat="1" ht="15" customHeight="1" x14ac:dyDescent="0.2">
      <c r="A44" s="381"/>
      <c r="B44" s="384"/>
      <c r="C44" s="366" t="s">
        <v>109</v>
      </c>
      <c r="D44" s="385"/>
      <c r="E44" s="383"/>
      <c r="F44" s="548">
        <v>2083</v>
      </c>
      <c r="G44" s="548">
        <v>1479</v>
      </c>
      <c r="H44" s="548">
        <v>1990</v>
      </c>
      <c r="I44" s="548">
        <v>2188</v>
      </c>
      <c r="J44" s="550">
        <v>2285</v>
      </c>
      <c r="K44" s="549">
        <v>-202</v>
      </c>
      <c r="L44" s="380">
        <v>-8.8402625820568925</v>
      </c>
    </row>
    <row r="45" spans="1:12" s="110" customFormat="1" ht="15" customHeight="1" x14ac:dyDescent="0.2">
      <c r="A45" s="381"/>
      <c r="B45" s="385"/>
      <c r="C45" s="382" t="s">
        <v>352</v>
      </c>
      <c r="D45" s="385"/>
      <c r="E45" s="383"/>
      <c r="F45" s="548">
        <v>681</v>
      </c>
      <c r="G45" s="548">
        <v>585</v>
      </c>
      <c r="H45" s="548">
        <v>746</v>
      </c>
      <c r="I45" s="548">
        <v>856</v>
      </c>
      <c r="J45" s="548">
        <v>837</v>
      </c>
      <c r="K45" s="549">
        <v>-156</v>
      </c>
      <c r="L45" s="380">
        <v>-18.637992831541219</v>
      </c>
    </row>
    <row r="46" spans="1:12" s="110" customFormat="1" ht="15" customHeight="1" x14ac:dyDescent="0.2">
      <c r="A46" s="381"/>
      <c r="B46" s="384"/>
      <c r="C46" s="366" t="s">
        <v>110</v>
      </c>
      <c r="D46" s="385"/>
      <c r="E46" s="383"/>
      <c r="F46" s="548">
        <v>349</v>
      </c>
      <c r="G46" s="548">
        <v>187</v>
      </c>
      <c r="H46" s="548">
        <v>254</v>
      </c>
      <c r="I46" s="548">
        <v>338</v>
      </c>
      <c r="J46" s="548">
        <v>383</v>
      </c>
      <c r="K46" s="549">
        <v>-34</v>
      </c>
      <c r="L46" s="380">
        <v>-8.8772845953002619</v>
      </c>
    </row>
    <row r="47" spans="1:12" s="110" customFormat="1" ht="15" customHeight="1" x14ac:dyDescent="0.2">
      <c r="A47" s="381"/>
      <c r="B47" s="385"/>
      <c r="C47" s="382" t="s">
        <v>352</v>
      </c>
      <c r="D47" s="385"/>
      <c r="E47" s="383"/>
      <c r="F47" s="548">
        <v>102</v>
      </c>
      <c r="G47" s="548">
        <v>55</v>
      </c>
      <c r="H47" s="548">
        <v>84</v>
      </c>
      <c r="I47" s="548">
        <v>91</v>
      </c>
      <c r="J47" s="550">
        <v>105</v>
      </c>
      <c r="K47" s="549">
        <v>-3</v>
      </c>
      <c r="L47" s="380">
        <v>-2.8571428571428572</v>
      </c>
    </row>
    <row r="48" spans="1:12" s="110" customFormat="1" ht="15" customHeight="1" x14ac:dyDescent="0.2">
      <c r="A48" s="381"/>
      <c r="B48" s="385"/>
      <c r="C48" s="366" t="s">
        <v>111</v>
      </c>
      <c r="D48" s="386"/>
      <c r="E48" s="387"/>
      <c r="F48" s="548">
        <v>43</v>
      </c>
      <c r="G48" s="548">
        <v>35</v>
      </c>
      <c r="H48" s="548">
        <v>57</v>
      </c>
      <c r="I48" s="548">
        <v>61</v>
      </c>
      <c r="J48" s="548">
        <v>52</v>
      </c>
      <c r="K48" s="549">
        <v>-9</v>
      </c>
      <c r="L48" s="380">
        <v>-17.307692307692307</v>
      </c>
    </row>
    <row r="49" spans="1:12" s="110" customFormat="1" ht="15" customHeight="1" x14ac:dyDescent="0.2">
      <c r="A49" s="381"/>
      <c r="B49" s="385"/>
      <c r="C49" s="382" t="s">
        <v>352</v>
      </c>
      <c r="D49" s="385"/>
      <c r="E49" s="383"/>
      <c r="F49" s="548">
        <v>13</v>
      </c>
      <c r="G49" s="548">
        <v>10</v>
      </c>
      <c r="H49" s="548">
        <v>25</v>
      </c>
      <c r="I49" s="548">
        <v>15</v>
      </c>
      <c r="J49" s="548">
        <v>11</v>
      </c>
      <c r="K49" s="549">
        <v>2</v>
      </c>
      <c r="L49" s="380">
        <v>18.181818181818183</v>
      </c>
    </row>
    <row r="50" spans="1:12" s="110" customFormat="1" ht="15" customHeight="1" x14ac:dyDescent="0.2">
      <c r="A50" s="381"/>
      <c r="B50" s="384" t="s">
        <v>113</v>
      </c>
      <c r="C50" s="382" t="s">
        <v>181</v>
      </c>
      <c r="D50" s="385"/>
      <c r="E50" s="383"/>
      <c r="F50" s="548">
        <v>2227</v>
      </c>
      <c r="G50" s="548">
        <v>1480</v>
      </c>
      <c r="H50" s="548">
        <v>2146</v>
      </c>
      <c r="I50" s="548">
        <v>2225</v>
      </c>
      <c r="J50" s="550">
        <v>2422</v>
      </c>
      <c r="K50" s="549">
        <v>-195</v>
      </c>
      <c r="L50" s="380">
        <v>-8.0511973575557398</v>
      </c>
    </row>
    <row r="51" spans="1:12" s="110" customFormat="1" ht="15" customHeight="1" x14ac:dyDescent="0.2">
      <c r="A51" s="381"/>
      <c r="B51" s="385"/>
      <c r="C51" s="382" t="s">
        <v>352</v>
      </c>
      <c r="D51" s="385"/>
      <c r="E51" s="383"/>
      <c r="F51" s="548">
        <v>750</v>
      </c>
      <c r="G51" s="548">
        <v>562</v>
      </c>
      <c r="H51" s="548">
        <v>803</v>
      </c>
      <c r="I51" s="548">
        <v>873</v>
      </c>
      <c r="J51" s="548">
        <v>886</v>
      </c>
      <c r="K51" s="549">
        <v>-136</v>
      </c>
      <c r="L51" s="380">
        <v>-15.349887133182845</v>
      </c>
    </row>
    <row r="52" spans="1:12" s="110" customFormat="1" ht="15" customHeight="1" x14ac:dyDescent="0.2">
      <c r="A52" s="381"/>
      <c r="B52" s="384"/>
      <c r="C52" s="382" t="s">
        <v>182</v>
      </c>
      <c r="D52" s="385"/>
      <c r="E52" s="383"/>
      <c r="F52" s="548">
        <v>922</v>
      </c>
      <c r="G52" s="548">
        <v>701</v>
      </c>
      <c r="H52" s="548">
        <v>949</v>
      </c>
      <c r="I52" s="548">
        <v>1104</v>
      </c>
      <c r="J52" s="548">
        <v>934</v>
      </c>
      <c r="K52" s="549">
        <v>-12</v>
      </c>
      <c r="L52" s="380">
        <v>-1.2847965738758029</v>
      </c>
    </row>
    <row r="53" spans="1:12" s="269" customFormat="1" ht="11.25" customHeight="1" x14ac:dyDescent="0.2">
      <c r="A53" s="381"/>
      <c r="B53" s="385"/>
      <c r="C53" s="382" t="s">
        <v>352</v>
      </c>
      <c r="D53" s="385"/>
      <c r="E53" s="383"/>
      <c r="F53" s="548">
        <v>376</v>
      </c>
      <c r="G53" s="548">
        <v>310</v>
      </c>
      <c r="H53" s="548">
        <v>456</v>
      </c>
      <c r="I53" s="548">
        <v>489</v>
      </c>
      <c r="J53" s="550">
        <v>366</v>
      </c>
      <c r="K53" s="549">
        <v>10</v>
      </c>
      <c r="L53" s="380">
        <v>2.7322404371584699</v>
      </c>
    </row>
    <row r="54" spans="1:12" s="151" customFormat="1" ht="12.75" customHeight="1" x14ac:dyDescent="0.2">
      <c r="A54" s="381"/>
      <c r="B54" s="384" t="s">
        <v>113</v>
      </c>
      <c r="C54" s="384" t="s">
        <v>116</v>
      </c>
      <c r="D54" s="385"/>
      <c r="E54" s="383"/>
      <c r="F54" s="548">
        <v>2150</v>
      </c>
      <c r="G54" s="548">
        <v>1463</v>
      </c>
      <c r="H54" s="548">
        <v>2012</v>
      </c>
      <c r="I54" s="548">
        <v>2177</v>
      </c>
      <c r="J54" s="548">
        <v>2278</v>
      </c>
      <c r="K54" s="549">
        <v>-128</v>
      </c>
      <c r="L54" s="380">
        <v>-5.6189640035118522</v>
      </c>
    </row>
    <row r="55" spans="1:12" ht="11.25" x14ac:dyDescent="0.2">
      <c r="A55" s="381"/>
      <c r="B55" s="385"/>
      <c r="C55" s="382" t="s">
        <v>352</v>
      </c>
      <c r="D55" s="385"/>
      <c r="E55" s="383"/>
      <c r="F55" s="548">
        <v>681</v>
      </c>
      <c r="G55" s="548">
        <v>496</v>
      </c>
      <c r="H55" s="548">
        <v>744</v>
      </c>
      <c r="I55" s="548">
        <v>793</v>
      </c>
      <c r="J55" s="548">
        <v>768</v>
      </c>
      <c r="K55" s="549">
        <v>-87</v>
      </c>
      <c r="L55" s="380">
        <v>-11.328125</v>
      </c>
    </row>
    <row r="56" spans="1:12" ht="14.25" customHeight="1" x14ac:dyDescent="0.2">
      <c r="A56" s="381"/>
      <c r="B56" s="385"/>
      <c r="C56" s="384" t="s">
        <v>117</v>
      </c>
      <c r="D56" s="385"/>
      <c r="E56" s="383"/>
      <c r="F56" s="548">
        <v>996</v>
      </c>
      <c r="G56" s="548">
        <v>718</v>
      </c>
      <c r="H56" s="548">
        <v>1080</v>
      </c>
      <c r="I56" s="548">
        <v>1152</v>
      </c>
      <c r="J56" s="548">
        <v>1077</v>
      </c>
      <c r="K56" s="549">
        <v>-81</v>
      </c>
      <c r="L56" s="380">
        <v>-7.5208913649025071</v>
      </c>
    </row>
    <row r="57" spans="1:12" ht="18.75" customHeight="1" x14ac:dyDescent="0.2">
      <c r="A57" s="388"/>
      <c r="B57" s="389"/>
      <c r="C57" s="390" t="s">
        <v>352</v>
      </c>
      <c r="D57" s="389"/>
      <c r="E57" s="391"/>
      <c r="F57" s="551">
        <v>444</v>
      </c>
      <c r="G57" s="552">
        <v>376</v>
      </c>
      <c r="H57" s="552">
        <v>515</v>
      </c>
      <c r="I57" s="552">
        <v>569</v>
      </c>
      <c r="J57" s="552">
        <v>484</v>
      </c>
      <c r="K57" s="553">
        <f t="shared" ref="K57" si="0">IF(OR(F57=".",J57=".")=TRUE,".",IF(OR(F57="*",J57="*")=TRUE,"*",IF(AND(F57="-",J57="-")=TRUE,"-",IF(AND(ISNUMBER(J57),ISNUMBER(F57))=TRUE,IF(F57-J57=0,0,F57-J57),IF(ISNUMBER(F57)=TRUE,F57,-J57)))))</f>
        <v>-40</v>
      </c>
      <c r="L57" s="392">
        <f t="shared" ref="L57" si="1">IF(K57 =".",".",IF(K57 ="*","*",IF(K57="-","-",IF(K57=0,0,IF(OR(J57="-",J57=".",F57="-",F57=".")=TRUE,"X",IF(J57=0,"0,0",IF(ABS(K57*100/J57)&gt;250,".X",(K57*100/J57))))))))</f>
        <v>-8.2644628099173545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3249</v>
      </c>
      <c r="E11" s="114">
        <v>2276</v>
      </c>
      <c r="F11" s="114">
        <v>4060</v>
      </c>
      <c r="G11" s="114">
        <v>3387</v>
      </c>
      <c r="H11" s="140">
        <v>3462</v>
      </c>
      <c r="I11" s="115">
        <v>-213</v>
      </c>
      <c r="J11" s="116">
        <v>-6.1525129982668973</v>
      </c>
    </row>
    <row r="12" spans="1:15" s="110" customFormat="1" ht="24.95" customHeight="1" x14ac:dyDescent="0.2">
      <c r="A12" s="193" t="s">
        <v>132</v>
      </c>
      <c r="B12" s="194" t="s">
        <v>133</v>
      </c>
      <c r="C12" s="113">
        <v>7.3561095721760541</v>
      </c>
      <c r="D12" s="115">
        <v>239</v>
      </c>
      <c r="E12" s="114">
        <v>200</v>
      </c>
      <c r="F12" s="114">
        <v>277</v>
      </c>
      <c r="G12" s="114">
        <v>233</v>
      </c>
      <c r="H12" s="140">
        <v>242</v>
      </c>
      <c r="I12" s="115">
        <v>-3</v>
      </c>
      <c r="J12" s="116">
        <v>-1.2396694214876034</v>
      </c>
    </row>
    <row r="13" spans="1:15" s="110" customFormat="1" ht="24.95" customHeight="1" x14ac:dyDescent="0.2">
      <c r="A13" s="193" t="s">
        <v>134</v>
      </c>
      <c r="B13" s="199" t="s">
        <v>214</v>
      </c>
      <c r="C13" s="113">
        <v>1.0156971375807942</v>
      </c>
      <c r="D13" s="115">
        <v>33</v>
      </c>
      <c r="E13" s="114">
        <v>65</v>
      </c>
      <c r="F13" s="114">
        <v>77</v>
      </c>
      <c r="G13" s="114">
        <v>39</v>
      </c>
      <c r="H13" s="140">
        <v>45</v>
      </c>
      <c r="I13" s="115">
        <v>-12</v>
      </c>
      <c r="J13" s="116">
        <v>-26.666666666666668</v>
      </c>
    </row>
    <row r="14" spans="1:15" s="287" customFormat="1" ht="24.95" customHeight="1" x14ac:dyDescent="0.2">
      <c r="A14" s="193" t="s">
        <v>215</v>
      </c>
      <c r="B14" s="199" t="s">
        <v>137</v>
      </c>
      <c r="C14" s="113">
        <v>15.974145891043397</v>
      </c>
      <c r="D14" s="115">
        <v>519</v>
      </c>
      <c r="E14" s="114">
        <v>409</v>
      </c>
      <c r="F14" s="114">
        <v>767</v>
      </c>
      <c r="G14" s="114">
        <v>500</v>
      </c>
      <c r="H14" s="140">
        <v>725</v>
      </c>
      <c r="I14" s="115">
        <v>-206</v>
      </c>
      <c r="J14" s="116">
        <v>-28.413793103448278</v>
      </c>
      <c r="K14" s="110"/>
      <c r="L14" s="110"/>
      <c r="M14" s="110"/>
      <c r="N14" s="110"/>
      <c r="O14" s="110"/>
    </row>
    <row r="15" spans="1:15" s="110" customFormat="1" ht="24.95" customHeight="1" x14ac:dyDescent="0.2">
      <c r="A15" s="193" t="s">
        <v>216</v>
      </c>
      <c r="B15" s="199" t="s">
        <v>217</v>
      </c>
      <c r="C15" s="113">
        <v>6.6789781471221916</v>
      </c>
      <c r="D15" s="115">
        <v>217</v>
      </c>
      <c r="E15" s="114">
        <v>180</v>
      </c>
      <c r="F15" s="114">
        <v>323</v>
      </c>
      <c r="G15" s="114">
        <v>236</v>
      </c>
      <c r="H15" s="140">
        <v>320</v>
      </c>
      <c r="I15" s="115">
        <v>-103</v>
      </c>
      <c r="J15" s="116">
        <v>-32.1875</v>
      </c>
    </row>
    <row r="16" spans="1:15" s="287" customFormat="1" ht="24.95" customHeight="1" x14ac:dyDescent="0.2">
      <c r="A16" s="193" t="s">
        <v>218</v>
      </c>
      <c r="B16" s="199" t="s">
        <v>141</v>
      </c>
      <c r="C16" s="113">
        <v>5.2631578947368425</v>
      </c>
      <c r="D16" s="115">
        <v>171</v>
      </c>
      <c r="E16" s="114">
        <v>141</v>
      </c>
      <c r="F16" s="114">
        <v>260</v>
      </c>
      <c r="G16" s="114">
        <v>123</v>
      </c>
      <c r="H16" s="140">
        <v>194</v>
      </c>
      <c r="I16" s="115">
        <v>-23</v>
      </c>
      <c r="J16" s="116">
        <v>-11.855670103092784</v>
      </c>
      <c r="K16" s="110"/>
      <c r="L16" s="110"/>
      <c r="M16" s="110"/>
      <c r="N16" s="110"/>
      <c r="O16" s="110"/>
    </row>
    <row r="17" spans="1:15" s="110" customFormat="1" ht="24.95" customHeight="1" x14ac:dyDescent="0.2">
      <c r="A17" s="193" t="s">
        <v>142</v>
      </c>
      <c r="B17" s="199" t="s">
        <v>220</v>
      </c>
      <c r="C17" s="113">
        <v>4.0320098491843641</v>
      </c>
      <c r="D17" s="115">
        <v>131</v>
      </c>
      <c r="E17" s="114">
        <v>88</v>
      </c>
      <c r="F17" s="114">
        <v>184</v>
      </c>
      <c r="G17" s="114">
        <v>141</v>
      </c>
      <c r="H17" s="140">
        <v>211</v>
      </c>
      <c r="I17" s="115">
        <v>-80</v>
      </c>
      <c r="J17" s="116">
        <v>-37.914691943127963</v>
      </c>
    </row>
    <row r="18" spans="1:15" s="287" customFormat="1" ht="24.95" customHeight="1" x14ac:dyDescent="0.2">
      <c r="A18" s="201" t="s">
        <v>144</v>
      </c>
      <c r="B18" s="202" t="s">
        <v>145</v>
      </c>
      <c r="C18" s="113">
        <v>14.650661742074485</v>
      </c>
      <c r="D18" s="115">
        <v>476</v>
      </c>
      <c r="E18" s="114">
        <v>187</v>
      </c>
      <c r="F18" s="114">
        <v>541</v>
      </c>
      <c r="G18" s="114">
        <v>357</v>
      </c>
      <c r="H18" s="140">
        <v>420</v>
      </c>
      <c r="I18" s="115">
        <v>56</v>
      </c>
      <c r="J18" s="116">
        <v>13.333333333333334</v>
      </c>
      <c r="K18" s="110"/>
      <c r="L18" s="110"/>
      <c r="M18" s="110"/>
      <c r="N18" s="110"/>
      <c r="O18" s="110"/>
    </row>
    <row r="19" spans="1:15" s="110" customFormat="1" ht="24.95" customHeight="1" x14ac:dyDescent="0.2">
      <c r="A19" s="193" t="s">
        <v>146</v>
      </c>
      <c r="B19" s="199" t="s">
        <v>147</v>
      </c>
      <c r="C19" s="113">
        <v>11.695906432748538</v>
      </c>
      <c r="D19" s="115">
        <v>380</v>
      </c>
      <c r="E19" s="114">
        <v>257</v>
      </c>
      <c r="F19" s="114">
        <v>445</v>
      </c>
      <c r="G19" s="114">
        <v>308</v>
      </c>
      <c r="H19" s="140">
        <v>374</v>
      </c>
      <c r="I19" s="115">
        <v>6</v>
      </c>
      <c r="J19" s="116">
        <v>1.6042780748663101</v>
      </c>
    </row>
    <row r="20" spans="1:15" s="287" customFormat="1" ht="24.95" customHeight="1" x14ac:dyDescent="0.2">
      <c r="A20" s="193" t="s">
        <v>148</v>
      </c>
      <c r="B20" s="199" t="s">
        <v>149</v>
      </c>
      <c r="C20" s="113">
        <v>6.2480763311788241</v>
      </c>
      <c r="D20" s="115">
        <v>203</v>
      </c>
      <c r="E20" s="114">
        <v>198</v>
      </c>
      <c r="F20" s="114">
        <v>227</v>
      </c>
      <c r="G20" s="114">
        <v>181</v>
      </c>
      <c r="H20" s="140">
        <v>183</v>
      </c>
      <c r="I20" s="115">
        <v>20</v>
      </c>
      <c r="J20" s="116">
        <v>10.928961748633879</v>
      </c>
      <c r="K20" s="110"/>
      <c r="L20" s="110"/>
      <c r="M20" s="110"/>
      <c r="N20" s="110"/>
      <c r="O20" s="110"/>
    </row>
    <row r="21" spans="1:15" s="110" customFormat="1" ht="24.95" customHeight="1" x14ac:dyDescent="0.2">
      <c r="A21" s="201" t="s">
        <v>150</v>
      </c>
      <c r="B21" s="202" t="s">
        <v>151</v>
      </c>
      <c r="C21" s="113">
        <v>11.911357340720222</v>
      </c>
      <c r="D21" s="115">
        <v>387</v>
      </c>
      <c r="E21" s="114">
        <v>214</v>
      </c>
      <c r="F21" s="114">
        <v>376</v>
      </c>
      <c r="G21" s="114">
        <v>674</v>
      </c>
      <c r="H21" s="140">
        <v>456</v>
      </c>
      <c r="I21" s="115">
        <v>-69</v>
      </c>
      <c r="J21" s="116">
        <v>-15.131578947368421</v>
      </c>
    </row>
    <row r="22" spans="1:15" s="110" customFormat="1" ht="24.95" customHeight="1" x14ac:dyDescent="0.2">
      <c r="A22" s="201" t="s">
        <v>152</v>
      </c>
      <c r="B22" s="199" t="s">
        <v>153</v>
      </c>
      <c r="C22" s="113">
        <v>0.33856571252693135</v>
      </c>
      <c r="D22" s="115">
        <v>11</v>
      </c>
      <c r="E22" s="114">
        <v>9</v>
      </c>
      <c r="F22" s="114">
        <v>19</v>
      </c>
      <c r="G22" s="114">
        <v>8</v>
      </c>
      <c r="H22" s="140">
        <v>6</v>
      </c>
      <c r="I22" s="115">
        <v>5</v>
      </c>
      <c r="J22" s="116">
        <v>83.333333333333329</v>
      </c>
    </row>
    <row r="23" spans="1:15" s="110" customFormat="1" ht="24.95" customHeight="1" x14ac:dyDescent="0.2">
      <c r="A23" s="193" t="s">
        <v>154</v>
      </c>
      <c r="B23" s="199" t="s">
        <v>155</v>
      </c>
      <c r="C23" s="113">
        <v>0.64635272391505083</v>
      </c>
      <c r="D23" s="115">
        <v>21</v>
      </c>
      <c r="E23" s="114">
        <v>7</v>
      </c>
      <c r="F23" s="114">
        <v>38</v>
      </c>
      <c r="G23" s="114">
        <v>23</v>
      </c>
      <c r="H23" s="140">
        <v>29</v>
      </c>
      <c r="I23" s="115">
        <v>-8</v>
      </c>
      <c r="J23" s="116">
        <v>-27.586206896551722</v>
      </c>
    </row>
    <row r="24" spans="1:15" s="110" customFormat="1" ht="24.95" customHeight="1" x14ac:dyDescent="0.2">
      <c r="A24" s="193" t="s">
        <v>156</v>
      </c>
      <c r="B24" s="199" t="s">
        <v>221</v>
      </c>
      <c r="C24" s="113">
        <v>2.1237303785780242</v>
      </c>
      <c r="D24" s="115">
        <v>69</v>
      </c>
      <c r="E24" s="114">
        <v>73</v>
      </c>
      <c r="F24" s="114">
        <v>99</v>
      </c>
      <c r="G24" s="114">
        <v>76</v>
      </c>
      <c r="H24" s="140">
        <v>64</v>
      </c>
      <c r="I24" s="115">
        <v>5</v>
      </c>
      <c r="J24" s="116">
        <v>7.8125</v>
      </c>
    </row>
    <row r="25" spans="1:15" s="110" customFormat="1" ht="24.95" customHeight="1" x14ac:dyDescent="0.2">
      <c r="A25" s="193" t="s">
        <v>222</v>
      </c>
      <c r="B25" s="204" t="s">
        <v>159</v>
      </c>
      <c r="C25" s="113">
        <v>5.8479532163742691</v>
      </c>
      <c r="D25" s="115">
        <v>190</v>
      </c>
      <c r="E25" s="114">
        <v>85</v>
      </c>
      <c r="F25" s="114">
        <v>133</v>
      </c>
      <c r="G25" s="114">
        <v>158</v>
      </c>
      <c r="H25" s="140">
        <v>229</v>
      </c>
      <c r="I25" s="115">
        <v>-39</v>
      </c>
      <c r="J25" s="116">
        <v>-17.030567685589521</v>
      </c>
    </row>
    <row r="26" spans="1:15" s="110" customFormat="1" ht="24.95" customHeight="1" x14ac:dyDescent="0.2">
      <c r="A26" s="201">
        <v>782.78300000000002</v>
      </c>
      <c r="B26" s="203" t="s">
        <v>160</v>
      </c>
      <c r="C26" s="113">
        <v>5.4170514004309016</v>
      </c>
      <c r="D26" s="115">
        <v>176</v>
      </c>
      <c r="E26" s="114">
        <v>137</v>
      </c>
      <c r="F26" s="114">
        <v>229</v>
      </c>
      <c r="G26" s="114">
        <v>186</v>
      </c>
      <c r="H26" s="140">
        <v>139</v>
      </c>
      <c r="I26" s="115">
        <v>37</v>
      </c>
      <c r="J26" s="116">
        <v>26.618705035971225</v>
      </c>
    </row>
    <row r="27" spans="1:15" s="110" customFormat="1" ht="24.95" customHeight="1" x14ac:dyDescent="0.2">
      <c r="A27" s="193" t="s">
        <v>161</v>
      </c>
      <c r="B27" s="199" t="s">
        <v>162</v>
      </c>
      <c r="C27" s="113">
        <v>2.4930747922437675</v>
      </c>
      <c r="D27" s="115">
        <v>81</v>
      </c>
      <c r="E27" s="114">
        <v>60</v>
      </c>
      <c r="F27" s="114">
        <v>145</v>
      </c>
      <c r="G27" s="114">
        <v>84</v>
      </c>
      <c r="H27" s="140">
        <v>67</v>
      </c>
      <c r="I27" s="115">
        <v>14</v>
      </c>
      <c r="J27" s="116">
        <v>20.895522388059703</v>
      </c>
    </row>
    <row r="28" spans="1:15" s="110" customFormat="1" ht="24.95" customHeight="1" x14ac:dyDescent="0.2">
      <c r="A28" s="193" t="s">
        <v>163</v>
      </c>
      <c r="B28" s="199" t="s">
        <v>164</v>
      </c>
      <c r="C28" s="113">
        <v>1.7236072637734687</v>
      </c>
      <c r="D28" s="115">
        <v>56</v>
      </c>
      <c r="E28" s="114">
        <v>57</v>
      </c>
      <c r="F28" s="114">
        <v>115</v>
      </c>
      <c r="G28" s="114">
        <v>44</v>
      </c>
      <c r="H28" s="140">
        <v>58</v>
      </c>
      <c r="I28" s="115">
        <v>-2</v>
      </c>
      <c r="J28" s="116">
        <v>-3.4482758620689653</v>
      </c>
    </row>
    <row r="29" spans="1:15" s="110" customFormat="1" ht="24.95" customHeight="1" x14ac:dyDescent="0.2">
      <c r="A29" s="193">
        <v>86</v>
      </c>
      <c r="B29" s="199" t="s">
        <v>165</v>
      </c>
      <c r="C29" s="113">
        <v>3.5395506309633733</v>
      </c>
      <c r="D29" s="115">
        <v>115</v>
      </c>
      <c r="E29" s="114">
        <v>134</v>
      </c>
      <c r="F29" s="114">
        <v>215</v>
      </c>
      <c r="G29" s="114">
        <v>119</v>
      </c>
      <c r="H29" s="140">
        <v>154</v>
      </c>
      <c r="I29" s="115">
        <v>-39</v>
      </c>
      <c r="J29" s="116">
        <v>-25.324675324675326</v>
      </c>
    </row>
    <row r="30" spans="1:15" s="110" customFormat="1" ht="24.95" customHeight="1" x14ac:dyDescent="0.2">
      <c r="A30" s="193">
        <v>87.88</v>
      </c>
      <c r="B30" s="204" t="s">
        <v>166</v>
      </c>
      <c r="C30" s="113">
        <v>6.1865189289012008</v>
      </c>
      <c r="D30" s="115">
        <v>201</v>
      </c>
      <c r="E30" s="114">
        <v>135</v>
      </c>
      <c r="F30" s="114">
        <v>278</v>
      </c>
      <c r="G30" s="114">
        <v>326</v>
      </c>
      <c r="H30" s="140">
        <v>184</v>
      </c>
      <c r="I30" s="115">
        <v>17</v>
      </c>
      <c r="J30" s="116">
        <v>9.2391304347826093</v>
      </c>
    </row>
    <row r="31" spans="1:15" s="110" customFormat="1" ht="24.95" customHeight="1" x14ac:dyDescent="0.2">
      <c r="A31" s="193" t="s">
        <v>167</v>
      </c>
      <c r="B31" s="199" t="s">
        <v>168</v>
      </c>
      <c r="C31" s="113">
        <v>2.8316405047706987</v>
      </c>
      <c r="D31" s="115">
        <v>92</v>
      </c>
      <c r="E31" s="114">
        <v>49</v>
      </c>
      <c r="F31" s="114">
        <v>79</v>
      </c>
      <c r="G31" s="114">
        <v>71</v>
      </c>
      <c r="H31" s="140">
        <v>87</v>
      </c>
      <c r="I31" s="115">
        <v>5</v>
      </c>
      <c r="J31" s="116">
        <v>5.7471264367816088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7.3561095721760541</v>
      </c>
      <c r="D34" s="115">
        <v>239</v>
      </c>
      <c r="E34" s="114">
        <v>200</v>
      </c>
      <c r="F34" s="114">
        <v>277</v>
      </c>
      <c r="G34" s="114">
        <v>233</v>
      </c>
      <c r="H34" s="140">
        <v>242</v>
      </c>
      <c r="I34" s="115">
        <v>-3</v>
      </c>
      <c r="J34" s="116">
        <v>-1.2396694214876034</v>
      </c>
    </row>
    <row r="35" spans="1:10" s="110" customFormat="1" ht="24.95" customHeight="1" x14ac:dyDescent="0.2">
      <c r="A35" s="292" t="s">
        <v>171</v>
      </c>
      <c r="B35" s="293" t="s">
        <v>172</v>
      </c>
      <c r="C35" s="113">
        <v>31.640504770698676</v>
      </c>
      <c r="D35" s="115">
        <v>1028</v>
      </c>
      <c r="E35" s="114">
        <v>661</v>
      </c>
      <c r="F35" s="114">
        <v>1385</v>
      </c>
      <c r="G35" s="114">
        <v>896</v>
      </c>
      <c r="H35" s="140">
        <v>1190</v>
      </c>
      <c r="I35" s="115">
        <v>-162</v>
      </c>
      <c r="J35" s="116">
        <v>-13.61344537815126</v>
      </c>
    </row>
    <row r="36" spans="1:10" s="110" customFormat="1" ht="24.95" customHeight="1" x14ac:dyDescent="0.2">
      <c r="A36" s="294" t="s">
        <v>173</v>
      </c>
      <c r="B36" s="295" t="s">
        <v>174</v>
      </c>
      <c r="C36" s="125">
        <v>61.003385657125271</v>
      </c>
      <c r="D36" s="143">
        <v>1982</v>
      </c>
      <c r="E36" s="144">
        <v>1415</v>
      </c>
      <c r="F36" s="144">
        <v>2398</v>
      </c>
      <c r="G36" s="144">
        <v>2258</v>
      </c>
      <c r="H36" s="145">
        <v>2030</v>
      </c>
      <c r="I36" s="143">
        <v>-48</v>
      </c>
      <c r="J36" s="146">
        <v>-2.3645320197044337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3249</v>
      </c>
      <c r="F11" s="264">
        <v>2276</v>
      </c>
      <c r="G11" s="264">
        <v>4060</v>
      </c>
      <c r="H11" s="264">
        <v>3387</v>
      </c>
      <c r="I11" s="265">
        <v>3462</v>
      </c>
      <c r="J11" s="263">
        <v>-213</v>
      </c>
      <c r="K11" s="266">
        <v>-6.1525129982668973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34.533702677747002</v>
      </c>
      <c r="E13" s="115">
        <v>1122</v>
      </c>
      <c r="F13" s="114">
        <v>830</v>
      </c>
      <c r="G13" s="114">
        <v>1281</v>
      </c>
      <c r="H13" s="114">
        <v>1311</v>
      </c>
      <c r="I13" s="140">
        <v>1197</v>
      </c>
      <c r="J13" s="115">
        <v>-75</v>
      </c>
      <c r="K13" s="116">
        <v>-6.2656641604010028</v>
      </c>
    </row>
    <row r="14" spans="1:15" ht="15.95" customHeight="1" x14ac:dyDescent="0.2">
      <c r="A14" s="306" t="s">
        <v>230</v>
      </c>
      <c r="B14" s="307"/>
      <c r="C14" s="308"/>
      <c r="D14" s="113">
        <v>53.277931671283469</v>
      </c>
      <c r="E14" s="115">
        <v>1731</v>
      </c>
      <c r="F14" s="114">
        <v>1143</v>
      </c>
      <c r="G14" s="114">
        <v>2286</v>
      </c>
      <c r="H14" s="114">
        <v>1725</v>
      </c>
      <c r="I14" s="140">
        <v>1867</v>
      </c>
      <c r="J14" s="115">
        <v>-136</v>
      </c>
      <c r="K14" s="116">
        <v>-7.2844134975897159</v>
      </c>
    </row>
    <row r="15" spans="1:15" ht="15.95" customHeight="1" x14ac:dyDescent="0.2">
      <c r="A15" s="306" t="s">
        <v>231</v>
      </c>
      <c r="B15" s="307"/>
      <c r="C15" s="308"/>
      <c r="D15" s="113">
        <v>7.5100030778701141</v>
      </c>
      <c r="E15" s="115">
        <v>244</v>
      </c>
      <c r="F15" s="114">
        <v>196</v>
      </c>
      <c r="G15" s="114">
        <v>282</v>
      </c>
      <c r="H15" s="114">
        <v>213</v>
      </c>
      <c r="I15" s="140">
        <v>231</v>
      </c>
      <c r="J15" s="115">
        <v>13</v>
      </c>
      <c r="K15" s="116">
        <v>5.6277056277056277</v>
      </c>
    </row>
    <row r="16" spans="1:15" ht="15.95" customHeight="1" x14ac:dyDescent="0.2">
      <c r="A16" s="306" t="s">
        <v>232</v>
      </c>
      <c r="B16" s="307"/>
      <c r="C16" s="308"/>
      <c r="D16" s="113">
        <v>4.5860264696829791</v>
      </c>
      <c r="E16" s="115">
        <v>149</v>
      </c>
      <c r="F16" s="114">
        <v>106</v>
      </c>
      <c r="G16" s="114">
        <v>211</v>
      </c>
      <c r="H16" s="114">
        <v>138</v>
      </c>
      <c r="I16" s="140">
        <v>167</v>
      </c>
      <c r="J16" s="115">
        <v>-18</v>
      </c>
      <c r="K16" s="116">
        <v>-10.778443113772456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9.1104955370883349</v>
      </c>
      <c r="E18" s="115">
        <v>296</v>
      </c>
      <c r="F18" s="114">
        <v>256</v>
      </c>
      <c r="G18" s="114">
        <v>356</v>
      </c>
      <c r="H18" s="114">
        <v>304</v>
      </c>
      <c r="I18" s="140">
        <v>268</v>
      </c>
      <c r="J18" s="115">
        <v>28</v>
      </c>
      <c r="K18" s="116">
        <v>10.447761194029852</v>
      </c>
    </row>
    <row r="19" spans="1:11" ht="14.1" customHeight="1" x14ac:dyDescent="0.2">
      <c r="A19" s="306" t="s">
        <v>235</v>
      </c>
      <c r="B19" s="307" t="s">
        <v>236</v>
      </c>
      <c r="C19" s="308"/>
      <c r="D19" s="113">
        <v>8.0947983995075408</v>
      </c>
      <c r="E19" s="115">
        <v>263</v>
      </c>
      <c r="F19" s="114">
        <v>241</v>
      </c>
      <c r="G19" s="114">
        <v>321</v>
      </c>
      <c r="H19" s="114">
        <v>281</v>
      </c>
      <c r="I19" s="140">
        <v>233</v>
      </c>
      <c r="J19" s="115">
        <v>30</v>
      </c>
      <c r="K19" s="116">
        <v>12.875536480686696</v>
      </c>
    </row>
    <row r="20" spans="1:11" ht="14.1" customHeight="1" x14ac:dyDescent="0.2">
      <c r="A20" s="306">
        <v>12</v>
      </c>
      <c r="B20" s="307" t="s">
        <v>237</v>
      </c>
      <c r="C20" s="308"/>
      <c r="D20" s="113">
        <v>1.2619267466912896</v>
      </c>
      <c r="E20" s="115">
        <v>41</v>
      </c>
      <c r="F20" s="114">
        <v>11</v>
      </c>
      <c r="G20" s="114">
        <v>38</v>
      </c>
      <c r="H20" s="114">
        <v>45</v>
      </c>
      <c r="I20" s="140">
        <v>52</v>
      </c>
      <c r="J20" s="115">
        <v>-11</v>
      </c>
      <c r="K20" s="116">
        <v>-21.153846153846153</v>
      </c>
    </row>
    <row r="21" spans="1:11" ht="14.1" customHeight="1" x14ac:dyDescent="0.2">
      <c r="A21" s="306">
        <v>21</v>
      </c>
      <c r="B21" s="307" t="s">
        <v>238</v>
      </c>
      <c r="C21" s="308"/>
      <c r="D21" s="113">
        <v>0.2770083102493075</v>
      </c>
      <c r="E21" s="115">
        <v>9</v>
      </c>
      <c r="F21" s="114">
        <v>3</v>
      </c>
      <c r="G21" s="114">
        <v>3</v>
      </c>
      <c r="H21" s="114">
        <v>9</v>
      </c>
      <c r="I21" s="140">
        <v>14</v>
      </c>
      <c r="J21" s="115">
        <v>-5</v>
      </c>
      <c r="K21" s="116">
        <v>-35.714285714285715</v>
      </c>
    </row>
    <row r="22" spans="1:11" ht="14.1" customHeight="1" x14ac:dyDescent="0.2">
      <c r="A22" s="306">
        <v>22</v>
      </c>
      <c r="B22" s="307" t="s">
        <v>239</v>
      </c>
      <c r="C22" s="308"/>
      <c r="D22" s="113">
        <v>3.5395506309633733</v>
      </c>
      <c r="E22" s="115">
        <v>115</v>
      </c>
      <c r="F22" s="114">
        <v>58</v>
      </c>
      <c r="G22" s="114">
        <v>143</v>
      </c>
      <c r="H22" s="114">
        <v>107</v>
      </c>
      <c r="I22" s="140">
        <v>167</v>
      </c>
      <c r="J22" s="115">
        <v>-52</v>
      </c>
      <c r="K22" s="116">
        <v>-31.137724550898202</v>
      </c>
    </row>
    <row r="23" spans="1:11" ht="14.1" customHeight="1" x14ac:dyDescent="0.2">
      <c r="A23" s="306">
        <v>23</v>
      </c>
      <c r="B23" s="307" t="s">
        <v>240</v>
      </c>
      <c r="C23" s="308"/>
      <c r="D23" s="113">
        <v>3.2009849184364421</v>
      </c>
      <c r="E23" s="115">
        <v>104</v>
      </c>
      <c r="F23" s="114">
        <v>64</v>
      </c>
      <c r="G23" s="114">
        <v>102</v>
      </c>
      <c r="H23" s="114">
        <v>115</v>
      </c>
      <c r="I23" s="140">
        <v>101</v>
      </c>
      <c r="J23" s="115">
        <v>3</v>
      </c>
      <c r="K23" s="116">
        <v>2.9702970297029703</v>
      </c>
    </row>
    <row r="24" spans="1:11" ht="14.1" customHeight="1" x14ac:dyDescent="0.2">
      <c r="A24" s="306">
        <v>24</v>
      </c>
      <c r="B24" s="307" t="s">
        <v>241</v>
      </c>
      <c r="C24" s="308"/>
      <c r="D24" s="113">
        <v>2.2468451831332716</v>
      </c>
      <c r="E24" s="115">
        <v>73</v>
      </c>
      <c r="F24" s="114">
        <v>58</v>
      </c>
      <c r="G24" s="114">
        <v>110</v>
      </c>
      <c r="H24" s="114">
        <v>56</v>
      </c>
      <c r="I24" s="140">
        <v>79</v>
      </c>
      <c r="J24" s="115">
        <v>-6</v>
      </c>
      <c r="K24" s="116">
        <v>-7.5949367088607591</v>
      </c>
    </row>
    <row r="25" spans="1:11" ht="14.1" customHeight="1" x14ac:dyDescent="0.2">
      <c r="A25" s="306">
        <v>25</v>
      </c>
      <c r="B25" s="307" t="s">
        <v>242</v>
      </c>
      <c r="C25" s="308"/>
      <c r="D25" s="113">
        <v>5.8479532163742691</v>
      </c>
      <c r="E25" s="115">
        <v>190</v>
      </c>
      <c r="F25" s="114">
        <v>106</v>
      </c>
      <c r="G25" s="114">
        <v>186</v>
      </c>
      <c r="H25" s="114">
        <v>83</v>
      </c>
      <c r="I25" s="140">
        <v>222</v>
      </c>
      <c r="J25" s="115">
        <v>-32</v>
      </c>
      <c r="K25" s="116">
        <v>-14.414414414414415</v>
      </c>
    </row>
    <row r="26" spans="1:11" ht="14.1" customHeight="1" x14ac:dyDescent="0.2">
      <c r="A26" s="306">
        <v>26</v>
      </c>
      <c r="B26" s="307" t="s">
        <v>243</v>
      </c>
      <c r="C26" s="308"/>
      <c r="D26" s="113">
        <v>2.1545090797168358</v>
      </c>
      <c r="E26" s="115">
        <v>70</v>
      </c>
      <c r="F26" s="114">
        <v>63</v>
      </c>
      <c r="G26" s="114">
        <v>140</v>
      </c>
      <c r="H26" s="114">
        <v>31</v>
      </c>
      <c r="I26" s="140">
        <v>60</v>
      </c>
      <c r="J26" s="115">
        <v>10</v>
      </c>
      <c r="K26" s="116">
        <v>16.666666666666668</v>
      </c>
    </row>
    <row r="27" spans="1:11" ht="14.1" customHeight="1" x14ac:dyDescent="0.2">
      <c r="A27" s="306">
        <v>27</v>
      </c>
      <c r="B27" s="307" t="s">
        <v>244</v>
      </c>
      <c r="C27" s="308"/>
      <c r="D27" s="113">
        <v>0.86180363188673437</v>
      </c>
      <c r="E27" s="115">
        <v>28</v>
      </c>
      <c r="F27" s="114">
        <v>16</v>
      </c>
      <c r="G27" s="114">
        <v>41</v>
      </c>
      <c r="H27" s="114">
        <v>15</v>
      </c>
      <c r="I27" s="140">
        <v>37</v>
      </c>
      <c r="J27" s="115">
        <v>-9</v>
      </c>
      <c r="K27" s="116">
        <v>-24.324324324324323</v>
      </c>
    </row>
    <row r="28" spans="1:11" ht="14.1" customHeight="1" x14ac:dyDescent="0.2">
      <c r="A28" s="306">
        <v>28</v>
      </c>
      <c r="B28" s="307" t="s">
        <v>245</v>
      </c>
      <c r="C28" s="308"/>
      <c r="D28" s="113">
        <v>0.12311480455524777</v>
      </c>
      <c r="E28" s="115">
        <v>4</v>
      </c>
      <c r="F28" s="114">
        <v>0</v>
      </c>
      <c r="G28" s="114" t="s">
        <v>513</v>
      </c>
      <c r="H28" s="114">
        <v>5</v>
      </c>
      <c r="I28" s="140">
        <v>0</v>
      </c>
      <c r="J28" s="115">
        <v>4</v>
      </c>
      <c r="K28" s="116" t="s">
        <v>514</v>
      </c>
    </row>
    <row r="29" spans="1:11" ht="14.1" customHeight="1" x14ac:dyDescent="0.2">
      <c r="A29" s="306">
        <v>29</v>
      </c>
      <c r="B29" s="307" t="s">
        <v>246</v>
      </c>
      <c r="C29" s="308"/>
      <c r="D29" s="113">
        <v>6.1557402277623883</v>
      </c>
      <c r="E29" s="115">
        <v>200</v>
      </c>
      <c r="F29" s="114">
        <v>153</v>
      </c>
      <c r="G29" s="114">
        <v>219</v>
      </c>
      <c r="H29" s="114">
        <v>269</v>
      </c>
      <c r="I29" s="140">
        <v>215</v>
      </c>
      <c r="J29" s="115">
        <v>-15</v>
      </c>
      <c r="K29" s="116">
        <v>-6.9767441860465116</v>
      </c>
    </row>
    <row r="30" spans="1:11" ht="14.1" customHeight="1" x14ac:dyDescent="0.2">
      <c r="A30" s="306" t="s">
        <v>247</v>
      </c>
      <c r="B30" s="307" t="s">
        <v>248</v>
      </c>
      <c r="C30" s="308"/>
      <c r="D30" s="113">
        <v>2.3391812865497075</v>
      </c>
      <c r="E30" s="115">
        <v>76</v>
      </c>
      <c r="F30" s="114">
        <v>62</v>
      </c>
      <c r="G30" s="114">
        <v>70</v>
      </c>
      <c r="H30" s="114">
        <v>71</v>
      </c>
      <c r="I30" s="140">
        <v>64</v>
      </c>
      <c r="J30" s="115">
        <v>12</v>
      </c>
      <c r="K30" s="116">
        <v>18.75</v>
      </c>
    </row>
    <row r="31" spans="1:11" ht="14.1" customHeight="1" x14ac:dyDescent="0.2">
      <c r="A31" s="306" t="s">
        <v>249</v>
      </c>
      <c r="B31" s="307" t="s">
        <v>250</v>
      </c>
      <c r="C31" s="308"/>
      <c r="D31" s="113">
        <v>3.6934441366574329</v>
      </c>
      <c r="E31" s="115">
        <v>120</v>
      </c>
      <c r="F31" s="114">
        <v>88</v>
      </c>
      <c r="G31" s="114">
        <v>137</v>
      </c>
      <c r="H31" s="114">
        <v>194</v>
      </c>
      <c r="I31" s="140">
        <v>148</v>
      </c>
      <c r="J31" s="115">
        <v>-28</v>
      </c>
      <c r="K31" s="116">
        <v>-18.918918918918919</v>
      </c>
    </row>
    <row r="32" spans="1:11" ht="14.1" customHeight="1" x14ac:dyDescent="0.2">
      <c r="A32" s="306">
        <v>31</v>
      </c>
      <c r="B32" s="307" t="s">
        <v>251</v>
      </c>
      <c r="C32" s="308"/>
      <c r="D32" s="113">
        <v>0.40012311480455526</v>
      </c>
      <c r="E32" s="115">
        <v>13</v>
      </c>
      <c r="F32" s="114">
        <v>11</v>
      </c>
      <c r="G32" s="114">
        <v>13</v>
      </c>
      <c r="H32" s="114">
        <v>17</v>
      </c>
      <c r="I32" s="140">
        <v>10</v>
      </c>
      <c r="J32" s="115">
        <v>3</v>
      </c>
      <c r="K32" s="116">
        <v>30</v>
      </c>
    </row>
    <row r="33" spans="1:11" ht="14.1" customHeight="1" x14ac:dyDescent="0.2">
      <c r="A33" s="306">
        <v>32</v>
      </c>
      <c r="B33" s="307" t="s">
        <v>252</v>
      </c>
      <c r="C33" s="308"/>
      <c r="D33" s="113">
        <v>6.4635272391505074</v>
      </c>
      <c r="E33" s="115">
        <v>210</v>
      </c>
      <c r="F33" s="114">
        <v>103</v>
      </c>
      <c r="G33" s="114">
        <v>258</v>
      </c>
      <c r="H33" s="114">
        <v>191</v>
      </c>
      <c r="I33" s="140">
        <v>289</v>
      </c>
      <c r="J33" s="115">
        <v>-79</v>
      </c>
      <c r="K33" s="116">
        <v>-27.335640138408305</v>
      </c>
    </row>
    <row r="34" spans="1:11" ht="14.1" customHeight="1" x14ac:dyDescent="0.2">
      <c r="A34" s="306">
        <v>33</v>
      </c>
      <c r="B34" s="307" t="s">
        <v>253</v>
      </c>
      <c r="C34" s="308"/>
      <c r="D34" s="113">
        <v>2.9239766081871346</v>
      </c>
      <c r="E34" s="115">
        <v>95</v>
      </c>
      <c r="F34" s="114">
        <v>27</v>
      </c>
      <c r="G34" s="114">
        <v>102</v>
      </c>
      <c r="H34" s="114">
        <v>62</v>
      </c>
      <c r="I34" s="140">
        <v>65</v>
      </c>
      <c r="J34" s="115">
        <v>30</v>
      </c>
      <c r="K34" s="116">
        <v>46.153846153846153</v>
      </c>
    </row>
    <row r="35" spans="1:11" ht="14.1" customHeight="1" x14ac:dyDescent="0.2">
      <c r="A35" s="306">
        <v>34</v>
      </c>
      <c r="B35" s="307" t="s">
        <v>254</v>
      </c>
      <c r="C35" s="308"/>
      <c r="D35" s="113">
        <v>2.0313942751615883</v>
      </c>
      <c r="E35" s="115">
        <v>66</v>
      </c>
      <c r="F35" s="114">
        <v>38</v>
      </c>
      <c r="G35" s="114">
        <v>83</v>
      </c>
      <c r="H35" s="114">
        <v>48</v>
      </c>
      <c r="I35" s="140">
        <v>47</v>
      </c>
      <c r="J35" s="115">
        <v>19</v>
      </c>
      <c r="K35" s="116">
        <v>40.425531914893618</v>
      </c>
    </row>
    <row r="36" spans="1:11" ht="14.1" customHeight="1" x14ac:dyDescent="0.2">
      <c r="A36" s="306">
        <v>41</v>
      </c>
      <c r="B36" s="307" t="s">
        <v>255</v>
      </c>
      <c r="C36" s="308"/>
      <c r="D36" s="113" t="s">
        <v>513</v>
      </c>
      <c r="E36" s="115" t="s">
        <v>513</v>
      </c>
      <c r="F36" s="114">
        <v>6</v>
      </c>
      <c r="G36" s="114">
        <v>6</v>
      </c>
      <c r="H36" s="114">
        <v>7</v>
      </c>
      <c r="I36" s="140">
        <v>10</v>
      </c>
      <c r="J36" s="115" t="s">
        <v>513</v>
      </c>
      <c r="K36" s="116" t="s">
        <v>513</v>
      </c>
    </row>
    <row r="37" spans="1:11" ht="14.1" customHeight="1" x14ac:dyDescent="0.2">
      <c r="A37" s="306">
        <v>42</v>
      </c>
      <c r="B37" s="307" t="s">
        <v>256</v>
      </c>
      <c r="C37" s="308"/>
      <c r="D37" s="113" t="s">
        <v>513</v>
      </c>
      <c r="E37" s="115" t="s">
        <v>513</v>
      </c>
      <c r="F37" s="114" t="s">
        <v>513</v>
      </c>
      <c r="G37" s="114">
        <v>9</v>
      </c>
      <c r="H37" s="114" t="s">
        <v>513</v>
      </c>
      <c r="I37" s="140" t="s">
        <v>513</v>
      </c>
      <c r="J37" s="115" t="s">
        <v>513</v>
      </c>
      <c r="K37" s="116" t="s">
        <v>513</v>
      </c>
    </row>
    <row r="38" spans="1:11" ht="14.1" customHeight="1" x14ac:dyDescent="0.2">
      <c r="A38" s="306">
        <v>43</v>
      </c>
      <c r="B38" s="307" t="s">
        <v>257</v>
      </c>
      <c r="C38" s="308"/>
      <c r="D38" s="113">
        <v>0.46168051708217911</v>
      </c>
      <c r="E38" s="115">
        <v>15</v>
      </c>
      <c r="F38" s="114">
        <v>13</v>
      </c>
      <c r="G38" s="114">
        <v>28</v>
      </c>
      <c r="H38" s="114">
        <v>12</v>
      </c>
      <c r="I38" s="140">
        <v>14</v>
      </c>
      <c r="J38" s="115">
        <v>1</v>
      </c>
      <c r="K38" s="116">
        <v>7.1428571428571432</v>
      </c>
    </row>
    <row r="39" spans="1:11" ht="14.1" customHeight="1" x14ac:dyDescent="0.2">
      <c r="A39" s="306">
        <v>51</v>
      </c>
      <c r="B39" s="307" t="s">
        <v>258</v>
      </c>
      <c r="C39" s="308"/>
      <c r="D39" s="113">
        <v>5.2016004924592183</v>
      </c>
      <c r="E39" s="115">
        <v>169</v>
      </c>
      <c r="F39" s="114">
        <v>162</v>
      </c>
      <c r="G39" s="114">
        <v>245</v>
      </c>
      <c r="H39" s="114">
        <v>176</v>
      </c>
      <c r="I39" s="140">
        <v>176</v>
      </c>
      <c r="J39" s="115">
        <v>-7</v>
      </c>
      <c r="K39" s="116">
        <v>-3.9772727272727271</v>
      </c>
    </row>
    <row r="40" spans="1:11" ht="14.1" customHeight="1" x14ac:dyDescent="0.2">
      <c r="A40" s="306" t="s">
        <v>259</v>
      </c>
      <c r="B40" s="307" t="s">
        <v>260</v>
      </c>
      <c r="C40" s="308"/>
      <c r="D40" s="113">
        <v>4.9553708833487224</v>
      </c>
      <c r="E40" s="115">
        <v>161</v>
      </c>
      <c r="F40" s="114">
        <v>154</v>
      </c>
      <c r="G40" s="114">
        <v>226</v>
      </c>
      <c r="H40" s="114">
        <v>164</v>
      </c>
      <c r="I40" s="140">
        <v>163</v>
      </c>
      <c r="J40" s="115">
        <v>-2</v>
      </c>
      <c r="K40" s="116">
        <v>-1.2269938650306749</v>
      </c>
    </row>
    <row r="41" spans="1:11" ht="14.1" customHeight="1" x14ac:dyDescent="0.2">
      <c r="A41" s="306"/>
      <c r="B41" s="307" t="s">
        <v>261</v>
      </c>
      <c r="C41" s="308"/>
      <c r="D41" s="113">
        <v>4.0627885503231767</v>
      </c>
      <c r="E41" s="115">
        <v>132</v>
      </c>
      <c r="F41" s="114">
        <v>116</v>
      </c>
      <c r="G41" s="114">
        <v>187</v>
      </c>
      <c r="H41" s="114">
        <v>136</v>
      </c>
      <c r="I41" s="140">
        <v>143</v>
      </c>
      <c r="J41" s="115">
        <v>-11</v>
      </c>
      <c r="K41" s="116">
        <v>-7.6923076923076925</v>
      </c>
    </row>
    <row r="42" spans="1:11" ht="14.1" customHeight="1" x14ac:dyDescent="0.2">
      <c r="A42" s="306">
        <v>52</v>
      </c>
      <c r="B42" s="307" t="s">
        <v>262</v>
      </c>
      <c r="C42" s="308"/>
      <c r="D42" s="113">
        <v>5.9095106186518933</v>
      </c>
      <c r="E42" s="115">
        <v>192</v>
      </c>
      <c r="F42" s="114">
        <v>145</v>
      </c>
      <c r="G42" s="114">
        <v>164</v>
      </c>
      <c r="H42" s="114">
        <v>167</v>
      </c>
      <c r="I42" s="140">
        <v>219</v>
      </c>
      <c r="J42" s="115">
        <v>-27</v>
      </c>
      <c r="K42" s="116">
        <v>-12.328767123287671</v>
      </c>
    </row>
    <row r="43" spans="1:11" ht="14.1" customHeight="1" x14ac:dyDescent="0.2">
      <c r="A43" s="306" t="s">
        <v>263</v>
      </c>
      <c r="B43" s="307" t="s">
        <v>264</v>
      </c>
      <c r="C43" s="308"/>
      <c r="D43" s="113">
        <v>5.1708217913204066</v>
      </c>
      <c r="E43" s="115">
        <v>168</v>
      </c>
      <c r="F43" s="114">
        <v>132</v>
      </c>
      <c r="G43" s="114">
        <v>148</v>
      </c>
      <c r="H43" s="114">
        <v>144</v>
      </c>
      <c r="I43" s="140">
        <v>193</v>
      </c>
      <c r="J43" s="115">
        <v>-25</v>
      </c>
      <c r="K43" s="116">
        <v>-12.953367875647668</v>
      </c>
    </row>
    <row r="44" spans="1:11" ht="14.1" customHeight="1" x14ac:dyDescent="0.2">
      <c r="A44" s="306">
        <v>53</v>
      </c>
      <c r="B44" s="307" t="s">
        <v>265</v>
      </c>
      <c r="C44" s="308"/>
      <c r="D44" s="113">
        <v>0.58479532163742687</v>
      </c>
      <c r="E44" s="115">
        <v>19</v>
      </c>
      <c r="F44" s="114">
        <v>11</v>
      </c>
      <c r="G44" s="114">
        <v>13</v>
      </c>
      <c r="H44" s="114">
        <v>41</v>
      </c>
      <c r="I44" s="140">
        <v>51</v>
      </c>
      <c r="J44" s="115">
        <v>-32</v>
      </c>
      <c r="K44" s="116">
        <v>-62.745098039215684</v>
      </c>
    </row>
    <row r="45" spans="1:11" ht="14.1" customHeight="1" x14ac:dyDescent="0.2">
      <c r="A45" s="306" t="s">
        <v>266</v>
      </c>
      <c r="B45" s="307" t="s">
        <v>267</v>
      </c>
      <c r="C45" s="308"/>
      <c r="D45" s="113">
        <v>0.40012311480455526</v>
      </c>
      <c r="E45" s="115">
        <v>13</v>
      </c>
      <c r="F45" s="114">
        <v>8</v>
      </c>
      <c r="G45" s="114">
        <v>12</v>
      </c>
      <c r="H45" s="114">
        <v>39</v>
      </c>
      <c r="I45" s="140">
        <v>50</v>
      </c>
      <c r="J45" s="115">
        <v>-37</v>
      </c>
      <c r="K45" s="116">
        <v>-74</v>
      </c>
    </row>
    <row r="46" spans="1:11" ht="14.1" customHeight="1" x14ac:dyDescent="0.2">
      <c r="A46" s="306">
        <v>54</v>
      </c>
      <c r="B46" s="307" t="s">
        <v>268</v>
      </c>
      <c r="C46" s="308"/>
      <c r="D46" s="113">
        <v>3.5087719298245612</v>
      </c>
      <c r="E46" s="115">
        <v>114</v>
      </c>
      <c r="F46" s="114">
        <v>85</v>
      </c>
      <c r="G46" s="114">
        <v>81</v>
      </c>
      <c r="H46" s="114">
        <v>136</v>
      </c>
      <c r="I46" s="140">
        <v>111</v>
      </c>
      <c r="J46" s="115">
        <v>3</v>
      </c>
      <c r="K46" s="116">
        <v>2.7027027027027026</v>
      </c>
    </row>
    <row r="47" spans="1:11" ht="14.1" customHeight="1" x14ac:dyDescent="0.2">
      <c r="A47" s="306">
        <v>61</v>
      </c>
      <c r="B47" s="307" t="s">
        <v>269</v>
      </c>
      <c r="C47" s="308"/>
      <c r="D47" s="113">
        <v>1.3850415512465375</v>
      </c>
      <c r="E47" s="115">
        <v>45</v>
      </c>
      <c r="F47" s="114">
        <v>27</v>
      </c>
      <c r="G47" s="114">
        <v>56</v>
      </c>
      <c r="H47" s="114">
        <v>33</v>
      </c>
      <c r="I47" s="140">
        <v>48</v>
      </c>
      <c r="J47" s="115">
        <v>-3</v>
      </c>
      <c r="K47" s="116">
        <v>-6.25</v>
      </c>
    </row>
    <row r="48" spans="1:11" ht="14.1" customHeight="1" x14ac:dyDescent="0.2">
      <c r="A48" s="306">
        <v>62</v>
      </c>
      <c r="B48" s="307" t="s">
        <v>270</v>
      </c>
      <c r="C48" s="308"/>
      <c r="D48" s="113">
        <v>5.4786088027085258</v>
      </c>
      <c r="E48" s="115">
        <v>178</v>
      </c>
      <c r="F48" s="114">
        <v>159</v>
      </c>
      <c r="G48" s="114">
        <v>256</v>
      </c>
      <c r="H48" s="114">
        <v>200</v>
      </c>
      <c r="I48" s="140">
        <v>163</v>
      </c>
      <c r="J48" s="115">
        <v>15</v>
      </c>
      <c r="K48" s="116">
        <v>9.2024539877300615</v>
      </c>
    </row>
    <row r="49" spans="1:11" ht="14.1" customHeight="1" x14ac:dyDescent="0.2">
      <c r="A49" s="306">
        <v>63</v>
      </c>
      <c r="B49" s="307" t="s">
        <v>271</v>
      </c>
      <c r="C49" s="308"/>
      <c r="D49" s="113">
        <v>7.6946752847029858</v>
      </c>
      <c r="E49" s="115">
        <v>250</v>
      </c>
      <c r="F49" s="114">
        <v>157</v>
      </c>
      <c r="G49" s="114">
        <v>295</v>
      </c>
      <c r="H49" s="114">
        <v>434</v>
      </c>
      <c r="I49" s="140">
        <v>290</v>
      </c>
      <c r="J49" s="115">
        <v>-40</v>
      </c>
      <c r="K49" s="116">
        <v>-13.793103448275861</v>
      </c>
    </row>
    <row r="50" spans="1:11" ht="14.1" customHeight="1" x14ac:dyDescent="0.2">
      <c r="A50" s="306" t="s">
        <v>272</v>
      </c>
      <c r="B50" s="307" t="s">
        <v>273</v>
      </c>
      <c r="C50" s="308"/>
      <c r="D50" s="113">
        <v>2.21606648199446</v>
      </c>
      <c r="E50" s="115">
        <v>72</v>
      </c>
      <c r="F50" s="114">
        <v>39</v>
      </c>
      <c r="G50" s="114">
        <v>87</v>
      </c>
      <c r="H50" s="114">
        <v>140</v>
      </c>
      <c r="I50" s="140">
        <v>89</v>
      </c>
      <c r="J50" s="115">
        <v>-17</v>
      </c>
      <c r="K50" s="116">
        <v>-19.101123595505619</v>
      </c>
    </row>
    <row r="51" spans="1:11" ht="14.1" customHeight="1" x14ac:dyDescent="0.2">
      <c r="A51" s="306" t="s">
        <v>274</v>
      </c>
      <c r="B51" s="307" t="s">
        <v>275</v>
      </c>
      <c r="C51" s="308"/>
      <c r="D51" s="113">
        <v>4.7399199753770391</v>
      </c>
      <c r="E51" s="115">
        <v>154</v>
      </c>
      <c r="F51" s="114">
        <v>91</v>
      </c>
      <c r="G51" s="114">
        <v>147</v>
      </c>
      <c r="H51" s="114">
        <v>274</v>
      </c>
      <c r="I51" s="140">
        <v>191</v>
      </c>
      <c r="J51" s="115">
        <v>-37</v>
      </c>
      <c r="K51" s="116">
        <v>-19.3717277486911</v>
      </c>
    </row>
    <row r="52" spans="1:11" ht="14.1" customHeight="1" x14ac:dyDescent="0.2">
      <c r="A52" s="306">
        <v>71</v>
      </c>
      <c r="B52" s="307" t="s">
        <v>276</v>
      </c>
      <c r="C52" s="308"/>
      <c r="D52" s="113">
        <v>7.4484456755924899</v>
      </c>
      <c r="E52" s="115">
        <v>242</v>
      </c>
      <c r="F52" s="114">
        <v>138</v>
      </c>
      <c r="G52" s="114">
        <v>275</v>
      </c>
      <c r="H52" s="114">
        <v>217</v>
      </c>
      <c r="I52" s="140">
        <v>252</v>
      </c>
      <c r="J52" s="115">
        <v>-10</v>
      </c>
      <c r="K52" s="116">
        <v>-3.9682539682539684</v>
      </c>
    </row>
    <row r="53" spans="1:11" ht="14.1" customHeight="1" x14ac:dyDescent="0.2">
      <c r="A53" s="306" t="s">
        <v>277</v>
      </c>
      <c r="B53" s="307" t="s">
        <v>278</v>
      </c>
      <c r="C53" s="308"/>
      <c r="D53" s="113">
        <v>2.3391812865497075</v>
      </c>
      <c r="E53" s="115">
        <v>76</v>
      </c>
      <c r="F53" s="114">
        <v>39</v>
      </c>
      <c r="G53" s="114">
        <v>95</v>
      </c>
      <c r="H53" s="114">
        <v>64</v>
      </c>
      <c r="I53" s="140">
        <v>78</v>
      </c>
      <c r="J53" s="115">
        <v>-2</v>
      </c>
      <c r="K53" s="116">
        <v>-2.5641025641025643</v>
      </c>
    </row>
    <row r="54" spans="1:11" ht="14.1" customHeight="1" x14ac:dyDescent="0.2">
      <c r="A54" s="306" t="s">
        <v>279</v>
      </c>
      <c r="B54" s="307" t="s">
        <v>280</v>
      </c>
      <c r="C54" s="308"/>
      <c r="D54" s="113">
        <v>4.5244690674053558</v>
      </c>
      <c r="E54" s="115">
        <v>147</v>
      </c>
      <c r="F54" s="114">
        <v>89</v>
      </c>
      <c r="G54" s="114">
        <v>153</v>
      </c>
      <c r="H54" s="114">
        <v>131</v>
      </c>
      <c r="I54" s="140">
        <v>149</v>
      </c>
      <c r="J54" s="115">
        <v>-2</v>
      </c>
      <c r="K54" s="116">
        <v>-1.3422818791946309</v>
      </c>
    </row>
    <row r="55" spans="1:11" ht="14.1" customHeight="1" x14ac:dyDescent="0.2">
      <c r="A55" s="306">
        <v>72</v>
      </c>
      <c r="B55" s="307" t="s">
        <v>281</v>
      </c>
      <c r="C55" s="308"/>
      <c r="D55" s="113">
        <v>0.98491843644198218</v>
      </c>
      <c r="E55" s="115">
        <v>32</v>
      </c>
      <c r="F55" s="114">
        <v>26</v>
      </c>
      <c r="G55" s="114">
        <v>55</v>
      </c>
      <c r="H55" s="114">
        <v>42</v>
      </c>
      <c r="I55" s="140">
        <v>32</v>
      </c>
      <c r="J55" s="115">
        <v>0</v>
      </c>
      <c r="K55" s="116">
        <v>0</v>
      </c>
    </row>
    <row r="56" spans="1:11" ht="14.1" customHeight="1" x14ac:dyDescent="0.2">
      <c r="A56" s="306" t="s">
        <v>282</v>
      </c>
      <c r="B56" s="307" t="s">
        <v>283</v>
      </c>
      <c r="C56" s="308"/>
      <c r="D56" s="113">
        <v>0.40012311480455526</v>
      </c>
      <c r="E56" s="115">
        <v>13</v>
      </c>
      <c r="F56" s="114">
        <v>6</v>
      </c>
      <c r="G56" s="114">
        <v>28</v>
      </c>
      <c r="H56" s="114">
        <v>17</v>
      </c>
      <c r="I56" s="140" t="s">
        <v>513</v>
      </c>
      <c r="J56" s="115" t="s">
        <v>513</v>
      </c>
      <c r="K56" s="116" t="s">
        <v>513</v>
      </c>
    </row>
    <row r="57" spans="1:11" ht="14.1" customHeight="1" x14ac:dyDescent="0.2">
      <c r="A57" s="306" t="s">
        <v>284</v>
      </c>
      <c r="B57" s="307" t="s">
        <v>285</v>
      </c>
      <c r="C57" s="308"/>
      <c r="D57" s="113">
        <v>0.49245921822099109</v>
      </c>
      <c r="E57" s="115">
        <v>16</v>
      </c>
      <c r="F57" s="114">
        <v>8</v>
      </c>
      <c r="G57" s="114">
        <v>15</v>
      </c>
      <c r="H57" s="114">
        <v>13</v>
      </c>
      <c r="I57" s="140">
        <v>16</v>
      </c>
      <c r="J57" s="115">
        <v>0</v>
      </c>
      <c r="K57" s="116">
        <v>0</v>
      </c>
    </row>
    <row r="58" spans="1:11" ht="14.1" customHeight="1" x14ac:dyDescent="0.2">
      <c r="A58" s="306">
        <v>73</v>
      </c>
      <c r="B58" s="307" t="s">
        <v>286</v>
      </c>
      <c r="C58" s="308"/>
      <c r="D58" s="113">
        <v>1.10803324099723</v>
      </c>
      <c r="E58" s="115">
        <v>36</v>
      </c>
      <c r="F58" s="114">
        <v>27</v>
      </c>
      <c r="G58" s="114">
        <v>45</v>
      </c>
      <c r="H58" s="114">
        <v>41</v>
      </c>
      <c r="I58" s="140">
        <v>34</v>
      </c>
      <c r="J58" s="115">
        <v>2</v>
      </c>
      <c r="K58" s="116">
        <v>5.882352941176471</v>
      </c>
    </row>
    <row r="59" spans="1:11" ht="14.1" customHeight="1" x14ac:dyDescent="0.2">
      <c r="A59" s="306" t="s">
        <v>287</v>
      </c>
      <c r="B59" s="307" t="s">
        <v>288</v>
      </c>
      <c r="C59" s="308"/>
      <c r="D59" s="113">
        <v>0.6771314250538627</v>
      </c>
      <c r="E59" s="115">
        <v>22</v>
      </c>
      <c r="F59" s="114">
        <v>21</v>
      </c>
      <c r="G59" s="114">
        <v>34</v>
      </c>
      <c r="H59" s="114">
        <v>28</v>
      </c>
      <c r="I59" s="140">
        <v>29</v>
      </c>
      <c r="J59" s="115">
        <v>-7</v>
      </c>
      <c r="K59" s="116">
        <v>-24.137931034482758</v>
      </c>
    </row>
    <row r="60" spans="1:11" ht="14.1" customHeight="1" x14ac:dyDescent="0.2">
      <c r="A60" s="306">
        <v>81</v>
      </c>
      <c r="B60" s="307" t="s">
        <v>289</v>
      </c>
      <c r="C60" s="308"/>
      <c r="D60" s="113">
        <v>4.8014773776546633</v>
      </c>
      <c r="E60" s="115">
        <v>156</v>
      </c>
      <c r="F60" s="114">
        <v>136</v>
      </c>
      <c r="G60" s="114">
        <v>251</v>
      </c>
      <c r="H60" s="114">
        <v>176</v>
      </c>
      <c r="I60" s="140">
        <v>172</v>
      </c>
      <c r="J60" s="115">
        <v>-16</v>
      </c>
      <c r="K60" s="116">
        <v>-9.3023255813953494</v>
      </c>
    </row>
    <row r="61" spans="1:11" ht="14.1" customHeight="1" x14ac:dyDescent="0.2">
      <c r="A61" s="306" t="s">
        <v>290</v>
      </c>
      <c r="B61" s="307" t="s">
        <v>291</v>
      </c>
      <c r="C61" s="308"/>
      <c r="D61" s="113">
        <v>1.4773776546629733</v>
      </c>
      <c r="E61" s="115">
        <v>48</v>
      </c>
      <c r="F61" s="114">
        <v>36</v>
      </c>
      <c r="G61" s="114">
        <v>71</v>
      </c>
      <c r="H61" s="114">
        <v>42</v>
      </c>
      <c r="I61" s="140">
        <v>45</v>
      </c>
      <c r="J61" s="115">
        <v>3</v>
      </c>
      <c r="K61" s="116">
        <v>6.666666666666667</v>
      </c>
    </row>
    <row r="62" spans="1:11" ht="14.1" customHeight="1" x14ac:dyDescent="0.2">
      <c r="A62" s="306" t="s">
        <v>292</v>
      </c>
      <c r="B62" s="307" t="s">
        <v>293</v>
      </c>
      <c r="C62" s="308"/>
      <c r="D62" s="113">
        <v>1.9698368728839644</v>
      </c>
      <c r="E62" s="115">
        <v>64</v>
      </c>
      <c r="F62" s="114">
        <v>57</v>
      </c>
      <c r="G62" s="114">
        <v>105</v>
      </c>
      <c r="H62" s="114">
        <v>79</v>
      </c>
      <c r="I62" s="140">
        <v>64</v>
      </c>
      <c r="J62" s="115">
        <v>0</v>
      </c>
      <c r="K62" s="116">
        <v>0</v>
      </c>
    </row>
    <row r="63" spans="1:11" ht="14.1" customHeight="1" x14ac:dyDescent="0.2">
      <c r="A63" s="306"/>
      <c r="B63" s="307" t="s">
        <v>294</v>
      </c>
      <c r="C63" s="308"/>
      <c r="D63" s="113">
        <v>1.8775007694675285</v>
      </c>
      <c r="E63" s="115">
        <v>61</v>
      </c>
      <c r="F63" s="114">
        <v>53</v>
      </c>
      <c r="G63" s="114">
        <v>103</v>
      </c>
      <c r="H63" s="114">
        <v>72</v>
      </c>
      <c r="I63" s="140">
        <v>58</v>
      </c>
      <c r="J63" s="115">
        <v>3</v>
      </c>
      <c r="K63" s="116">
        <v>5.1724137931034484</v>
      </c>
    </row>
    <row r="64" spans="1:11" ht="14.1" customHeight="1" x14ac:dyDescent="0.2">
      <c r="A64" s="306" t="s">
        <v>295</v>
      </c>
      <c r="B64" s="307" t="s">
        <v>296</v>
      </c>
      <c r="C64" s="308"/>
      <c r="D64" s="113">
        <v>0.52323791935980302</v>
      </c>
      <c r="E64" s="115">
        <v>17</v>
      </c>
      <c r="F64" s="114">
        <v>13</v>
      </c>
      <c r="G64" s="114">
        <v>17</v>
      </c>
      <c r="H64" s="114">
        <v>17</v>
      </c>
      <c r="I64" s="140">
        <v>19</v>
      </c>
      <c r="J64" s="115">
        <v>-2</v>
      </c>
      <c r="K64" s="116">
        <v>-10.526315789473685</v>
      </c>
    </row>
    <row r="65" spans="1:11" ht="14.1" customHeight="1" x14ac:dyDescent="0.2">
      <c r="A65" s="306" t="s">
        <v>297</v>
      </c>
      <c r="B65" s="307" t="s">
        <v>298</v>
      </c>
      <c r="C65" s="308"/>
      <c r="D65" s="113">
        <v>0.58479532163742687</v>
      </c>
      <c r="E65" s="115">
        <v>19</v>
      </c>
      <c r="F65" s="114">
        <v>21</v>
      </c>
      <c r="G65" s="114">
        <v>42</v>
      </c>
      <c r="H65" s="114">
        <v>17</v>
      </c>
      <c r="I65" s="140">
        <v>30</v>
      </c>
      <c r="J65" s="115">
        <v>-11</v>
      </c>
      <c r="K65" s="116">
        <v>-36.666666666666664</v>
      </c>
    </row>
    <row r="66" spans="1:11" ht="14.1" customHeight="1" x14ac:dyDescent="0.2">
      <c r="A66" s="306">
        <v>82</v>
      </c>
      <c r="B66" s="307" t="s">
        <v>299</v>
      </c>
      <c r="C66" s="308"/>
      <c r="D66" s="113">
        <v>2.7393044013542629</v>
      </c>
      <c r="E66" s="115">
        <v>89</v>
      </c>
      <c r="F66" s="114">
        <v>66</v>
      </c>
      <c r="G66" s="114">
        <v>176</v>
      </c>
      <c r="H66" s="114">
        <v>155</v>
      </c>
      <c r="I66" s="140">
        <v>83</v>
      </c>
      <c r="J66" s="115">
        <v>6</v>
      </c>
      <c r="K66" s="116">
        <v>7.2289156626506026</v>
      </c>
    </row>
    <row r="67" spans="1:11" ht="14.1" customHeight="1" x14ac:dyDescent="0.2">
      <c r="A67" s="306" t="s">
        <v>300</v>
      </c>
      <c r="B67" s="307" t="s">
        <v>301</v>
      </c>
      <c r="C67" s="308"/>
      <c r="D67" s="113">
        <v>1.7543859649122806</v>
      </c>
      <c r="E67" s="115">
        <v>57</v>
      </c>
      <c r="F67" s="114">
        <v>51</v>
      </c>
      <c r="G67" s="114">
        <v>132</v>
      </c>
      <c r="H67" s="114">
        <v>137</v>
      </c>
      <c r="I67" s="140">
        <v>52</v>
      </c>
      <c r="J67" s="115">
        <v>5</v>
      </c>
      <c r="K67" s="116">
        <v>9.615384615384615</v>
      </c>
    </row>
    <row r="68" spans="1:11" ht="14.1" customHeight="1" x14ac:dyDescent="0.2">
      <c r="A68" s="306" t="s">
        <v>302</v>
      </c>
      <c r="B68" s="307" t="s">
        <v>303</v>
      </c>
      <c r="C68" s="308"/>
      <c r="D68" s="113">
        <v>0.73868882733148666</v>
      </c>
      <c r="E68" s="115">
        <v>24</v>
      </c>
      <c r="F68" s="114">
        <v>10</v>
      </c>
      <c r="G68" s="114">
        <v>28</v>
      </c>
      <c r="H68" s="114">
        <v>13</v>
      </c>
      <c r="I68" s="140">
        <v>14</v>
      </c>
      <c r="J68" s="115">
        <v>10</v>
      </c>
      <c r="K68" s="116">
        <v>71.428571428571431</v>
      </c>
    </row>
    <row r="69" spans="1:11" ht="14.1" customHeight="1" x14ac:dyDescent="0.2">
      <c r="A69" s="306">
        <v>83</v>
      </c>
      <c r="B69" s="307" t="s">
        <v>304</v>
      </c>
      <c r="C69" s="308"/>
      <c r="D69" s="113">
        <v>4.2166820560172358</v>
      </c>
      <c r="E69" s="115">
        <v>137</v>
      </c>
      <c r="F69" s="114">
        <v>107</v>
      </c>
      <c r="G69" s="114">
        <v>230</v>
      </c>
      <c r="H69" s="114">
        <v>157</v>
      </c>
      <c r="I69" s="140">
        <v>116</v>
      </c>
      <c r="J69" s="115">
        <v>21</v>
      </c>
      <c r="K69" s="116">
        <v>18.103448275862068</v>
      </c>
    </row>
    <row r="70" spans="1:11" ht="14.1" customHeight="1" x14ac:dyDescent="0.2">
      <c r="A70" s="306" t="s">
        <v>305</v>
      </c>
      <c r="B70" s="307" t="s">
        <v>306</v>
      </c>
      <c r="C70" s="308"/>
      <c r="D70" s="113">
        <v>2.616189596799015</v>
      </c>
      <c r="E70" s="115">
        <v>85</v>
      </c>
      <c r="F70" s="114">
        <v>69</v>
      </c>
      <c r="G70" s="114">
        <v>186</v>
      </c>
      <c r="H70" s="114">
        <v>82</v>
      </c>
      <c r="I70" s="140">
        <v>78</v>
      </c>
      <c r="J70" s="115">
        <v>7</v>
      </c>
      <c r="K70" s="116">
        <v>8.9743589743589745</v>
      </c>
    </row>
    <row r="71" spans="1:11" ht="14.1" customHeight="1" x14ac:dyDescent="0.2">
      <c r="A71" s="306"/>
      <c r="B71" s="307" t="s">
        <v>307</v>
      </c>
      <c r="C71" s="308"/>
      <c r="D71" s="113">
        <v>1.5389350569405971</v>
      </c>
      <c r="E71" s="115">
        <v>50</v>
      </c>
      <c r="F71" s="114">
        <v>39</v>
      </c>
      <c r="G71" s="114">
        <v>132</v>
      </c>
      <c r="H71" s="114">
        <v>52</v>
      </c>
      <c r="I71" s="140">
        <v>52</v>
      </c>
      <c r="J71" s="115">
        <v>-2</v>
      </c>
      <c r="K71" s="116">
        <v>-3.8461538461538463</v>
      </c>
    </row>
    <row r="72" spans="1:11" ht="14.1" customHeight="1" x14ac:dyDescent="0.2">
      <c r="A72" s="306">
        <v>84</v>
      </c>
      <c r="B72" s="307" t="s">
        <v>308</v>
      </c>
      <c r="C72" s="308"/>
      <c r="D72" s="113">
        <v>1.1695906432748537</v>
      </c>
      <c r="E72" s="115">
        <v>38</v>
      </c>
      <c r="F72" s="114">
        <v>31</v>
      </c>
      <c r="G72" s="114">
        <v>57</v>
      </c>
      <c r="H72" s="114">
        <v>27</v>
      </c>
      <c r="I72" s="140">
        <v>47</v>
      </c>
      <c r="J72" s="115">
        <v>-9</v>
      </c>
      <c r="K72" s="116">
        <v>-19.148936170212767</v>
      </c>
    </row>
    <row r="73" spans="1:11" ht="14.1" customHeight="1" x14ac:dyDescent="0.2">
      <c r="A73" s="306" t="s">
        <v>309</v>
      </c>
      <c r="B73" s="307" t="s">
        <v>310</v>
      </c>
      <c r="C73" s="308"/>
      <c r="D73" s="113">
        <v>0.6771314250538627</v>
      </c>
      <c r="E73" s="115">
        <v>22</v>
      </c>
      <c r="F73" s="114">
        <v>23</v>
      </c>
      <c r="G73" s="114">
        <v>36</v>
      </c>
      <c r="H73" s="114">
        <v>12</v>
      </c>
      <c r="I73" s="140">
        <v>25</v>
      </c>
      <c r="J73" s="115">
        <v>-3</v>
      </c>
      <c r="K73" s="116">
        <v>-12</v>
      </c>
    </row>
    <row r="74" spans="1:11" ht="14.1" customHeight="1" x14ac:dyDescent="0.2">
      <c r="A74" s="306" t="s">
        <v>311</v>
      </c>
      <c r="B74" s="307" t="s">
        <v>312</v>
      </c>
      <c r="C74" s="308"/>
      <c r="D74" s="113">
        <v>0.12311480455524777</v>
      </c>
      <c r="E74" s="115">
        <v>4</v>
      </c>
      <c r="F74" s="114" t="s">
        <v>513</v>
      </c>
      <c r="G74" s="114">
        <v>3</v>
      </c>
      <c r="H74" s="114">
        <v>3</v>
      </c>
      <c r="I74" s="140">
        <v>3</v>
      </c>
      <c r="J74" s="115">
        <v>1</v>
      </c>
      <c r="K74" s="116">
        <v>33.333333333333336</v>
      </c>
    </row>
    <row r="75" spans="1:11" ht="14.1" customHeight="1" x14ac:dyDescent="0.2">
      <c r="A75" s="306" t="s">
        <v>313</v>
      </c>
      <c r="B75" s="307" t="s">
        <v>314</v>
      </c>
      <c r="C75" s="308"/>
      <c r="D75" s="113">
        <v>0.30778701138811942</v>
      </c>
      <c r="E75" s="115">
        <v>10</v>
      </c>
      <c r="F75" s="114" t="s">
        <v>513</v>
      </c>
      <c r="G75" s="114">
        <v>10</v>
      </c>
      <c r="H75" s="114">
        <v>6</v>
      </c>
      <c r="I75" s="140">
        <v>7</v>
      </c>
      <c r="J75" s="115">
        <v>3</v>
      </c>
      <c r="K75" s="116">
        <v>42.857142857142854</v>
      </c>
    </row>
    <row r="76" spans="1:11" ht="14.1" customHeight="1" x14ac:dyDescent="0.2">
      <c r="A76" s="306">
        <v>91</v>
      </c>
      <c r="B76" s="307" t="s">
        <v>315</v>
      </c>
      <c r="C76" s="308"/>
      <c r="D76" s="113">
        <v>0.12311480455524777</v>
      </c>
      <c r="E76" s="115">
        <v>4</v>
      </c>
      <c r="F76" s="114" t="s">
        <v>513</v>
      </c>
      <c r="G76" s="114">
        <v>6</v>
      </c>
      <c r="H76" s="114" t="s">
        <v>513</v>
      </c>
      <c r="I76" s="140">
        <v>3</v>
      </c>
      <c r="J76" s="115">
        <v>1</v>
      </c>
      <c r="K76" s="116">
        <v>33.333333333333336</v>
      </c>
    </row>
    <row r="77" spans="1:11" ht="14.1" customHeight="1" x14ac:dyDescent="0.2">
      <c r="A77" s="306">
        <v>92</v>
      </c>
      <c r="B77" s="307" t="s">
        <v>316</v>
      </c>
      <c r="C77" s="308"/>
      <c r="D77" s="113">
        <v>0.24622960911049555</v>
      </c>
      <c r="E77" s="115">
        <v>8</v>
      </c>
      <c r="F77" s="114">
        <v>5</v>
      </c>
      <c r="G77" s="114">
        <v>11</v>
      </c>
      <c r="H77" s="114">
        <v>4</v>
      </c>
      <c r="I77" s="140">
        <v>12</v>
      </c>
      <c r="J77" s="115">
        <v>-4</v>
      </c>
      <c r="K77" s="116">
        <v>-33.333333333333336</v>
      </c>
    </row>
    <row r="78" spans="1:11" ht="14.1" customHeight="1" x14ac:dyDescent="0.2">
      <c r="A78" s="306">
        <v>93</v>
      </c>
      <c r="B78" s="307" t="s">
        <v>317</v>
      </c>
      <c r="C78" s="308"/>
      <c r="D78" s="113" t="s">
        <v>513</v>
      </c>
      <c r="E78" s="115" t="s">
        <v>513</v>
      </c>
      <c r="F78" s="114" t="s">
        <v>513</v>
      </c>
      <c r="G78" s="114">
        <v>4</v>
      </c>
      <c r="H78" s="114" t="s">
        <v>513</v>
      </c>
      <c r="I78" s="140" t="s">
        <v>513</v>
      </c>
      <c r="J78" s="115" t="s">
        <v>513</v>
      </c>
      <c r="K78" s="116" t="s">
        <v>513</v>
      </c>
    </row>
    <row r="79" spans="1:11" ht="14.1" customHeight="1" x14ac:dyDescent="0.2">
      <c r="A79" s="306">
        <v>94</v>
      </c>
      <c r="B79" s="307" t="s">
        <v>318</v>
      </c>
      <c r="C79" s="308"/>
      <c r="D79" s="113">
        <v>9.2336103416435833E-2</v>
      </c>
      <c r="E79" s="115">
        <v>3</v>
      </c>
      <c r="F79" s="114">
        <v>3</v>
      </c>
      <c r="G79" s="114" t="s">
        <v>513</v>
      </c>
      <c r="H79" s="114">
        <v>0</v>
      </c>
      <c r="I79" s="140">
        <v>0</v>
      </c>
      <c r="J79" s="115">
        <v>3</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9.2336103416435833E-2</v>
      </c>
      <c r="E81" s="143">
        <v>3</v>
      </c>
      <c r="F81" s="144" t="s">
        <v>513</v>
      </c>
      <c r="G81" s="144">
        <v>0</v>
      </c>
      <c r="H81" s="144">
        <v>0</v>
      </c>
      <c r="I81" s="145">
        <v>0</v>
      </c>
      <c r="J81" s="143">
        <v>3</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3602</v>
      </c>
      <c r="E11" s="114">
        <v>3494</v>
      </c>
      <c r="F11" s="114">
        <v>3651</v>
      </c>
      <c r="G11" s="114">
        <v>3136</v>
      </c>
      <c r="H11" s="140">
        <v>3341</v>
      </c>
      <c r="I11" s="115">
        <v>261</v>
      </c>
      <c r="J11" s="116">
        <v>7.8120323256510025</v>
      </c>
    </row>
    <row r="12" spans="1:15" s="110" customFormat="1" ht="24.95" customHeight="1" x14ac:dyDescent="0.2">
      <c r="A12" s="193" t="s">
        <v>132</v>
      </c>
      <c r="B12" s="194" t="s">
        <v>133</v>
      </c>
      <c r="C12" s="113">
        <v>3.6923931149361464</v>
      </c>
      <c r="D12" s="115">
        <v>133</v>
      </c>
      <c r="E12" s="114">
        <v>421</v>
      </c>
      <c r="F12" s="114">
        <v>263</v>
      </c>
      <c r="G12" s="114">
        <v>150</v>
      </c>
      <c r="H12" s="140">
        <v>109</v>
      </c>
      <c r="I12" s="115">
        <v>24</v>
      </c>
      <c r="J12" s="116">
        <v>22.01834862385321</v>
      </c>
    </row>
    <row r="13" spans="1:15" s="110" customFormat="1" ht="24.95" customHeight="1" x14ac:dyDescent="0.2">
      <c r="A13" s="193" t="s">
        <v>134</v>
      </c>
      <c r="B13" s="199" t="s">
        <v>214</v>
      </c>
      <c r="C13" s="113">
        <v>1.2215435868961688</v>
      </c>
      <c r="D13" s="115">
        <v>44</v>
      </c>
      <c r="E13" s="114">
        <v>80</v>
      </c>
      <c r="F13" s="114">
        <v>71</v>
      </c>
      <c r="G13" s="114">
        <v>20</v>
      </c>
      <c r="H13" s="140">
        <v>37</v>
      </c>
      <c r="I13" s="115">
        <v>7</v>
      </c>
      <c r="J13" s="116">
        <v>18.918918918918919</v>
      </c>
    </row>
    <row r="14" spans="1:15" s="287" customFormat="1" ht="24.95" customHeight="1" x14ac:dyDescent="0.2">
      <c r="A14" s="193" t="s">
        <v>215</v>
      </c>
      <c r="B14" s="199" t="s">
        <v>137</v>
      </c>
      <c r="C14" s="113">
        <v>19.961132704053302</v>
      </c>
      <c r="D14" s="115">
        <v>719</v>
      </c>
      <c r="E14" s="114">
        <v>852</v>
      </c>
      <c r="F14" s="114">
        <v>909</v>
      </c>
      <c r="G14" s="114">
        <v>658</v>
      </c>
      <c r="H14" s="140">
        <v>754</v>
      </c>
      <c r="I14" s="115">
        <v>-35</v>
      </c>
      <c r="J14" s="116">
        <v>-4.6419098143236077</v>
      </c>
      <c r="K14" s="110"/>
      <c r="L14" s="110"/>
      <c r="M14" s="110"/>
      <c r="N14" s="110"/>
      <c r="O14" s="110"/>
    </row>
    <row r="15" spans="1:15" s="110" customFormat="1" ht="24.95" customHeight="1" x14ac:dyDescent="0.2">
      <c r="A15" s="193" t="s">
        <v>216</v>
      </c>
      <c r="B15" s="199" t="s">
        <v>217</v>
      </c>
      <c r="C15" s="113">
        <v>5.8578567462520823</v>
      </c>
      <c r="D15" s="115">
        <v>211</v>
      </c>
      <c r="E15" s="114">
        <v>362</v>
      </c>
      <c r="F15" s="114">
        <v>253</v>
      </c>
      <c r="G15" s="114">
        <v>236</v>
      </c>
      <c r="H15" s="140">
        <v>320</v>
      </c>
      <c r="I15" s="115">
        <v>-109</v>
      </c>
      <c r="J15" s="116">
        <v>-34.0625</v>
      </c>
    </row>
    <row r="16" spans="1:15" s="287" customFormat="1" ht="24.95" customHeight="1" x14ac:dyDescent="0.2">
      <c r="A16" s="193" t="s">
        <v>218</v>
      </c>
      <c r="B16" s="199" t="s">
        <v>141</v>
      </c>
      <c r="C16" s="113">
        <v>9.5780122154358693</v>
      </c>
      <c r="D16" s="115">
        <v>345</v>
      </c>
      <c r="E16" s="114">
        <v>346</v>
      </c>
      <c r="F16" s="114">
        <v>442</v>
      </c>
      <c r="G16" s="114">
        <v>216</v>
      </c>
      <c r="H16" s="140">
        <v>228</v>
      </c>
      <c r="I16" s="115">
        <v>117</v>
      </c>
      <c r="J16" s="116">
        <v>51.315789473684212</v>
      </c>
      <c r="K16" s="110"/>
      <c r="L16" s="110"/>
      <c r="M16" s="110"/>
      <c r="N16" s="110"/>
      <c r="O16" s="110"/>
    </row>
    <row r="17" spans="1:15" s="110" customFormat="1" ht="24.95" customHeight="1" x14ac:dyDescent="0.2">
      <c r="A17" s="193" t="s">
        <v>142</v>
      </c>
      <c r="B17" s="199" t="s">
        <v>220</v>
      </c>
      <c r="C17" s="113">
        <v>4.525263742365353</v>
      </c>
      <c r="D17" s="115">
        <v>163</v>
      </c>
      <c r="E17" s="114">
        <v>144</v>
      </c>
      <c r="F17" s="114">
        <v>214</v>
      </c>
      <c r="G17" s="114">
        <v>206</v>
      </c>
      <c r="H17" s="140">
        <v>206</v>
      </c>
      <c r="I17" s="115">
        <v>-43</v>
      </c>
      <c r="J17" s="116">
        <v>-20.873786407766989</v>
      </c>
    </row>
    <row r="18" spans="1:15" s="287" customFormat="1" ht="24.95" customHeight="1" x14ac:dyDescent="0.2">
      <c r="A18" s="201" t="s">
        <v>144</v>
      </c>
      <c r="B18" s="202" t="s">
        <v>145</v>
      </c>
      <c r="C18" s="113">
        <v>12.853970016657412</v>
      </c>
      <c r="D18" s="115">
        <v>463</v>
      </c>
      <c r="E18" s="114">
        <v>303</v>
      </c>
      <c r="F18" s="114">
        <v>383</v>
      </c>
      <c r="G18" s="114">
        <v>296</v>
      </c>
      <c r="H18" s="140">
        <v>279</v>
      </c>
      <c r="I18" s="115">
        <v>184</v>
      </c>
      <c r="J18" s="116">
        <v>65.949820788530459</v>
      </c>
      <c r="K18" s="110"/>
      <c r="L18" s="110"/>
      <c r="M18" s="110"/>
      <c r="N18" s="110"/>
      <c r="O18" s="110"/>
    </row>
    <row r="19" spans="1:15" s="110" customFormat="1" ht="24.95" customHeight="1" x14ac:dyDescent="0.2">
      <c r="A19" s="193" t="s">
        <v>146</v>
      </c>
      <c r="B19" s="199" t="s">
        <v>147</v>
      </c>
      <c r="C19" s="113">
        <v>11.215991116046641</v>
      </c>
      <c r="D19" s="115">
        <v>404</v>
      </c>
      <c r="E19" s="114">
        <v>315</v>
      </c>
      <c r="F19" s="114">
        <v>332</v>
      </c>
      <c r="G19" s="114">
        <v>316</v>
      </c>
      <c r="H19" s="140">
        <v>387</v>
      </c>
      <c r="I19" s="115">
        <v>17</v>
      </c>
      <c r="J19" s="116">
        <v>4.3927648578811374</v>
      </c>
    </row>
    <row r="20" spans="1:15" s="287" customFormat="1" ht="24.95" customHeight="1" x14ac:dyDescent="0.2">
      <c r="A20" s="193" t="s">
        <v>148</v>
      </c>
      <c r="B20" s="199" t="s">
        <v>149</v>
      </c>
      <c r="C20" s="113">
        <v>6.3853414769572456</v>
      </c>
      <c r="D20" s="115">
        <v>230</v>
      </c>
      <c r="E20" s="114">
        <v>194</v>
      </c>
      <c r="F20" s="114">
        <v>135</v>
      </c>
      <c r="G20" s="114">
        <v>181</v>
      </c>
      <c r="H20" s="140">
        <v>182</v>
      </c>
      <c r="I20" s="115">
        <v>48</v>
      </c>
      <c r="J20" s="116">
        <v>26.373626373626372</v>
      </c>
      <c r="K20" s="110"/>
      <c r="L20" s="110"/>
      <c r="M20" s="110"/>
      <c r="N20" s="110"/>
      <c r="O20" s="110"/>
    </row>
    <row r="21" spans="1:15" s="110" customFormat="1" ht="24.95" customHeight="1" x14ac:dyDescent="0.2">
      <c r="A21" s="201" t="s">
        <v>150</v>
      </c>
      <c r="B21" s="202" t="s">
        <v>151</v>
      </c>
      <c r="C21" s="113">
        <v>15.880066629650194</v>
      </c>
      <c r="D21" s="115">
        <v>572</v>
      </c>
      <c r="E21" s="114">
        <v>509</v>
      </c>
      <c r="F21" s="114">
        <v>336</v>
      </c>
      <c r="G21" s="114">
        <v>298</v>
      </c>
      <c r="H21" s="140">
        <v>561</v>
      </c>
      <c r="I21" s="115">
        <v>11</v>
      </c>
      <c r="J21" s="116">
        <v>1.9607843137254901</v>
      </c>
    </row>
    <row r="22" spans="1:15" s="110" customFormat="1" ht="24.95" customHeight="1" x14ac:dyDescent="0.2">
      <c r="A22" s="201" t="s">
        <v>152</v>
      </c>
      <c r="B22" s="199" t="s">
        <v>153</v>
      </c>
      <c r="C22" s="113">
        <v>0.13881177123820099</v>
      </c>
      <c r="D22" s="115">
        <v>5</v>
      </c>
      <c r="E22" s="114">
        <v>6</v>
      </c>
      <c r="F22" s="114">
        <v>10</v>
      </c>
      <c r="G22" s="114">
        <v>11</v>
      </c>
      <c r="H22" s="140">
        <v>10</v>
      </c>
      <c r="I22" s="115">
        <v>-5</v>
      </c>
      <c r="J22" s="116">
        <v>-50</v>
      </c>
    </row>
    <row r="23" spans="1:15" s="110" customFormat="1" ht="24.95" customHeight="1" x14ac:dyDescent="0.2">
      <c r="A23" s="193" t="s">
        <v>154</v>
      </c>
      <c r="B23" s="199" t="s">
        <v>155</v>
      </c>
      <c r="C23" s="113">
        <v>0.83287062742920603</v>
      </c>
      <c r="D23" s="115">
        <v>30</v>
      </c>
      <c r="E23" s="114">
        <v>19</v>
      </c>
      <c r="F23" s="114">
        <v>26</v>
      </c>
      <c r="G23" s="114">
        <v>36</v>
      </c>
      <c r="H23" s="140">
        <v>50</v>
      </c>
      <c r="I23" s="115">
        <v>-20</v>
      </c>
      <c r="J23" s="116">
        <v>-40</v>
      </c>
    </row>
    <row r="24" spans="1:15" s="110" customFormat="1" ht="24.95" customHeight="1" x14ac:dyDescent="0.2">
      <c r="A24" s="193" t="s">
        <v>156</v>
      </c>
      <c r="B24" s="199" t="s">
        <v>221</v>
      </c>
      <c r="C24" s="113">
        <v>2.0266518600777346</v>
      </c>
      <c r="D24" s="115">
        <v>73</v>
      </c>
      <c r="E24" s="114">
        <v>65</v>
      </c>
      <c r="F24" s="114">
        <v>89</v>
      </c>
      <c r="G24" s="114">
        <v>151</v>
      </c>
      <c r="H24" s="140">
        <v>82</v>
      </c>
      <c r="I24" s="115">
        <v>-9</v>
      </c>
      <c r="J24" s="116">
        <v>-10.975609756097562</v>
      </c>
    </row>
    <row r="25" spans="1:15" s="110" customFormat="1" ht="24.95" customHeight="1" x14ac:dyDescent="0.2">
      <c r="A25" s="193" t="s">
        <v>222</v>
      </c>
      <c r="B25" s="204" t="s">
        <v>159</v>
      </c>
      <c r="C25" s="113">
        <v>4.025541365907829</v>
      </c>
      <c r="D25" s="115">
        <v>145</v>
      </c>
      <c r="E25" s="114">
        <v>109</v>
      </c>
      <c r="F25" s="114">
        <v>124</v>
      </c>
      <c r="G25" s="114">
        <v>144</v>
      </c>
      <c r="H25" s="140">
        <v>230</v>
      </c>
      <c r="I25" s="115">
        <v>-85</v>
      </c>
      <c r="J25" s="116">
        <v>-36.956521739130437</v>
      </c>
    </row>
    <row r="26" spans="1:15" s="110" customFormat="1" ht="24.95" customHeight="1" x14ac:dyDescent="0.2">
      <c r="A26" s="201">
        <v>782.78300000000002</v>
      </c>
      <c r="B26" s="203" t="s">
        <v>160</v>
      </c>
      <c r="C26" s="113">
        <v>5.163797890061077</v>
      </c>
      <c r="D26" s="115">
        <v>186</v>
      </c>
      <c r="E26" s="114">
        <v>160</v>
      </c>
      <c r="F26" s="114">
        <v>239</v>
      </c>
      <c r="G26" s="114">
        <v>159</v>
      </c>
      <c r="H26" s="140">
        <v>152</v>
      </c>
      <c r="I26" s="115">
        <v>34</v>
      </c>
      <c r="J26" s="116">
        <v>22.368421052631579</v>
      </c>
    </row>
    <row r="27" spans="1:15" s="110" customFormat="1" ht="24.95" customHeight="1" x14ac:dyDescent="0.2">
      <c r="A27" s="193" t="s">
        <v>161</v>
      </c>
      <c r="B27" s="199" t="s">
        <v>162</v>
      </c>
      <c r="C27" s="113">
        <v>2.3042754025541368</v>
      </c>
      <c r="D27" s="115">
        <v>83</v>
      </c>
      <c r="E27" s="114">
        <v>78</v>
      </c>
      <c r="F27" s="114">
        <v>119</v>
      </c>
      <c r="G27" s="114">
        <v>81</v>
      </c>
      <c r="H27" s="140">
        <v>77</v>
      </c>
      <c r="I27" s="115">
        <v>6</v>
      </c>
      <c r="J27" s="116">
        <v>7.7922077922077921</v>
      </c>
    </row>
    <row r="28" spans="1:15" s="110" customFormat="1" ht="24.95" customHeight="1" x14ac:dyDescent="0.2">
      <c r="A28" s="193" t="s">
        <v>163</v>
      </c>
      <c r="B28" s="199" t="s">
        <v>164</v>
      </c>
      <c r="C28" s="113">
        <v>1.7212659633536924</v>
      </c>
      <c r="D28" s="115">
        <v>62</v>
      </c>
      <c r="E28" s="114">
        <v>51</v>
      </c>
      <c r="F28" s="114">
        <v>117</v>
      </c>
      <c r="G28" s="114">
        <v>66</v>
      </c>
      <c r="H28" s="140">
        <v>55</v>
      </c>
      <c r="I28" s="115">
        <v>7</v>
      </c>
      <c r="J28" s="116">
        <v>12.727272727272727</v>
      </c>
    </row>
    <row r="29" spans="1:15" s="110" customFormat="1" ht="24.95" customHeight="1" x14ac:dyDescent="0.2">
      <c r="A29" s="193">
        <v>86</v>
      </c>
      <c r="B29" s="199" t="s">
        <v>165</v>
      </c>
      <c r="C29" s="113">
        <v>4.8028872848417548</v>
      </c>
      <c r="D29" s="115">
        <v>173</v>
      </c>
      <c r="E29" s="114">
        <v>118</v>
      </c>
      <c r="F29" s="114">
        <v>153</v>
      </c>
      <c r="G29" s="114">
        <v>152</v>
      </c>
      <c r="H29" s="140">
        <v>152</v>
      </c>
      <c r="I29" s="115">
        <v>21</v>
      </c>
      <c r="J29" s="116">
        <v>13.815789473684211</v>
      </c>
    </row>
    <row r="30" spans="1:15" s="110" customFormat="1" ht="24.95" customHeight="1" x14ac:dyDescent="0.2">
      <c r="A30" s="193">
        <v>87.88</v>
      </c>
      <c r="B30" s="204" t="s">
        <v>166</v>
      </c>
      <c r="C30" s="113">
        <v>5.6079955580233207</v>
      </c>
      <c r="D30" s="115">
        <v>202</v>
      </c>
      <c r="E30" s="114">
        <v>150</v>
      </c>
      <c r="F30" s="114">
        <v>264</v>
      </c>
      <c r="G30" s="114">
        <v>353</v>
      </c>
      <c r="H30" s="140">
        <v>152</v>
      </c>
      <c r="I30" s="115">
        <v>50</v>
      </c>
      <c r="J30" s="116">
        <v>32.89473684210526</v>
      </c>
    </row>
    <row r="31" spans="1:15" s="110" customFormat="1" ht="24.95" customHeight="1" x14ac:dyDescent="0.2">
      <c r="A31" s="193" t="s">
        <v>167</v>
      </c>
      <c r="B31" s="199" t="s">
        <v>168</v>
      </c>
      <c r="C31" s="113">
        <v>2.1654636313159354</v>
      </c>
      <c r="D31" s="115">
        <v>78</v>
      </c>
      <c r="E31" s="114">
        <v>64</v>
      </c>
      <c r="F31" s="114">
        <v>81</v>
      </c>
      <c r="G31" s="114">
        <v>64</v>
      </c>
      <c r="H31" s="140">
        <v>72</v>
      </c>
      <c r="I31" s="115">
        <v>6</v>
      </c>
      <c r="J31" s="116">
        <v>8.3333333333333339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3.6923931149361464</v>
      </c>
      <c r="D34" s="115">
        <v>133</v>
      </c>
      <c r="E34" s="114">
        <v>421</v>
      </c>
      <c r="F34" s="114">
        <v>263</v>
      </c>
      <c r="G34" s="114">
        <v>150</v>
      </c>
      <c r="H34" s="140">
        <v>109</v>
      </c>
      <c r="I34" s="115">
        <v>24</v>
      </c>
      <c r="J34" s="116">
        <v>22.01834862385321</v>
      </c>
    </row>
    <row r="35" spans="1:10" s="110" customFormat="1" ht="24.95" customHeight="1" x14ac:dyDescent="0.2">
      <c r="A35" s="292" t="s">
        <v>171</v>
      </c>
      <c r="B35" s="293" t="s">
        <v>172</v>
      </c>
      <c r="C35" s="113">
        <v>34.036646307606887</v>
      </c>
      <c r="D35" s="115">
        <v>1226</v>
      </c>
      <c r="E35" s="114">
        <v>1235</v>
      </c>
      <c r="F35" s="114">
        <v>1363</v>
      </c>
      <c r="G35" s="114">
        <v>974</v>
      </c>
      <c r="H35" s="140">
        <v>1070</v>
      </c>
      <c r="I35" s="115">
        <v>156</v>
      </c>
      <c r="J35" s="116">
        <v>14.579439252336449</v>
      </c>
    </row>
    <row r="36" spans="1:10" s="110" customFormat="1" ht="24.95" customHeight="1" x14ac:dyDescent="0.2">
      <c r="A36" s="294" t="s">
        <v>173</v>
      </c>
      <c r="B36" s="295" t="s">
        <v>174</v>
      </c>
      <c r="C36" s="125">
        <v>62.270960577456968</v>
      </c>
      <c r="D36" s="143">
        <v>2243</v>
      </c>
      <c r="E36" s="144">
        <v>1838</v>
      </c>
      <c r="F36" s="144">
        <v>2025</v>
      </c>
      <c r="G36" s="144">
        <v>2012</v>
      </c>
      <c r="H36" s="145">
        <v>2162</v>
      </c>
      <c r="I36" s="143">
        <v>81</v>
      </c>
      <c r="J36" s="146">
        <v>3.7465309898242367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3602</v>
      </c>
      <c r="F11" s="264">
        <v>3494</v>
      </c>
      <c r="G11" s="264">
        <v>3651</v>
      </c>
      <c r="H11" s="264">
        <v>3136</v>
      </c>
      <c r="I11" s="265">
        <v>3341</v>
      </c>
      <c r="J11" s="263">
        <v>261</v>
      </c>
      <c r="K11" s="266">
        <v>7.8120323256510025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29.12270960577457</v>
      </c>
      <c r="E13" s="115">
        <v>1049</v>
      </c>
      <c r="F13" s="114">
        <v>1384</v>
      </c>
      <c r="G13" s="114">
        <v>1264</v>
      </c>
      <c r="H13" s="114">
        <v>977</v>
      </c>
      <c r="I13" s="140">
        <v>943</v>
      </c>
      <c r="J13" s="115">
        <v>106</v>
      </c>
      <c r="K13" s="116">
        <v>11.240721102863203</v>
      </c>
    </row>
    <row r="14" spans="1:17" ht="15.95" customHeight="1" x14ac:dyDescent="0.2">
      <c r="A14" s="306" t="s">
        <v>230</v>
      </c>
      <c r="B14" s="307"/>
      <c r="C14" s="308"/>
      <c r="D14" s="113">
        <v>58.745141588006661</v>
      </c>
      <c r="E14" s="115">
        <v>2116</v>
      </c>
      <c r="F14" s="114">
        <v>1676</v>
      </c>
      <c r="G14" s="114">
        <v>1908</v>
      </c>
      <c r="H14" s="114">
        <v>1766</v>
      </c>
      <c r="I14" s="140">
        <v>1981</v>
      </c>
      <c r="J14" s="115">
        <v>135</v>
      </c>
      <c r="K14" s="116">
        <v>6.8147400302877337</v>
      </c>
    </row>
    <row r="15" spans="1:17" ht="15.95" customHeight="1" x14ac:dyDescent="0.2">
      <c r="A15" s="306" t="s">
        <v>231</v>
      </c>
      <c r="B15" s="307"/>
      <c r="C15" s="308"/>
      <c r="D15" s="113">
        <v>7.4680732926152134</v>
      </c>
      <c r="E15" s="115">
        <v>269</v>
      </c>
      <c r="F15" s="114">
        <v>277</v>
      </c>
      <c r="G15" s="114">
        <v>285</v>
      </c>
      <c r="H15" s="114">
        <v>237</v>
      </c>
      <c r="I15" s="140">
        <v>265</v>
      </c>
      <c r="J15" s="115">
        <v>4</v>
      </c>
      <c r="K15" s="116">
        <v>1.5094339622641511</v>
      </c>
    </row>
    <row r="16" spans="1:17" ht="15.95" customHeight="1" x14ac:dyDescent="0.2">
      <c r="A16" s="306" t="s">
        <v>232</v>
      </c>
      <c r="B16" s="307"/>
      <c r="C16" s="308"/>
      <c r="D16" s="113">
        <v>4.6363131593559137</v>
      </c>
      <c r="E16" s="115">
        <v>167</v>
      </c>
      <c r="F16" s="114">
        <v>157</v>
      </c>
      <c r="G16" s="114">
        <v>194</v>
      </c>
      <c r="H16" s="114">
        <v>156</v>
      </c>
      <c r="I16" s="140">
        <v>152</v>
      </c>
      <c r="J16" s="115">
        <v>15</v>
      </c>
      <c r="K16" s="116">
        <v>9.8684210526315788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4.2198778456413102</v>
      </c>
      <c r="E18" s="115">
        <v>152</v>
      </c>
      <c r="F18" s="114">
        <v>534</v>
      </c>
      <c r="G18" s="114">
        <v>330</v>
      </c>
      <c r="H18" s="114">
        <v>186</v>
      </c>
      <c r="I18" s="140">
        <v>120</v>
      </c>
      <c r="J18" s="115">
        <v>32</v>
      </c>
      <c r="K18" s="116">
        <v>26.666666666666668</v>
      </c>
    </row>
    <row r="19" spans="1:11" ht="14.1" customHeight="1" x14ac:dyDescent="0.2">
      <c r="A19" s="306" t="s">
        <v>235</v>
      </c>
      <c r="B19" s="307" t="s">
        <v>236</v>
      </c>
      <c r="C19" s="308"/>
      <c r="D19" s="113">
        <v>3.470294280955025</v>
      </c>
      <c r="E19" s="115">
        <v>125</v>
      </c>
      <c r="F19" s="114">
        <v>513</v>
      </c>
      <c r="G19" s="114">
        <v>300</v>
      </c>
      <c r="H19" s="114">
        <v>163</v>
      </c>
      <c r="I19" s="140">
        <v>93</v>
      </c>
      <c r="J19" s="115">
        <v>32</v>
      </c>
      <c r="K19" s="116">
        <v>34.408602150537632</v>
      </c>
    </row>
    <row r="20" spans="1:11" ht="14.1" customHeight="1" x14ac:dyDescent="0.2">
      <c r="A20" s="306">
        <v>12</v>
      </c>
      <c r="B20" s="307" t="s">
        <v>237</v>
      </c>
      <c r="C20" s="308"/>
      <c r="D20" s="113">
        <v>0.91615769017212656</v>
      </c>
      <c r="E20" s="115">
        <v>33</v>
      </c>
      <c r="F20" s="114">
        <v>36</v>
      </c>
      <c r="G20" s="114">
        <v>32</v>
      </c>
      <c r="H20" s="114">
        <v>44</v>
      </c>
      <c r="I20" s="140">
        <v>30</v>
      </c>
      <c r="J20" s="115">
        <v>3</v>
      </c>
      <c r="K20" s="116">
        <v>10</v>
      </c>
    </row>
    <row r="21" spans="1:11" ht="14.1" customHeight="1" x14ac:dyDescent="0.2">
      <c r="A21" s="306">
        <v>21</v>
      </c>
      <c r="B21" s="307" t="s">
        <v>238</v>
      </c>
      <c r="C21" s="308"/>
      <c r="D21" s="113">
        <v>0.19433647973348139</v>
      </c>
      <c r="E21" s="115">
        <v>7</v>
      </c>
      <c r="F21" s="114">
        <v>10</v>
      </c>
      <c r="G21" s="114">
        <v>5</v>
      </c>
      <c r="H21" s="114">
        <v>8</v>
      </c>
      <c r="I21" s="140">
        <v>6</v>
      </c>
      <c r="J21" s="115">
        <v>1</v>
      </c>
      <c r="K21" s="116">
        <v>16.666666666666668</v>
      </c>
    </row>
    <row r="22" spans="1:11" ht="14.1" customHeight="1" x14ac:dyDescent="0.2">
      <c r="A22" s="306">
        <v>22</v>
      </c>
      <c r="B22" s="307" t="s">
        <v>239</v>
      </c>
      <c r="C22" s="308"/>
      <c r="D22" s="113">
        <v>3.9700166574125486</v>
      </c>
      <c r="E22" s="115">
        <v>143</v>
      </c>
      <c r="F22" s="114">
        <v>103</v>
      </c>
      <c r="G22" s="114">
        <v>158</v>
      </c>
      <c r="H22" s="114">
        <v>118</v>
      </c>
      <c r="I22" s="140">
        <v>171</v>
      </c>
      <c r="J22" s="115">
        <v>-28</v>
      </c>
      <c r="K22" s="116">
        <v>-16.374269005847953</v>
      </c>
    </row>
    <row r="23" spans="1:11" ht="14.1" customHeight="1" x14ac:dyDescent="0.2">
      <c r="A23" s="306">
        <v>23</v>
      </c>
      <c r="B23" s="307" t="s">
        <v>240</v>
      </c>
      <c r="C23" s="308"/>
      <c r="D23" s="113">
        <v>2.3598001110494171</v>
      </c>
      <c r="E23" s="115">
        <v>85</v>
      </c>
      <c r="F23" s="114">
        <v>77</v>
      </c>
      <c r="G23" s="114">
        <v>111</v>
      </c>
      <c r="H23" s="114">
        <v>104</v>
      </c>
      <c r="I23" s="140">
        <v>106</v>
      </c>
      <c r="J23" s="115">
        <v>-21</v>
      </c>
      <c r="K23" s="116">
        <v>-19.811320754716981</v>
      </c>
    </row>
    <row r="24" spans="1:11" ht="14.1" customHeight="1" x14ac:dyDescent="0.2">
      <c r="A24" s="306">
        <v>24</v>
      </c>
      <c r="B24" s="307" t="s">
        <v>241</v>
      </c>
      <c r="C24" s="308"/>
      <c r="D24" s="113">
        <v>2.6929483620210992</v>
      </c>
      <c r="E24" s="115">
        <v>97</v>
      </c>
      <c r="F24" s="114">
        <v>90</v>
      </c>
      <c r="G24" s="114">
        <v>125</v>
      </c>
      <c r="H24" s="114">
        <v>78</v>
      </c>
      <c r="I24" s="140">
        <v>101</v>
      </c>
      <c r="J24" s="115">
        <v>-4</v>
      </c>
      <c r="K24" s="116">
        <v>-3.9603960396039604</v>
      </c>
    </row>
    <row r="25" spans="1:11" ht="14.1" customHeight="1" x14ac:dyDescent="0.2">
      <c r="A25" s="306">
        <v>25</v>
      </c>
      <c r="B25" s="307" t="s">
        <v>242</v>
      </c>
      <c r="C25" s="308"/>
      <c r="D25" s="113">
        <v>6.9683509161576902</v>
      </c>
      <c r="E25" s="115">
        <v>251</v>
      </c>
      <c r="F25" s="114">
        <v>186</v>
      </c>
      <c r="G25" s="114">
        <v>217</v>
      </c>
      <c r="H25" s="114">
        <v>136</v>
      </c>
      <c r="I25" s="140">
        <v>197</v>
      </c>
      <c r="J25" s="115">
        <v>54</v>
      </c>
      <c r="K25" s="116">
        <v>27.411167512690355</v>
      </c>
    </row>
    <row r="26" spans="1:11" ht="14.1" customHeight="1" x14ac:dyDescent="0.2">
      <c r="A26" s="306">
        <v>26</v>
      </c>
      <c r="B26" s="307" t="s">
        <v>243</v>
      </c>
      <c r="C26" s="308"/>
      <c r="D26" s="113">
        <v>2.4708495280399778</v>
      </c>
      <c r="E26" s="115">
        <v>89</v>
      </c>
      <c r="F26" s="114">
        <v>111</v>
      </c>
      <c r="G26" s="114">
        <v>123</v>
      </c>
      <c r="H26" s="114">
        <v>43</v>
      </c>
      <c r="I26" s="140">
        <v>83</v>
      </c>
      <c r="J26" s="115">
        <v>6</v>
      </c>
      <c r="K26" s="116">
        <v>7.2289156626506026</v>
      </c>
    </row>
    <row r="27" spans="1:11" ht="14.1" customHeight="1" x14ac:dyDescent="0.2">
      <c r="A27" s="306">
        <v>27</v>
      </c>
      <c r="B27" s="307" t="s">
        <v>244</v>
      </c>
      <c r="C27" s="308"/>
      <c r="D27" s="113">
        <v>1.6102165463631315</v>
      </c>
      <c r="E27" s="115">
        <v>58</v>
      </c>
      <c r="F27" s="114">
        <v>49</v>
      </c>
      <c r="G27" s="114">
        <v>45</v>
      </c>
      <c r="H27" s="114">
        <v>59</v>
      </c>
      <c r="I27" s="140">
        <v>43</v>
      </c>
      <c r="J27" s="115">
        <v>15</v>
      </c>
      <c r="K27" s="116">
        <v>34.883720930232556</v>
      </c>
    </row>
    <row r="28" spans="1:11" ht="14.1" customHeight="1" x14ac:dyDescent="0.2">
      <c r="A28" s="306">
        <v>28</v>
      </c>
      <c r="B28" s="307" t="s">
        <v>245</v>
      </c>
      <c r="C28" s="308"/>
      <c r="D28" s="113">
        <v>0.19433647973348139</v>
      </c>
      <c r="E28" s="115">
        <v>7</v>
      </c>
      <c r="F28" s="114" t="s">
        <v>513</v>
      </c>
      <c r="G28" s="114" t="s">
        <v>513</v>
      </c>
      <c r="H28" s="114" t="s">
        <v>513</v>
      </c>
      <c r="I28" s="140" t="s">
        <v>513</v>
      </c>
      <c r="J28" s="115" t="s">
        <v>513</v>
      </c>
      <c r="K28" s="116" t="s">
        <v>513</v>
      </c>
    </row>
    <row r="29" spans="1:11" ht="14.1" customHeight="1" x14ac:dyDescent="0.2">
      <c r="A29" s="306">
        <v>29</v>
      </c>
      <c r="B29" s="307" t="s">
        <v>246</v>
      </c>
      <c r="C29" s="308"/>
      <c r="D29" s="113">
        <v>7.5791227096057749</v>
      </c>
      <c r="E29" s="115">
        <v>273</v>
      </c>
      <c r="F29" s="114">
        <v>225</v>
      </c>
      <c r="G29" s="114">
        <v>171</v>
      </c>
      <c r="H29" s="114">
        <v>210</v>
      </c>
      <c r="I29" s="140">
        <v>265</v>
      </c>
      <c r="J29" s="115">
        <v>8</v>
      </c>
      <c r="K29" s="116">
        <v>3.0188679245283021</v>
      </c>
    </row>
    <row r="30" spans="1:11" ht="14.1" customHeight="1" x14ac:dyDescent="0.2">
      <c r="A30" s="306" t="s">
        <v>247</v>
      </c>
      <c r="B30" s="307" t="s">
        <v>248</v>
      </c>
      <c r="C30" s="308"/>
      <c r="D30" s="113">
        <v>2.4708495280399778</v>
      </c>
      <c r="E30" s="115">
        <v>89</v>
      </c>
      <c r="F30" s="114">
        <v>70</v>
      </c>
      <c r="G30" s="114">
        <v>65</v>
      </c>
      <c r="H30" s="114">
        <v>87</v>
      </c>
      <c r="I30" s="140">
        <v>68</v>
      </c>
      <c r="J30" s="115">
        <v>21</v>
      </c>
      <c r="K30" s="116">
        <v>30.882352941176471</v>
      </c>
    </row>
    <row r="31" spans="1:11" ht="14.1" customHeight="1" x14ac:dyDescent="0.2">
      <c r="A31" s="306" t="s">
        <v>249</v>
      </c>
      <c r="B31" s="307" t="s">
        <v>250</v>
      </c>
      <c r="C31" s="308"/>
      <c r="D31" s="113">
        <v>4.9694614103275958</v>
      </c>
      <c r="E31" s="115">
        <v>179</v>
      </c>
      <c r="F31" s="114">
        <v>147</v>
      </c>
      <c r="G31" s="114">
        <v>102</v>
      </c>
      <c r="H31" s="114">
        <v>116</v>
      </c>
      <c r="I31" s="140">
        <v>192</v>
      </c>
      <c r="J31" s="115">
        <v>-13</v>
      </c>
      <c r="K31" s="116">
        <v>-6.770833333333333</v>
      </c>
    </row>
    <row r="32" spans="1:11" ht="14.1" customHeight="1" x14ac:dyDescent="0.2">
      <c r="A32" s="306">
        <v>31</v>
      </c>
      <c r="B32" s="307" t="s">
        <v>251</v>
      </c>
      <c r="C32" s="308"/>
      <c r="D32" s="113">
        <v>0.36091060521932261</v>
      </c>
      <c r="E32" s="115">
        <v>13</v>
      </c>
      <c r="F32" s="114">
        <v>9</v>
      </c>
      <c r="G32" s="114">
        <v>11</v>
      </c>
      <c r="H32" s="114">
        <v>10</v>
      </c>
      <c r="I32" s="140">
        <v>13</v>
      </c>
      <c r="J32" s="115">
        <v>0</v>
      </c>
      <c r="K32" s="116">
        <v>0</v>
      </c>
    </row>
    <row r="33" spans="1:11" ht="14.1" customHeight="1" x14ac:dyDescent="0.2">
      <c r="A33" s="306">
        <v>32</v>
      </c>
      <c r="B33" s="307" t="s">
        <v>252</v>
      </c>
      <c r="C33" s="308"/>
      <c r="D33" s="113">
        <v>5.3858967240421984</v>
      </c>
      <c r="E33" s="115">
        <v>194</v>
      </c>
      <c r="F33" s="114">
        <v>159</v>
      </c>
      <c r="G33" s="114">
        <v>207</v>
      </c>
      <c r="H33" s="114">
        <v>169</v>
      </c>
      <c r="I33" s="140">
        <v>188</v>
      </c>
      <c r="J33" s="115">
        <v>6</v>
      </c>
      <c r="K33" s="116">
        <v>3.1914893617021276</v>
      </c>
    </row>
    <row r="34" spans="1:11" ht="14.1" customHeight="1" x14ac:dyDescent="0.2">
      <c r="A34" s="306">
        <v>33</v>
      </c>
      <c r="B34" s="307" t="s">
        <v>253</v>
      </c>
      <c r="C34" s="308"/>
      <c r="D34" s="113">
        <v>2.6096612992781787</v>
      </c>
      <c r="E34" s="115">
        <v>94</v>
      </c>
      <c r="F34" s="114">
        <v>58</v>
      </c>
      <c r="G34" s="114">
        <v>83</v>
      </c>
      <c r="H34" s="114">
        <v>53</v>
      </c>
      <c r="I34" s="140">
        <v>65</v>
      </c>
      <c r="J34" s="115">
        <v>29</v>
      </c>
      <c r="K34" s="116">
        <v>44.615384615384613</v>
      </c>
    </row>
    <row r="35" spans="1:11" ht="14.1" customHeight="1" x14ac:dyDescent="0.2">
      <c r="A35" s="306">
        <v>34</v>
      </c>
      <c r="B35" s="307" t="s">
        <v>254</v>
      </c>
      <c r="C35" s="308"/>
      <c r="D35" s="113">
        <v>1.8045530260966129</v>
      </c>
      <c r="E35" s="115">
        <v>65</v>
      </c>
      <c r="F35" s="114">
        <v>55</v>
      </c>
      <c r="G35" s="114">
        <v>56</v>
      </c>
      <c r="H35" s="114">
        <v>52</v>
      </c>
      <c r="I35" s="140">
        <v>59</v>
      </c>
      <c r="J35" s="115">
        <v>6</v>
      </c>
      <c r="K35" s="116">
        <v>10.169491525423728</v>
      </c>
    </row>
    <row r="36" spans="1:11" ht="14.1" customHeight="1" x14ac:dyDescent="0.2">
      <c r="A36" s="306">
        <v>41</v>
      </c>
      <c r="B36" s="307" t="s">
        <v>255</v>
      </c>
      <c r="C36" s="308"/>
      <c r="D36" s="113" t="s">
        <v>513</v>
      </c>
      <c r="E36" s="115" t="s">
        <v>513</v>
      </c>
      <c r="F36" s="114">
        <v>4</v>
      </c>
      <c r="G36" s="114">
        <v>9</v>
      </c>
      <c r="H36" s="114">
        <v>3</v>
      </c>
      <c r="I36" s="140">
        <v>6</v>
      </c>
      <c r="J36" s="115" t="s">
        <v>513</v>
      </c>
      <c r="K36" s="116" t="s">
        <v>513</v>
      </c>
    </row>
    <row r="37" spans="1:11" ht="14.1" customHeight="1" x14ac:dyDescent="0.2">
      <c r="A37" s="306">
        <v>42</v>
      </c>
      <c r="B37" s="307" t="s">
        <v>256</v>
      </c>
      <c r="C37" s="308"/>
      <c r="D37" s="113">
        <v>0.1110494169905608</v>
      </c>
      <c r="E37" s="115">
        <v>4</v>
      </c>
      <c r="F37" s="114" t="s">
        <v>513</v>
      </c>
      <c r="G37" s="114">
        <v>4</v>
      </c>
      <c r="H37" s="114" t="s">
        <v>513</v>
      </c>
      <c r="I37" s="140" t="s">
        <v>513</v>
      </c>
      <c r="J37" s="115" t="s">
        <v>513</v>
      </c>
      <c r="K37" s="116" t="s">
        <v>513</v>
      </c>
    </row>
    <row r="38" spans="1:11" ht="14.1" customHeight="1" x14ac:dyDescent="0.2">
      <c r="A38" s="306">
        <v>43</v>
      </c>
      <c r="B38" s="307" t="s">
        <v>257</v>
      </c>
      <c r="C38" s="308"/>
      <c r="D38" s="113">
        <v>0.44419766796224319</v>
      </c>
      <c r="E38" s="115">
        <v>16</v>
      </c>
      <c r="F38" s="114">
        <v>20</v>
      </c>
      <c r="G38" s="114">
        <v>21</v>
      </c>
      <c r="H38" s="114">
        <v>29</v>
      </c>
      <c r="I38" s="140">
        <v>12</v>
      </c>
      <c r="J38" s="115">
        <v>4</v>
      </c>
      <c r="K38" s="116">
        <v>33.333333333333336</v>
      </c>
    </row>
    <row r="39" spans="1:11" ht="14.1" customHeight="1" x14ac:dyDescent="0.2">
      <c r="A39" s="306">
        <v>51</v>
      </c>
      <c r="B39" s="307" t="s">
        <v>258</v>
      </c>
      <c r="C39" s="308"/>
      <c r="D39" s="113">
        <v>5.3581343697945583</v>
      </c>
      <c r="E39" s="115">
        <v>193</v>
      </c>
      <c r="F39" s="114">
        <v>179</v>
      </c>
      <c r="G39" s="114">
        <v>205</v>
      </c>
      <c r="H39" s="114">
        <v>170</v>
      </c>
      <c r="I39" s="140">
        <v>184</v>
      </c>
      <c r="J39" s="115">
        <v>9</v>
      </c>
      <c r="K39" s="116">
        <v>4.8913043478260869</v>
      </c>
    </row>
    <row r="40" spans="1:11" ht="14.1" customHeight="1" x14ac:dyDescent="0.2">
      <c r="A40" s="306" t="s">
        <v>259</v>
      </c>
      <c r="B40" s="307" t="s">
        <v>260</v>
      </c>
      <c r="C40" s="308"/>
      <c r="D40" s="113">
        <v>4.8028872848417548</v>
      </c>
      <c r="E40" s="115">
        <v>173</v>
      </c>
      <c r="F40" s="114">
        <v>170</v>
      </c>
      <c r="G40" s="114">
        <v>189</v>
      </c>
      <c r="H40" s="114">
        <v>158</v>
      </c>
      <c r="I40" s="140">
        <v>167</v>
      </c>
      <c r="J40" s="115">
        <v>6</v>
      </c>
      <c r="K40" s="116">
        <v>3.5928143712574849</v>
      </c>
    </row>
    <row r="41" spans="1:11" ht="14.1" customHeight="1" x14ac:dyDescent="0.2">
      <c r="A41" s="306"/>
      <c r="B41" s="307" t="s">
        <v>261</v>
      </c>
      <c r="C41" s="308"/>
      <c r="D41" s="113">
        <v>4.2476401998889504</v>
      </c>
      <c r="E41" s="115">
        <v>153</v>
      </c>
      <c r="F41" s="114">
        <v>135</v>
      </c>
      <c r="G41" s="114">
        <v>165</v>
      </c>
      <c r="H41" s="114">
        <v>134</v>
      </c>
      <c r="I41" s="140">
        <v>142</v>
      </c>
      <c r="J41" s="115">
        <v>11</v>
      </c>
      <c r="K41" s="116">
        <v>7.746478873239437</v>
      </c>
    </row>
    <row r="42" spans="1:11" ht="14.1" customHeight="1" x14ac:dyDescent="0.2">
      <c r="A42" s="306">
        <v>52</v>
      </c>
      <c r="B42" s="307" t="s">
        <v>262</v>
      </c>
      <c r="C42" s="308"/>
      <c r="D42" s="113">
        <v>5.3581343697945583</v>
      </c>
      <c r="E42" s="115">
        <v>193</v>
      </c>
      <c r="F42" s="114">
        <v>163</v>
      </c>
      <c r="G42" s="114">
        <v>120</v>
      </c>
      <c r="H42" s="114">
        <v>154</v>
      </c>
      <c r="I42" s="140">
        <v>193</v>
      </c>
      <c r="J42" s="115">
        <v>0</v>
      </c>
      <c r="K42" s="116">
        <v>0</v>
      </c>
    </row>
    <row r="43" spans="1:11" ht="14.1" customHeight="1" x14ac:dyDescent="0.2">
      <c r="A43" s="306" t="s">
        <v>263</v>
      </c>
      <c r="B43" s="307" t="s">
        <v>264</v>
      </c>
      <c r="C43" s="308"/>
      <c r="D43" s="113">
        <v>4.6085508051082735</v>
      </c>
      <c r="E43" s="115">
        <v>166</v>
      </c>
      <c r="F43" s="114">
        <v>143</v>
      </c>
      <c r="G43" s="114">
        <v>96</v>
      </c>
      <c r="H43" s="114">
        <v>133</v>
      </c>
      <c r="I43" s="140">
        <v>174</v>
      </c>
      <c r="J43" s="115">
        <v>-8</v>
      </c>
      <c r="K43" s="116">
        <v>-4.5977011494252871</v>
      </c>
    </row>
    <row r="44" spans="1:11" ht="14.1" customHeight="1" x14ac:dyDescent="0.2">
      <c r="A44" s="306">
        <v>53</v>
      </c>
      <c r="B44" s="307" t="s">
        <v>265</v>
      </c>
      <c r="C44" s="308"/>
      <c r="D44" s="113">
        <v>0.2220988339811216</v>
      </c>
      <c r="E44" s="115">
        <v>8</v>
      </c>
      <c r="F44" s="114">
        <v>14</v>
      </c>
      <c r="G44" s="114">
        <v>12</v>
      </c>
      <c r="H44" s="114">
        <v>37</v>
      </c>
      <c r="I44" s="140">
        <v>35</v>
      </c>
      <c r="J44" s="115">
        <v>-27</v>
      </c>
      <c r="K44" s="116">
        <v>-77.142857142857139</v>
      </c>
    </row>
    <row r="45" spans="1:11" ht="14.1" customHeight="1" x14ac:dyDescent="0.2">
      <c r="A45" s="306" t="s">
        <v>266</v>
      </c>
      <c r="B45" s="307" t="s">
        <v>267</v>
      </c>
      <c r="C45" s="308"/>
      <c r="D45" s="113">
        <v>0.13881177123820099</v>
      </c>
      <c r="E45" s="115">
        <v>5</v>
      </c>
      <c r="F45" s="114">
        <v>11</v>
      </c>
      <c r="G45" s="114">
        <v>12</v>
      </c>
      <c r="H45" s="114">
        <v>35</v>
      </c>
      <c r="I45" s="140">
        <v>32</v>
      </c>
      <c r="J45" s="115">
        <v>-27</v>
      </c>
      <c r="K45" s="116">
        <v>-84.375</v>
      </c>
    </row>
    <row r="46" spans="1:11" ht="14.1" customHeight="1" x14ac:dyDescent="0.2">
      <c r="A46" s="306">
        <v>54</v>
      </c>
      <c r="B46" s="307" t="s">
        <v>268</v>
      </c>
      <c r="C46" s="308"/>
      <c r="D46" s="113">
        <v>3.6091060521932259</v>
      </c>
      <c r="E46" s="115">
        <v>130</v>
      </c>
      <c r="F46" s="114">
        <v>119</v>
      </c>
      <c r="G46" s="114">
        <v>102</v>
      </c>
      <c r="H46" s="114">
        <v>96</v>
      </c>
      <c r="I46" s="140">
        <v>109</v>
      </c>
      <c r="J46" s="115">
        <v>21</v>
      </c>
      <c r="K46" s="116">
        <v>19.26605504587156</v>
      </c>
    </row>
    <row r="47" spans="1:11" ht="14.1" customHeight="1" x14ac:dyDescent="0.2">
      <c r="A47" s="306">
        <v>61</v>
      </c>
      <c r="B47" s="307" t="s">
        <v>269</v>
      </c>
      <c r="C47" s="308"/>
      <c r="D47" s="113">
        <v>1.4158800666296503</v>
      </c>
      <c r="E47" s="115">
        <v>51</v>
      </c>
      <c r="F47" s="114">
        <v>54</v>
      </c>
      <c r="G47" s="114">
        <v>37</v>
      </c>
      <c r="H47" s="114">
        <v>56</v>
      </c>
      <c r="I47" s="140">
        <v>54</v>
      </c>
      <c r="J47" s="115">
        <v>-3</v>
      </c>
      <c r="K47" s="116">
        <v>-5.5555555555555554</v>
      </c>
    </row>
    <row r="48" spans="1:11" ht="14.1" customHeight="1" x14ac:dyDescent="0.2">
      <c r="A48" s="306">
        <v>62</v>
      </c>
      <c r="B48" s="307" t="s">
        <v>270</v>
      </c>
      <c r="C48" s="308"/>
      <c r="D48" s="113">
        <v>5.8856191004997225</v>
      </c>
      <c r="E48" s="115">
        <v>212</v>
      </c>
      <c r="F48" s="114">
        <v>210</v>
      </c>
      <c r="G48" s="114">
        <v>223</v>
      </c>
      <c r="H48" s="114">
        <v>186</v>
      </c>
      <c r="I48" s="140">
        <v>175</v>
      </c>
      <c r="J48" s="115">
        <v>37</v>
      </c>
      <c r="K48" s="116">
        <v>21.142857142857142</v>
      </c>
    </row>
    <row r="49" spans="1:11" ht="14.1" customHeight="1" x14ac:dyDescent="0.2">
      <c r="A49" s="306">
        <v>63</v>
      </c>
      <c r="B49" s="307" t="s">
        <v>271</v>
      </c>
      <c r="C49" s="308"/>
      <c r="D49" s="113">
        <v>10.410882842865075</v>
      </c>
      <c r="E49" s="115">
        <v>375</v>
      </c>
      <c r="F49" s="114">
        <v>342</v>
      </c>
      <c r="G49" s="114">
        <v>279</v>
      </c>
      <c r="H49" s="114">
        <v>205</v>
      </c>
      <c r="I49" s="140">
        <v>346</v>
      </c>
      <c r="J49" s="115">
        <v>29</v>
      </c>
      <c r="K49" s="116">
        <v>8.3815028901734099</v>
      </c>
    </row>
    <row r="50" spans="1:11" ht="14.1" customHeight="1" x14ac:dyDescent="0.2">
      <c r="A50" s="306" t="s">
        <v>272</v>
      </c>
      <c r="B50" s="307" t="s">
        <v>273</v>
      </c>
      <c r="C50" s="308"/>
      <c r="D50" s="113">
        <v>3.4425319267073848</v>
      </c>
      <c r="E50" s="115">
        <v>124</v>
      </c>
      <c r="F50" s="114">
        <v>106</v>
      </c>
      <c r="G50" s="114">
        <v>67</v>
      </c>
      <c r="H50" s="114">
        <v>53</v>
      </c>
      <c r="I50" s="140">
        <v>110</v>
      </c>
      <c r="J50" s="115">
        <v>14</v>
      </c>
      <c r="K50" s="116">
        <v>12.727272727272727</v>
      </c>
    </row>
    <row r="51" spans="1:11" ht="14.1" customHeight="1" x14ac:dyDescent="0.2">
      <c r="A51" s="306" t="s">
        <v>274</v>
      </c>
      <c r="B51" s="307" t="s">
        <v>275</v>
      </c>
      <c r="C51" s="308"/>
      <c r="D51" s="113">
        <v>6.2465297057190448</v>
      </c>
      <c r="E51" s="115">
        <v>225</v>
      </c>
      <c r="F51" s="114">
        <v>202</v>
      </c>
      <c r="G51" s="114">
        <v>153</v>
      </c>
      <c r="H51" s="114">
        <v>131</v>
      </c>
      <c r="I51" s="140">
        <v>223</v>
      </c>
      <c r="J51" s="115">
        <v>2</v>
      </c>
      <c r="K51" s="116">
        <v>0.89686098654708524</v>
      </c>
    </row>
    <row r="52" spans="1:11" ht="14.1" customHeight="1" x14ac:dyDescent="0.2">
      <c r="A52" s="306">
        <v>71</v>
      </c>
      <c r="B52" s="307" t="s">
        <v>276</v>
      </c>
      <c r="C52" s="308"/>
      <c r="D52" s="113">
        <v>7.8289838978345365</v>
      </c>
      <c r="E52" s="115">
        <v>282</v>
      </c>
      <c r="F52" s="114">
        <v>247</v>
      </c>
      <c r="G52" s="114">
        <v>261</v>
      </c>
      <c r="H52" s="114">
        <v>239</v>
      </c>
      <c r="I52" s="140">
        <v>280</v>
      </c>
      <c r="J52" s="115">
        <v>2</v>
      </c>
      <c r="K52" s="116">
        <v>0.7142857142857143</v>
      </c>
    </row>
    <row r="53" spans="1:11" ht="14.1" customHeight="1" x14ac:dyDescent="0.2">
      <c r="A53" s="306" t="s">
        <v>277</v>
      </c>
      <c r="B53" s="307" t="s">
        <v>278</v>
      </c>
      <c r="C53" s="308"/>
      <c r="D53" s="113">
        <v>2.1932259855635756</v>
      </c>
      <c r="E53" s="115">
        <v>79</v>
      </c>
      <c r="F53" s="114">
        <v>121</v>
      </c>
      <c r="G53" s="114">
        <v>63</v>
      </c>
      <c r="H53" s="114">
        <v>73</v>
      </c>
      <c r="I53" s="140">
        <v>84</v>
      </c>
      <c r="J53" s="115">
        <v>-5</v>
      </c>
      <c r="K53" s="116">
        <v>-5.9523809523809526</v>
      </c>
    </row>
    <row r="54" spans="1:11" ht="14.1" customHeight="1" x14ac:dyDescent="0.2">
      <c r="A54" s="306" t="s">
        <v>279</v>
      </c>
      <c r="B54" s="307" t="s">
        <v>280</v>
      </c>
      <c r="C54" s="308"/>
      <c r="D54" s="113">
        <v>5.1360355358134369</v>
      </c>
      <c r="E54" s="115">
        <v>185</v>
      </c>
      <c r="F54" s="114">
        <v>110</v>
      </c>
      <c r="G54" s="114">
        <v>166</v>
      </c>
      <c r="H54" s="114">
        <v>150</v>
      </c>
      <c r="I54" s="140">
        <v>173</v>
      </c>
      <c r="J54" s="115">
        <v>12</v>
      </c>
      <c r="K54" s="116">
        <v>6.9364161849710984</v>
      </c>
    </row>
    <row r="55" spans="1:11" ht="14.1" customHeight="1" x14ac:dyDescent="0.2">
      <c r="A55" s="306">
        <v>72</v>
      </c>
      <c r="B55" s="307" t="s">
        <v>281</v>
      </c>
      <c r="C55" s="308"/>
      <c r="D55" s="113">
        <v>1.249305941143809</v>
      </c>
      <c r="E55" s="115">
        <v>45</v>
      </c>
      <c r="F55" s="114">
        <v>39</v>
      </c>
      <c r="G55" s="114">
        <v>45</v>
      </c>
      <c r="H55" s="114">
        <v>61</v>
      </c>
      <c r="I55" s="140">
        <v>56</v>
      </c>
      <c r="J55" s="115">
        <v>-11</v>
      </c>
      <c r="K55" s="116">
        <v>-19.642857142857142</v>
      </c>
    </row>
    <row r="56" spans="1:11" ht="14.1" customHeight="1" x14ac:dyDescent="0.2">
      <c r="A56" s="306" t="s">
        <v>282</v>
      </c>
      <c r="B56" s="307" t="s">
        <v>283</v>
      </c>
      <c r="C56" s="308"/>
      <c r="D56" s="113">
        <v>0.63853414769572459</v>
      </c>
      <c r="E56" s="115">
        <v>23</v>
      </c>
      <c r="F56" s="114">
        <v>14</v>
      </c>
      <c r="G56" s="114">
        <v>20</v>
      </c>
      <c r="H56" s="114">
        <v>32</v>
      </c>
      <c r="I56" s="140">
        <v>38</v>
      </c>
      <c r="J56" s="115">
        <v>-15</v>
      </c>
      <c r="K56" s="116">
        <v>-39.473684210526315</v>
      </c>
    </row>
    <row r="57" spans="1:11" ht="14.1" customHeight="1" x14ac:dyDescent="0.2">
      <c r="A57" s="306" t="s">
        <v>284</v>
      </c>
      <c r="B57" s="307" t="s">
        <v>285</v>
      </c>
      <c r="C57" s="308"/>
      <c r="D57" s="113">
        <v>0.36091060521932261</v>
      </c>
      <c r="E57" s="115">
        <v>13</v>
      </c>
      <c r="F57" s="114">
        <v>17</v>
      </c>
      <c r="G57" s="114">
        <v>13</v>
      </c>
      <c r="H57" s="114">
        <v>15</v>
      </c>
      <c r="I57" s="140">
        <v>12</v>
      </c>
      <c r="J57" s="115">
        <v>1</v>
      </c>
      <c r="K57" s="116">
        <v>8.3333333333333339</v>
      </c>
    </row>
    <row r="58" spans="1:11" ht="14.1" customHeight="1" x14ac:dyDescent="0.2">
      <c r="A58" s="306">
        <v>73</v>
      </c>
      <c r="B58" s="307" t="s">
        <v>286</v>
      </c>
      <c r="C58" s="308"/>
      <c r="D58" s="113">
        <v>0.94392004441976685</v>
      </c>
      <c r="E58" s="115">
        <v>34</v>
      </c>
      <c r="F58" s="114">
        <v>22</v>
      </c>
      <c r="G58" s="114">
        <v>32</v>
      </c>
      <c r="H58" s="114">
        <v>45</v>
      </c>
      <c r="I58" s="140">
        <v>32</v>
      </c>
      <c r="J58" s="115">
        <v>2</v>
      </c>
      <c r="K58" s="116">
        <v>6.25</v>
      </c>
    </row>
    <row r="59" spans="1:11" ht="14.1" customHeight="1" x14ac:dyDescent="0.2">
      <c r="A59" s="306" t="s">
        <v>287</v>
      </c>
      <c r="B59" s="307" t="s">
        <v>288</v>
      </c>
      <c r="C59" s="308"/>
      <c r="D59" s="113">
        <v>0.83287062742920603</v>
      </c>
      <c r="E59" s="115">
        <v>30</v>
      </c>
      <c r="F59" s="114">
        <v>18</v>
      </c>
      <c r="G59" s="114">
        <v>22</v>
      </c>
      <c r="H59" s="114">
        <v>28</v>
      </c>
      <c r="I59" s="140">
        <v>26</v>
      </c>
      <c r="J59" s="115">
        <v>4</v>
      </c>
      <c r="K59" s="116">
        <v>15.384615384615385</v>
      </c>
    </row>
    <row r="60" spans="1:11" ht="14.1" customHeight="1" x14ac:dyDescent="0.2">
      <c r="A60" s="306">
        <v>81</v>
      </c>
      <c r="B60" s="307" t="s">
        <v>289</v>
      </c>
      <c r="C60" s="308"/>
      <c r="D60" s="113">
        <v>5.4136590782898386</v>
      </c>
      <c r="E60" s="115">
        <v>195</v>
      </c>
      <c r="F60" s="114">
        <v>138</v>
      </c>
      <c r="G60" s="114">
        <v>197</v>
      </c>
      <c r="H60" s="114">
        <v>190</v>
      </c>
      <c r="I60" s="140">
        <v>163</v>
      </c>
      <c r="J60" s="115">
        <v>32</v>
      </c>
      <c r="K60" s="116">
        <v>19.631901840490798</v>
      </c>
    </row>
    <row r="61" spans="1:11" ht="14.1" customHeight="1" x14ac:dyDescent="0.2">
      <c r="A61" s="306" t="s">
        <v>290</v>
      </c>
      <c r="B61" s="307" t="s">
        <v>291</v>
      </c>
      <c r="C61" s="308"/>
      <c r="D61" s="113">
        <v>1.5546918378678511</v>
      </c>
      <c r="E61" s="115">
        <v>56</v>
      </c>
      <c r="F61" s="114">
        <v>32</v>
      </c>
      <c r="G61" s="114">
        <v>55</v>
      </c>
      <c r="H61" s="114">
        <v>54</v>
      </c>
      <c r="I61" s="140">
        <v>41</v>
      </c>
      <c r="J61" s="115">
        <v>15</v>
      </c>
      <c r="K61" s="116">
        <v>36.585365853658537</v>
      </c>
    </row>
    <row r="62" spans="1:11" ht="14.1" customHeight="1" x14ac:dyDescent="0.2">
      <c r="A62" s="306" t="s">
        <v>292</v>
      </c>
      <c r="B62" s="307" t="s">
        <v>293</v>
      </c>
      <c r="C62" s="308"/>
      <c r="D62" s="113">
        <v>2.0821765685730149</v>
      </c>
      <c r="E62" s="115">
        <v>75</v>
      </c>
      <c r="F62" s="114">
        <v>62</v>
      </c>
      <c r="G62" s="114">
        <v>94</v>
      </c>
      <c r="H62" s="114">
        <v>75</v>
      </c>
      <c r="I62" s="140">
        <v>62</v>
      </c>
      <c r="J62" s="115">
        <v>13</v>
      </c>
      <c r="K62" s="116">
        <v>20.967741935483872</v>
      </c>
    </row>
    <row r="63" spans="1:11" ht="14.1" customHeight="1" x14ac:dyDescent="0.2">
      <c r="A63" s="306"/>
      <c r="B63" s="307" t="s">
        <v>294</v>
      </c>
      <c r="C63" s="308"/>
      <c r="D63" s="113">
        <v>2.0266518600777346</v>
      </c>
      <c r="E63" s="115">
        <v>73</v>
      </c>
      <c r="F63" s="114">
        <v>60</v>
      </c>
      <c r="G63" s="114">
        <v>89</v>
      </c>
      <c r="H63" s="114">
        <v>67</v>
      </c>
      <c r="I63" s="140">
        <v>61</v>
      </c>
      <c r="J63" s="115">
        <v>12</v>
      </c>
      <c r="K63" s="116">
        <v>19.672131147540984</v>
      </c>
    </row>
    <row r="64" spans="1:11" ht="14.1" customHeight="1" x14ac:dyDescent="0.2">
      <c r="A64" s="306" t="s">
        <v>295</v>
      </c>
      <c r="B64" s="307" t="s">
        <v>296</v>
      </c>
      <c r="C64" s="308"/>
      <c r="D64" s="113">
        <v>0.58300943920044423</v>
      </c>
      <c r="E64" s="115">
        <v>21</v>
      </c>
      <c r="F64" s="114">
        <v>17</v>
      </c>
      <c r="G64" s="114">
        <v>22</v>
      </c>
      <c r="H64" s="114">
        <v>19</v>
      </c>
      <c r="I64" s="140">
        <v>15</v>
      </c>
      <c r="J64" s="115">
        <v>6</v>
      </c>
      <c r="K64" s="116">
        <v>40</v>
      </c>
    </row>
    <row r="65" spans="1:11" ht="14.1" customHeight="1" x14ac:dyDescent="0.2">
      <c r="A65" s="306" t="s">
        <v>297</v>
      </c>
      <c r="B65" s="307" t="s">
        <v>298</v>
      </c>
      <c r="C65" s="308"/>
      <c r="D65" s="113">
        <v>0.80510827318156575</v>
      </c>
      <c r="E65" s="115">
        <v>29</v>
      </c>
      <c r="F65" s="114">
        <v>17</v>
      </c>
      <c r="G65" s="114">
        <v>16</v>
      </c>
      <c r="H65" s="114">
        <v>22</v>
      </c>
      <c r="I65" s="140">
        <v>25</v>
      </c>
      <c r="J65" s="115">
        <v>4</v>
      </c>
      <c r="K65" s="116">
        <v>16</v>
      </c>
    </row>
    <row r="66" spans="1:11" ht="14.1" customHeight="1" x14ac:dyDescent="0.2">
      <c r="A66" s="306">
        <v>82</v>
      </c>
      <c r="B66" s="307" t="s">
        <v>299</v>
      </c>
      <c r="C66" s="308"/>
      <c r="D66" s="113">
        <v>2.8317601332593005</v>
      </c>
      <c r="E66" s="115">
        <v>102</v>
      </c>
      <c r="F66" s="114">
        <v>70</v>
      </c>
      <c r="G66" s="114">
        <v>125</v>
      </c>
      <c r="H66" s="114">
        <v>163</v>
      </c>
      <c r="I66" s="140">
        <v>82</v>
      </c>
      <c r="J66" s="115">
        <v>20</v>
      </c>
      <c r="K66" s="116">
        <v>24.390243902439025</v>
      </c>
    </row>
    <row r="67" spans="1:11" ht="14.1" customHeight="1" x14ac:dyDescent="0.2">
      <c r="A67" s="306" t="s">
        <v>300</v>
      </c>
      <c r="B67" s="307" t="s">
        <v>301</v>
      </c>
      <c r="C67" s="308"/>
      <c r="D67" s="113">
        <v>1.8600777345918933</v>
      </c>
      <c r="E67" s="115">
        <v>67</v>
      </c>
      <c r="F67" s="114">
        <v>53</v>
      </c>
      <c r="G67" s="114">
        <v>92</v>
      </c>
      <c r="H67" s="114">
        <v>140</v>
      </c>
      <c r="I67" s="140">
        <v>55</v>
      </c>
      <c r="J67" s="115">
        <v>12</v>
      </c>
      <c r="K67" s="116">
        <v>21.818181818181817</v>
      </c>
    </row>
    <row r="68" spans="1:11" ht="14.1" customHeight="1" x14ac:dyDescent="0.2">
      <c r="A68" s="306" t="s">
        <v>302</v>
      </c>
      <c r="B68" s="307" t="s">
        <v>303</v>
      </c>
      <c r="C68" s="308"/>
      <c r="D68" s="113">
        <v>0.66629650194336476</v>
      </c>
      <c r="E68" s="115">
        <v>24</v>
      </c>
      <c r="F68" s="114">
        <v>11</v>
      </c>
      <c r="G68" s="114">
        <v>25</v>
      </c>
      <c r="H68" s="114">
        <v>11</v>
      </c>
      <c r="I68" s="140">
        <v>12</v>
      </c>
      <c r="J68" s="115">
        <v>12</v>
      </c>
      <c r="K68" s="116">
        <v>100</v>
      </c>
    </row>
    <row r="69" spans="1:11" ht="14.1" customHeight="1" x14ac:dyDescent="0.2">
      <c r="A69" s="306">
        <v>83</v>
      </c>
      <c r="B69" s="307" t="s">
        <v>304</v>
      </c>
      <c r="C69" s="308"/>
      <c r="D69" s="113">
        <v>3.8589672404219879</v>
      </c>
      <c r="E69" s="115">
        <v>139</v>
      </c>
      <c r="F69" s="114">
        <v>117</v>
      </c>
      <c r="G69" s="114">
        <v>229</v>
      </c>
      <c r="H69" s="114">
        <v>177</v>
      </c>
      <c r="I69" s="140">
        <v>111</v>
      </c>
      <c r="J69" s="115">
        <v>28</v>
      </c>
      <c r="K69" s="116">
        <v>25.225225225225227</v>
      </c>
    </row>
    <row r="70" spans="1:11" ht="14.1" customHeight="1" x14ac:dyDescent="0.2">
      <c r="A70" s="306" t="s">
        <v>305</v>
      </c>
      <c r="B70" s="307" t="s">
        <v>306</v>
      </c>
      <c r="C70" s="308"/>
      <c r="D70" s="113">
        <v>2.5541365907828983</v>
      </c>
      <c r="E70" s="115">
        <v>92</v>
      </c>
      <c r="F70" s="114">
        <v>82</v>
      </c>
      <c r="G70" s="114">
        <v>187</v>
      </c>
      <c r="H70" s="114">
        <v>105</v>
      </c>
      <c r="I70" s="140">
        <v>68</v>
      </c>
      <c r="J70" s="115">
        <v>24</v>
      </c>
      <c r="K70" s="116">
        <v>35.294117647058826</v>
      </c>
    </row>
    <row r="71" spans="1:11" ht="14.1" customHeight="1" x14ac:dyDescent="0.2">
      <c r="A71" s="306"/>
      <c r="B71" s="307" t="s">
        <v>307</v>
      </c>
      <c r="C71" s="308"/>
      <c r="D71" s="113">
        <v>1.6657412548584121</v>
      </c>
      <c r="E71" s="115">
        <v>60</v>
      </c>
      <c r="F71" s="114">
        <v>55</v>
      </c>
      <c r="G71" s="114">
        <v>139</v>
      </c>
      <c r="H71" s="114">
        <v>62</v>
      </c>
      <c r="I71" s="140">
        <v>50</v>
      </c>
      <c r="J71" s="115">
        <v>10</v>
      </c>
      <c r="K71" s="116">
        <v>20</v>
      </c>
    </row>
    <row r="72" spans="1:11" ht="14.1" customHeight="1" x14ac:dyDescent="0.2">
      <c r="A72" s="306">
        <v>84</v>
      </c>
      <c r="B72" s="307" t="s">
        <v>308</v>
      </c>
      <c r="C72" s="308"/>
      <c r="D72" s="113">
        <v>1.1104941699056079</v>
      </c>
      <c r="E72" s="115">
        <v>40</v>
      </c>
      <c r="F72" s="114">
        <v>26</v>
      </c>
      <c r="G72" s="114">
        <v>52</v>
      </c>
      <c r="H72" s="114">
        <v>43</v>
      </c>
      <c r="I72" s="140">
        <v>31</v>
      </c>
      <c r="J72" s="115">
        <v>9</v>
      </c>
      <c r="K72" s="116">
        <v>29.032258064516128</v>
      </c>
    </row>
    <row r="73" spans="1:11" ht="14.1" customHeight="1" x14ac:dyDescent="0.2">
      <c r="A73" s="306" t="s">
        <v>309</v>
      </c>
      <c r="B73" s="307" t="s">
        <v>310</v>
      </c>
      <c r="C73" s="308"/>
      <c r="D73" s="113">
        <v>0.72182121043864522</v>
      </c>
      <c r="E73" s="115">
        <v>26</v>
      </c>
      <c r="F73" s="114">
        <v>12</v>
      </c>
      <c r="G73" s="114">
        <v>38</v>
      </c>
      <c r="H73" s="114">
        <v>25</v>
      </c>
      <c r="I73" s="140">
        <v>17</v>
      </c>
      <c r="J73" s="115">
        <v>9</v>
      </c>
      <c r="K73" s="116">
        <v>52.941176470588232</v>
      </c>
    </row>
    <row r="74" spans="1:11" ht="14.1" customHeight="1" x14ac:dyDescent="0.2">
      <c r="A74" s="306" t="s">
        <v>311</v>
      </c>
      <c r="B74" s="307" t="s">
        <v>312</v>
      </c>
      <c r="C74" s="308"/>
      <c r="D74" s="113">
        <v>0.13881177123820099</v>
      </c>
      <c r="E74" s="115">
        <v>5</v>
      </c>
      <c r="F74" s="114">
        <v>3</v>
      </c>
      <c r="G74" s="114">
        <v>5</v>
      </c>
      <c r="H74" s="114" t="s">
        <v>513</v>
      </c>
      <c r="I74" s="140">
        <v>5</v>
      </c>
      <c r="J74" s="115">
        <v>0</v>
      </c>
      <c r="K74" s="116">
        <v>0</v>
      </c>
    </row>
    <row r="75" spans="1:11" ht="14.1" customHeight="1" x14ac:dyDescent="0.2">
      <c r="A75" s="306" t="s">
        <v>313</v>
      </c>
      <c r="B75" s="307" t="s">
        <v>314</v>
      </c>
      <c r="C75" s="308"/>
      <c r="D75" s="113">
        <v>8.3287062742920595E-2</v>
      </c>
      <c r="E75" s="115">
        <v>3</v>
      </c>
      <c r="F75" s="114">
        <v>6</v>
      </c>
      <c r="G75" s="114">
        <v>5</v>
      </c>
      <c r="H75" s="114">
        <v>6</v>
      </c>
      <c r="I75" s="140" t="s">
        <v>513</v>
      </c>
      <c r="J75" s="115" t="s">
        <v>513</v>
      </c>
      <c r="K75" s="116" t="s">
        <v>513</v>
      </c>
    </row>
    <row r="76" spans="1:11" ht="14.1" customHeight="1" x14ac:dyDescent="0.2">
      <c r="A76" s="306">
        <v>91</v>
      </c>
      <c r="B76" s="307" t="s">
        <v>315</v>
      </c>
      <c r="C76" s="308"/>
      <c r="D76" s="113" t="s">
        <v>513</v>
      </c>
      <c r="E76" s="115" t="s">
        <v>513</v>
      </c>
      <c r="F76" s="114">
        <v>4</v>
      </c>
      <c r="G76" s="114">
        <v>5</v>
      </c>
      <c r="H76" s="114">
        <v>5</v>
      </c>
      <c r="I76" s="140">
        <v>4</v>
      </c>
      <c r="J76" s="115" t="s">
        <v>513</v>
      </c>
      <c r="K76" s="116" t="s">
        <v>513</v>
      </c>
    </row>
    <row r="77" spans="1:11" ht="14.1" customHeight="1" x14ac:dyDescent="0.2">
      <c r="A77" s="306">
        <v>92</v>
      </c>
      <c r="B77" s="307" t="s">
        <v>316</v>
      </c>
      <c r="C77" s="308"/>
      <c r="D77" s="113">
        <v>0.36091060521932261</v>
      </c>
      <c r="E77" s="115">
        <v>13</v>
      </c>
      <c r="F77" s="114">
        <v>16</v>
      </c>
      <c r="G77" s="114">
        <v>12</v>
      </c>
      <c r="H77" s="114">
        <v>4</v>
      </c>
      <c r="I77" s="140">
        <v>8</v>
      </c>
      <c r="J77" s="115">
        <v>5</v>
      </c>
      <c r="K77" s="116">
        <v>62.5</v>
      </c>
    </row>
    <row r="78" spans="1:11" ht="14.1" customHeight="1" x14ac:dyDescent="0.2">
      <c r="A78" s="306">
        <v>93</v>
      </c>
      <c r="B78" s="307" t="s">
        <v>317</v>
      </c>
      <c r="C78" s="308"/>
      <c r="D78" s="113">
        <v>8.3287062742920595E-2</v>
      </c>
      <c r="E78" s="115">
        <v>3</v>
      </c>
      <c r="F78" s="114">
        <v>0</v>
      </c>
      <c r="G78" s="114">
        <v>3</v>
      </c>
      <c r="H78" s="114">
        <v>0</v>
      </c>
      <c r="I78" s="140">
        <v>4</v>
      </c>
      <c r="J78" s="115">
        <v>-1</v>
      </c>
      <c r="K78" s="116">
        <v>-25</v>
      </c>
    </row>
    <row r="79" spans="1:11" ht="14.1" customHeight="1" x14ac:dyDescent="0.2">
      <c r="A79" s="306">
        <v>94</v>
      </c>
      <c r="B79" s="307" t="s">
        <v>318</v>
      </c>
      <c r="C79" s="308"/>
      <c r="D79" s="113" t="s">
        <v>513</v>
      </c>
      <c r="E79" s="115" t="s">
        <v>513</v>
      </c>
      <c r="F79" s="114">
        <v>4</v>
      </c>
      <c r="G79" s="114" t="s">
        <v>513</v>
      </c>
      <c r="H79" s="114">
        <v>0</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0</v>
      </c>
      <c r="H81" s="144">
        <v>0</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33959</v>
      </c>
      <c r="C10" s="114">
        <v>19365</v>
      </c>
      <c r="D10" s="114">
        <v>14594</v>
      </c>
      <c r="E10" s="114">
        <v>26931</v>
      </c>
      <c r="F10" s="114">
        <v>6452</v>
      </c>
      <c r="G10" s="114">
        <v>4902</v>
      </c>
      <c r="H10" s="114">
        <v>8903</v>
      </c>
      <c r="I10" s="115">
        <v>10644</v>
      </c>
      <c r="J10" s="114">
        <v>7797</v>
      </c>
      <c r="K10" s="114">
        <v>2847</v>
      </c>
      <c r="L10" s="423">
        <v>2507</v>
      </c>
      <c r="M10" s="424">
        <v>2549</v>
      </c>
    </row>
    <row r="11" spans="1:13" ht="11.1" customHeight="1" x14ac:dyDescent="0.2">
      <c r="A11" s="422" t="s">
        <v>387</v>
      </c>
      <c r="B11" s="115">
        <v>34818</v>
      </c>
      <c r="C11" s="114">
        <v>19893</v>
      </c>
      <c r="D11" s="114">
        <v>14925</v>
      </c>
      <c r="E11" s="114">
        <v>27618</v>
      </c>
      <c r="F11" s="114">
        <v>6629</v>
      </c>
      <c r="G11" s="114">
        <v>4819</v>
      </c>
      <c r="H11" s="114">
        <v>9305</v>
      </c>
      <c r="I11" s="115">
        <v>11144</v>
      </c>
      <c r="J11" s="114">
        <v>8002</v>
      </c>
      <c r="K11" s="114">
        <v>3142</v>
      </c>
      <c r="L11" s="423">
        <v>2780</v>
      </c>
      <c r="M11" s="424">
        <v>1945</v>
      </c>
    </row>
    <row r="12" spans="1:13" ht="11.1" customHeight="1" x14ac:dyDescent="0.2">
      <c r="A12" s="422" t="s">
        <v>388</v>
      </c>
      <c r="B12" s="115">
        <v>35678</v>
      </c>
      <c r="C12" s="114">
        <v>20390</v>
      </c>
      <c r="D12" s="114">
        <v>15288</v>
      </c>
      <c r="E12" s="114">
        <v>28349</v>
      </c>
      <c r="F12" s="114">
        <v>6737</v>
      </c>
      <c r="G12" s="114">
        <v>5394</v>
      </c>
      <c r="H12" s="114">
        <v>9493</v>
      </c>
      <c r="I12" s="115">
        <v>11298</v>
      </c>
      <c r="J12" s="114">
        <v>8003</v>
      </c>
      <c r="K12" s="114">
        <v>3295</v>
      </c>
      <c r="L12" s="423">
        <v>3503</v>
      </c>
      <c r="M12" s="424">
        <v>2725</v>
      </c>
    </row>
    <row r="13" spans="1:13" s="110" customFormat="1" ht="11.1" customHeight="1" x14ac:dyDescent="0.2">
      <c r="A13" s="422" t="s">
        <v>389</v>
      </c>
      <c r="B13" s="115">
        <v>34915</v>
      </c>
      <c r="C13" s="114">
        <v>19873</v>
      </c>
      <c r="D13" s="114">
        <v>15042</v>
      </c>
      <c r="E13" s="114">
        <v>27580</v>
      </c>
      <c r="F13" s="114">
        <v>6746</v>
      </c>
      <c r="G13" s="114">
        <v>5152</v>
      </c>
      <c r="H13" s="114">
        <v>9460</v>
      </c>
      <c r="I13" s="115">
        <v>11002</v>
      </c>
      <c r="J13" s="114">
        <v>7891</v>
      </c>
      <c r="K13" s="114">
        <v>3111</v>
      </c>
      <c r="L13" s="423">
        <v>1816</v>
      </c>
      <c r="M13" s="424">
        <v>2617</v>
      </c>
    </row>
    <row r="14" spans="1:13" ht="15" customHeight="1" x14ac:dyDescent="0.2">
      <c r="A14" s="422" t="s">
        <v>390</v>
      </c>
      <c r="B14" s="115">
        <v>35104</v>
      </c>
      <c r="C14" s="114">
        <v>20118</v>
      </c>
      <c r="D14" s="114">
        <v>14986</v>
      </c>
      <c r="E14" s="114">
        <v>26680</v>
      </c>
      <c r="F14" s="114">
        <v>7875</v>
      </c>
      <c r="G14" s="114">
        <v>5070</v>
      </c>
      <c r="H14" s="114">
        <v>9642</v>
      </c>
      <c r="I14" s="115">
        <v>10777</v>
      </c>
      <c r="J14" s="114">
        <v>7715</v>
      </c>
      <c r="K14" s="114">
        <v>3062</v>
      </c>
      <c r="L14" s="423">
        <v>2643</v>
      </c>
      <c r="M14" s="424">
        <v>2463</v>
      </c>
    </row>
    <row r="15" spans="1:13" ht="11.1" customHeight="1" x14ac:dyDescent="0.2">
      <c r="A15" s="422" t="s">
        <v>387</v>
      </c>
      <c r="B15" s="115">
        <v>35906</v>
      </c>
      <c r="C15" s="114">
        <v>20526</v>
      </c>
      <c r="D15" s="114">
        <v>15380</v>
      </c>
      <c r="E15" s="114">
        <v>27052</v>
      </c>
      <c r="F15" s="114">
        <v>8312</v>
      </c>
      <c r="G15" s="114">
        <v>5017</v>
      </c>
      <c r="H15" s="114">
        <v>10039</v>
      </c>
      <c r="I15" s="115">
        <v>11330</v>
      </c>
      <c r="J15" s="114">
        <v>8012</v>
      </c>
      <c r="K15" s="114">
        <v>3318</v>
      </c>
      <c r="L15" s="423">
        <v>2977</v>
      </c>
      <c r="M15" s="424">
        <v>2255</v>
      </c>
    </row>
    <row r="16" spans="1:13" ht="11.1" customHeight="1" x14ac:dyDescent="0.2">
      <c r="A16" s="422" t="s">
        <v>388</v>
      </c>
      <c r="B16" s="115">
        <v>36904</v>
      </c>
      <c r="C16" s="114">
        <v>21094</v>
      </c>
      <c r="D16" s="114">
        <v>15810</v>
      </c>
      <c r="E16" s="114">
        <v>28240</v>
      </c>
      <c r="F16" s="114">
        <v>8590</v>
      </c>
      <c r="G16" s="114">
        <v>5528</v>
      </c>
      <c r="H16" s="114">
        <v>10343</v>
      </c>
      <c r="I16" s="115">
        <v>11545</v>
      </c>
      <c r="J16" s="114">
        <v>8046</v>
      </c>
      <c r="K16" s="114">
        <v>3499</v>
      </c>
      <c r="L16" s="423">
        <v>3759</v>
      </c>
      <c r="M16" s="424">
        <v>2852</v>
      </c>
    </row>
    <row r="17" spans="1:13" s="110" customFormat="1" ht="11.1" customHeight="1" x14ac:dyDescent="0.2">
      <c r="A17" s="422" t="s">
        <v>389</v>
      </c>
      <c r="B17" s="115">
        <v>36067</v>
      </c>
      <c r="C17" s="114">
        <v>20476</v>
      </c>
      <c r="D17" s="114">
        <v>15591</v>
      </c>
      <c r="E17" s="114">
        <v>27607</v>
      </c>
      <c r="F17" s="114">
        <v>8435</v>
      </c>
      <c r="G17" s="114">
        <v>5201</v>
      </c>
      <c r="H17" s="114">
        <v>10225</v>
      </c>
      <c r="I17" s="115">
        <v>11068</v>
      </c>
      <c r="J17" s="114">
        <v>7749</v>
      </c>
      <c r="K17" s="114">
        <v>3319</v>
      </c>
      <c r="L17" s="423">
        <v>1737</v>
      </c>
      <c r="M17" s="424">
        <v>2800</v>
      </c>
    </row>
    <row r="18" spans="1:13" ht="15" customHeight="1" x14ac:dyDescent="0.2">
      <c r="A18" s="422" t="s">
        <v>391</v>
      </c>
      <c r="B18" s="115">
        <v>36313</v>
      </c>
      <c r="C18" s="114">
        <v>20673</v>
      </c>
      <c r="D18" s="114">
        <v>15640</v>
      </c>
      <c r="E18" s="114">
        <v>27643</v>
      </c>
      <c r="F18" s="114">
        <v>8625</v>
      </c>
      <c r="G18" s="114">
        <v>5100</v>
      </c>
      <c r="H18" s="114">
        <v>10427</v>
      </c>
      <c r="I18" s="115">
        <v>10846</v>
      </c>
      <c r="J18" s="114">
        <v>7591</v>
      </c>
      <c r="K18" s="114">
        <v>3255</v>
      </c>
      <c r="L18" s="423">
        <v>3343</v>
      </c>
      <c r="M18" s="424">
        <v>3186</v>
      </c>
    </row>
    <row r="19" spans="1:13" ht="11.1" customHeight="1" x14ac:dyDescent="0.2">
      <c r="A19" s="422" t="s">
        <v>387</v>
      </c>
      <c r="B19" s="115">
        <v>36943</v>
      </c>
      <c r="C19" s="114">
        <v>20965</v>
      </c>
      <c r="D19" s="114">
        <v>15978</v>
      </c>
      <c r="E19" s="114">
        <v>27970</v>
      </c>
      <c r="F19" s="114">
        <v>8918</v>
      </c>
      <c r="G19" s="114">
        <v>4989</v>
      </c>
      <c r="H19" s="114">
        <v>10812</v>
      </c>
      <c r="I19" s="115">
        <v>11362</v>
      </c>
      <c r="J19" s="114">
        <v>7815</v>
      </c>
      <c r="K19" s="114">
        <v>3547</v>
      </c>
      <c r="L19" s="423">
        <v>2798</v>
      </c>
      <c r="M19" s="424">
        <v>2204</v>
      </c>
    </row>
    <row r="20" spans="1:13" ht="11.1" customHeight="1" x14ac:dyDescent="0.2">
      <c r="A20" s="422" t="s">
        <v>388</v>
      </c>
      <c r="B20" s="115">
        <v>37625</v>
      </c>
      <c r="C20" s="114">
        <v>21337</v>
      </c>
      <c r="D20" s="114">
        <v>16288</v>
      </c>
      <c r="E20" s="114">
        <v>28516</v>
      </c>
      <c r="F20" s="114">
        <v>9083</v>
      </c>
      <c r="G20" s="114">
        <v>5515</v>
      </c>
      <c r="H20" s="114">
        <v>10960</v>
      </c>
      <c r="I20" s="115">
        <v>11536</v>
      </c>
      <c r="J20" s="114">
        <v>7839</v>
      </c>
      <c r="K20" s="114">
        <v>3697</v>
      </c>
      <c r="L20" s="423">
        <v>3231</v>
      </c>
      <c r="M20" s="424">
        <v>2681</v>
      </c>
    </row>
    <row r="21" spans="1:13" s="110" customFormat="1" ht="11.1" customHeight="1" x14ac:dyDescent="0.2">
      <c r="A21" s="422" t="s">
        <v>389</v>
      </c>
      <c r="B21" s="115">
        <v>36829</v>
      </c>
      <c r="C21" s="114">
        <v>20890</v>
      </c>
      <c r="D21" s="114">
        <v>15939</v>
      </c>
      <c r="E21" s="114">
        <v>28080</v>
      </c>
      <c r="F21" s="114">
        <v>8734</v>
      </c>
      <c r="G21" s="114">
        <v>5227</v>
      </c>
      <c r="H21" s="114">
        <v>10901</v>
      </c>
      <c r="I21" s="115">
        <v>11224</v>
      </c>
      <c r="J21" s="114">
        <v>7669</v>
      </c>
      <c r="K21" s="114">
        <v>3555</v>
      </c>
      <c r="L21" s="423">
        <v>1865</v>
      </c>
      <c r="M21" s="424">
        <v>2774</v>
      </c>
    </row>
    <row r="22" spans="1:13" ht="15" customHeight="1" x14ac:dyDescent="0.2">
      <c r="A22" s="422" t="s">
        <v>392</v>
      </c>
      <c r="B22" s="115">
        <v>36867</v>
      </c>
      <c r="C22" s="114">
        <v>20949</v>
      </c>
      <c r="D22" s="114">
        <v>15918</v>
      </c>
      <c r="E22" s="114">
        <v>28120</v>
      </c>
      <c r="F22" s="114">
        <v>8681</v>
      </c>
      <c r="G22" s="114">
        <v>5016</v>
      </c>
      <c r="H22" s="114">
        <v>11110</v>
      </c>
      <c r="I22" s="115">
        <v>11161</v>
      </c>
      <c r="J22" s="114">
        <v>7696</v>
      </c>
      <c r="K22" s="114">
        <v>3465</v>
      </c>
      <c r="L22" s="423">
        <v>2929</v>
      </c>
      <c r="M22" s="424">
        <v>2942</v>
      </c>
    </row>
    <row r="23" spans="1:13" ht="11.1" customHeight="1" x14ac:dyDescent="0.2">
      <c r="A23" s="422" t="s">
        <v>387</v>
      </c>
      <c r="B23" s="115">
        <v>37584</v>
      </c>
      <c r="C23" s="114">
        <v>21389</v>
      </c>
      <c r="D23" s="114">
        <v>16195</v>
      </c>
      <c r="E23" s="114">
        <v>28513</v>
      </c>
      <c r="F23" s="114">
        <v>8984</v>
      </c>
      <c r="G23" s="114">
        <v>4891</v>
      </c>
      <c r="H23" s="114">
        <v>11547</v>
      </c>
      <c r="I23" s="115">
        <v>11733</v>
      </c>
      <c r="J23" s="114">
        <v>7918</v>
      </c>
      <c r="K23" s="114">
        <v>3815</v>
      </c>
      <c r="L23" s="423">
        <v>2986</v>
      </c>
      <c r="M23" s="424">
        <v>2274</v>
      </c>
    </row>
    <row r="24" spans="1:13" ht="11.1" customHeight="1" x14ac:dyDescent="0.2">
      <c r="A24" s="422" t="s">
        <v>388</v>
      </c>
      <c r="B24" s="115">
        <v>38168</v>
      </c>
      <c r="C24" s="114">
        <v>21575</v>
      </c>
      <c r="D24" s="114">
        <v>16593</v>
      </c>
      <c r="E24" s="114">
        <v>28386</v>
      </c>
      <c r="F24" s="114">
        <v>9187</v>
      </c>
      <c r="G24" s="114">
        <v>5337</v>
      </c>
      <c r="H24" s="114">
        <v>11707</v>
      </c>
      <c r="I24" s="115">
        <v>11838</v>
      </c>
      <c r="J24" s="114">
        <v>7886</v>
      </c>
      <c r="K24" s="114">
        <v>3952</v>
      </c>
      <c r="L24" s="423">
        <v>3459</v>
      </c>
      <c r="M24" s="424">
        <v>2998</v>
      </c>
    </row>
    <row r="25" spans="1:13" s="110" customFormat="1" ht="11.1" customHeight="1" x14ac:dyDescent="0.2">
      <c r="A25" s="422" t="s">
        <v>389</v>
      </c>
      <c r="B25" s="115">
        <v>37025</v>
      </c>
      <c r="C25" s="114">
        <v>20848</v>
      </c>
      <c r="D25" s="114">
        <v>16177</v>
      </c>
      <c r="E25" s="114">
        <v>27409</v>
      </c>
      <c r="F25" s="114">
        <v>9016</v>
      </c>
      <c r="G25" s="114">
        <v>4977</v>
      </c>
      <c r="H25" s="114">
        <v>11559</v>
      </c>
      <c r="I25" s="115">
        <v>11205</v>
      </c>
      <c r="J25" s="114">
        <v>7541</v>
      </c>
      <c r="K25" s="114">
        <v>3664</v>
      </c>
      <c r="L25" s="423">
        <v>1818</v>
      </c>
      <c r="M25" s="424">
        <v>2977</v>
      </c>
    </row>
    <row r="26" spans="1:13" ht="15" customHeight="1" x14ac:dyDescent="0.2">
      <c r="A26" s="422" t="s">
        <v>393</v>
      </c>
      <c r="B26" s="115">
        <v>37179</v>
      </c>
      <c r="C26" s="114">
        <v>20967</v>
      </c>
      <c r="D26" s="114">
        <v>16212</v>
      </c>
      <c r="E26" s="114">
        <v>27455</v>
      </c>
      <c r="F26" s="114">
        <v>9124</v>
      </c>
      <c r="G26" s="114">
        <v>4813</v>
      </c>
      <c r="H26" s="114">
        <v>11732</v>
      </c>
      <c r="I26" s="115">
        <v>11066</v>
      </c>
      <c r="J26" s="114">
        <v>7484</v>
      </c>
      <c r="K26" s="114">
        <v>3582</v>
      </c>
      <c r="L26" s="423">
        <v>2713</v>
      </c>
      <c r="M26" s="424">
        <v>2552</v>
      </c>
    </row>
    <row r="27" spans="1:13" ht="11.1" customHeight="1" x14ac:dyDescent="0.2">
      <c r="A27" s="422" t="s">
        <v>387</v>
      </c>
      <c r="B27" s="115">
        <v>37844</v>
      </c>
      <c r="C27" s="114">
        <v>21291</v>
      </c>
      <c r="D27" s="114">
        <v>16553</v>
      </c>
      <c r="E27" s="114">
        <v>27849</v>
      </c>
      <c r="F27" s="114">
        <v>9402</v>
      </c>
      <c r="G27" s="114">
        <v>4756</v>
      </c>
      <c r="H27" s="114">
        <v>12102</v>
      </c>
      <c r="I27" s="115">
        <v>11536</v>
      </c>
      <c r="J27" s="114">
        <v>7667</v>
      </c>
      <c r="K27" s="114">
        <v>3869</v>
      </c>
      <c r="L27" s="423">
        <v>2819</v>
      </c>
      <c r="M27" s="424">
        <v>2186</v>
      </c>
    </row>
    <row r="28" spans="1:13" ht="11.1" customHeight="1" x14ac:dyDescent="0.2">
      <c r="A28" s="422" t="s">
        <v>388</v>
      </c>
      <c r="B28" s="115">
        <v>38462</v>
      </c>
      <c r="C28" s="114">
        <v>21576</v>
      </c>
      <c r="D28" s="114">
        <v>16886</v>
      </c>
      <c r="E28" s="114">
        <v>28909</v>
      </c>
      <c r="F28" s="114">
        <v>9518</v>
      </c>
      <c r="G28" s="114">
        <v>5207</v>
      </c>
      <c r="H28" s="114">
        <v>12245</v>
      </c>
      <c r="I28" s="115">
        <v>11730</v>
      </c>
      <c r="J28" s="114">
        <v>7752</v>
      </c>
      <c r="K28" s="114">
        <v>3978</v>
      </c>
      <c r="L28" s="423">
        <v>3556</v>
      </c>
      <c r="M28" s="424">
        <v>3100</v>
      </c>
    </row>
    <row r="29" spans="1:13" s="110" customFormat="1" ht="11.1" customHeight="1" x14ac:dyDescent="0.2">
      <c r="A29" s="422" t="s">
        <v>389</v>
      </c>
      <c r="B29" s="115">
        <v>37339</v>
      </c>
      <c r="C29" s="114">
        <v>20816</v>
      </c>
      <c r="D29" s="114">
        <v>16523</v>
      </c>
      <c r="E29" s="114">
        <v>27966</v>
      </c>
      <c r="F29" s="114">
        <v>9365</v>
      </c>
      <c r="G29" s="114">
        <v>4894</v>
      </c>
      <c r="H29" s="114">
        <v>12031</v>
      </c>
      <c r="I29" s="115">
        <v>11350</v>
      </c>
      <c r="J29" s="114">
        <v>7547</v>
      </c>
      <c r="K29" s="114">
        <v>3803</v>
      </c>
      <c r="L29" s="423">
        <v>1907</v>
      </c>
      <c r="M29" s="424">
        <v>3013</v>
      </c>
    </row>
    <row r="30" spans="1:13" ht="15" customHeight="1" x14ac:dyDescent="0.2">
      <c r="A30" s="422" t="s">
        <v>394</v>
      </c>
      <c r="B30" s="115">
        <v>37682</v>
      </c>
      <c r="C30" s="114">
        <v>20969</v>
      </c>
      <c r="D30" s="114">
        <v>16713</v>
      </c>
      <c r="E30" s="114">
        <v>28102</v>
      </c>
      <c r="F30" s="114">
        <v>9574</v>
      </c>
      <c r="G30" s="114">
        <v>4773</v>
      </c>
      <c r="H30" s="114">
        <v>12252</v>
      </c>
      <c r="I30" s="115">
        <v>10941</v>
      </c>
      <c r="J30" s="114">
        <v>7272</v>
      </c>
      <c r="K30" s="114">
        <v>3669</v>
      </c>
      <c r="L30" s="423">
        <v>5042</v>
      </c>
      <c r="M30" s="424">
        <v>4729</v>
      </c>
    </row>
    <row r="31" spans="1:13" ht="11.1" customHeight="1" x14ac:dyDescent="0.2">
      <c r="A31" s="422" t="s">
        <v>387</v>
      </c>
      <c r="B31" s="115">
        <v>38491</v>
      </c>
      <c r="C31" s="114">
        <v>21340</v>
      </c>
      <c r="D31" s="114">
        <v>17151</v>
      </c>
      <c r="E31" s="114">
        <v>28539</v>
      </c>
      <c r="F31" s="114">
        <v>9946</v>
      </c>
      <c r="G31" s="114">
        <v>4738</v>
      </c>
      <c r="H31" s="114">
        <v>12609</v>
      </c>
      <c r="I31" s="115">
        <v>11406</v>
      </c>
      <c r="J31" s="114">
        <v>7448</v>
      </c>
      <c r="K31" s="114">
        <v>3958</v>
      </c>
      <c r="L31" s="423">
        <v>3005</v>
      </c>
      <c r="M31" s="424">
        <v>2200</v>
      </c>
    </row>
    <row r="32" spans="1:13" ht="11.1" customHeight="1" x14ac:dyDescent="0.2">
      <c r="A32" s="422" t="s">
        <v>388</v>
      </c>
      <c r="B32" s="115">
        <v>39094</v>
      </c>
      <c r="C32" s="114">
        <v>21701</v>
      </c>
      <c r="D32" s="114">
        <v>17393</v>
      </c>
      <c r="E32" s="114">
        <v>29057</v>
      </c>
      <c r="F32" s="114">
        <v>10035</v>
      </c>
      <c r="G32" s="114">
        <v>5165</v>
      </c>
      <c r="H32" s="114">
        <v>12712</v>
      </c>
      <c r="I32" s="115">
        <v>11537</v>
      </c>
      <c r="J32" s="114">
        <v>7443</v>
      </c>
      <c r="K32" s="114">
        <v>4094</v>
      </c>
      <c r="L32" s="423">
        <v>3847</v>
      </c>
      <c r="M32" s="424">
        <v>3368</v>
      </c>
    </row>
    <row r="33" spans="1:13" s="110" customFormat="1" ht="11.1" customHeight="1" x14ac:dyDescent="0.2">
      <c r="A33" s="422" t="s">
        <v>389</v>
      </c>
      <c r="B33" s="115">
        <v>38139</v>
      </c>
      <c r="C33" s="114">
        <v>21080</v>
      </c>
      <c r="D33" s="114">
        <v>17059</v>
      </c>
      <c r="E33" s="114">
        <v>28264</v>
      </c>
      <c r="F33" s="114">
        <v>9873</v>
      </c>
      <c r="G33" s="114">
        <v>4869</v>
      </c>
      <c r="H33" s="114">
        <v>12564</v>
      </c>
      <c r="I33" s="115">
        <v>11128</v>
      </c>
      <c r="J33" s="114">
        <v>7261</v>
      </c>
      <c r="K33" s="114">
        <v>3867</v>
      </c>
      <c r="L33" s="423">
        <v>1946</v>
      </c>
      <c r="M33" s="424">
        <v>2924</v>
      </c>
    </row>
    <row r="34" spans="1:13" ht="15" customHeight="1" x14ac:dyDescent="0.2">
      <c r="A34" s="422" t="s">
        <v>395</v>
      </c>
      <c r="B34" s="115">
        <v>38334</v>
      </c>
      <c r="C34" s="114">
        <v>21164</v>
      </c>
      <c r="D34" s="114">
        <v>17170</v>
      </c>
      <c r="E34" s="114">
        <v>28386</v>
      </c>
      <c r="F34" s="114">
        <v>9946</v>
      </c>
      <c r="G34" s="114">
        <v>4730</v>
      </c>
      <c r="H34" s="114">
        <v>12730</v>
      </c>
      <c r="I34" s="115">
        <v>10988</v>
      </c>
      <c r="J34" s="114">
        <v>7174</v>
      </c>
      <c r="K34" s="114">
        <v>3814</v>
      </c>
      <c r="L34" s="423">
        <v>3196</v>
      </c>
      <c r="M34" s="424">
        <v>2988</v>
      </c>
    </row>
    <row r="35" spans="1:13" ht="11.1" customHeight="1" x14ac:dyDescent="0.2">
      <c r="A35" s="422" t="s">
        <v>387</v>
      </c>
      <c r="B35" s="115">
        <v>39063</v>
      </c>
      <c r="C35" s="114">
        <v>21488</v>
      </c>
      <c r="D35" s="114">
        <v>17575</v>
      </c>
      <c r="E35" s="114">
        <v>28760</v>
      </c>
      <c r="F35" s="114">
        <v>10302</v>
      </c>
      <c r="G35" s="114">
        <v>4688</v>
      </c>
      <c r="H35" s="114">
        <v>13135</v>
      </c>
      <c r="I35" s="115">
        <v>11398</v>
      </c>
      <c r="J35" s="114">
        <v>7358</v>
      </c>
      <c r="K35" s="114">
        <v>4040</v>
      </c>
      <c r="L35" s="423">
        <v>3976</v>
      </c>
      <c r="M35" s="424">
        <v>3265</v>
      </c>
    </row>
    <row r="36" spans="1:13" ht="11.1" customHeight="1" x14ac:dyDescent="0.2">
      <c r="A36" s="422" t="s">
        <v>388</v>
      </c>
      <c r="B36" s="115">
        <v>39618</v>
      </c>
      <c r="C36" s="114">
        <v>21822</v>
      </c>
      <c r="D36" s="114">
        <v>17796</v>
      </c>
      <c r="E36" s="114">
        <v>29200</v>
      </c>
      <c r="F36" s="114">
        <v>10418</v>
      </c>
      <c r="G36" s="114">
        <v>5072</v>
      </c>
      <c r="H36" s="114">
        <v>13285</v>
      </c>
      <c r="I36" s="115">
        <v>11684</v>
      </c>
      <c r="J36" s="114">
        <v>7413</v>
      </c>
      <c r="K36" s="114">
        <v>4271</v>
      </c>
      <c r="L36" s="423">
        <v>3904</v>
      </c>
      <c r="M36" s="424">
        <v>3389</v>
      </c>
    </row>
    <row r="37" spans="1:13" s="110" customFormat="1" ht="11.1" customHeight="1" x14ac:dyDescent="0.2">
      <c r="A37" s="422" t="s">
        <v>389</v>
      </c>
      <c r="B37" s="115">
        <v>38901</v>
      </c>
      <c r="C37" s="114">
        <v>21407</v>
      </c>
      <c r="D37" s="114">
        <v>17494</v>
      </c>
      <c r="E37" s="114">
        <v>28573</v>
      </c>
      <c r="F37" s="114">
        <v>10328</v>
      </c>
      <c r="G37" s="114">
        <v>4808</v>
      </c>
      <c r="H37" s="114">
        <v>13255</v>
      </c>
      <c r="I37" s="115">
        <v>11272</v>
      </c>
      <c r="J37" s="114">
        <v>7231</v>
      </c>
      <c r="K37" s="114">
        <v>4041</v>
      </c>
      <c r="L37" s="423">
        <v>2514</v>
      </c>
      <c r="M37" s="424">
        <v>3289</v>
      </c>
    </row>
    <row r="38" spans="1:13" ht="15" customHeight="1" x14ac:dyDescent="0.2">
      <c r="A38" s="425" t="s">
        <v>396</v>
      </c>
      <c r="B38" s="115">
        <v>39130</v>
      </c>
      <c r="C38" s="114">
        <v>21677</v>
      </c>
      <c r="D38" s="114">
        <v>17453</v>
      </c>
      <c r="E38" s="114">
        <v>28709</v>
      </c>
      <c r="F38" s="114">
        <v>10421</v>
      </c>
      <c r="G38" s="114">
        <v>4682</v>
      </c>
      <c r="H38" s="114">
        <v>13359</v>
      </c>
      <c r="I38" s="115">
        <v>11088</v>
      </c>
      <c r="J38" s="114">
        <v>7188</v>
      </c>
      <c r="K38" s="114">
        <v>3900</v>
      </c>
      <c r="L38" s="423">
        <v>3822</v>
      </c>
      <c r="M38" s="424">
        <v>3628</v>
      </c>
    </row>
    <row r="39" spans="1:13" ht="11.1" customHeight="1" x14ac:dyDescent="0.2">
      <c r="A39" s="422" t="s">
        <v>387</v>
      </c>
      <c r="B39" s="115">
        <v>40042</v>
      </c>
      <c r="C39" s="114">
        <v>22183</v>
      </c>
      <c r="D39" s="114">
        <v>17859</v>
      </c>
      <c r="E39" s="114">
        <v>29180</v>
      </c>
      <c r="F39" s="114">
        <v>10862</v>
      </c>
      <c r="G39" s="114">
        <v>4640</v>
      </c>
      <c r="H39" s="114">
        <v>13753</v>
      </c>
      <c r="I39" s="115">
        <v>11692</v>
      </c>
      <c r="J39" s="114">
        <v>7421</v>
      </c>
      <c r="K39" s="114">
        <v>4271</v>
      </c>
      <c r="L39" s="423">
        <v>3507</v>
      </c>
      <c r="M39" s="424">
        <v>2624</v>
      </c>
    </row>
    <row r="40" spans="1:13" ht="11.1" customHeight="1" x14ac:dyDescent="0.2">
      <c r="A40" s="425" t="s">
        <v>388</v>
      </c>
      <c r="B40" s="115">
        <v>40739</v>
      </c>
      <c r="C40" s="114">
        <v>22572</v>
      </c>
      <c r="D40" s="114">
        <v>18167</v>
      </c>
      <c r="E40" s="114">
        <v>29842</v>
      </c>
      <c r="F40" s="114">
        <v>10897</v>
      </c>
      <c r="G40" s="114">
        <v>5104</v>
      </c>
      <c r="H40" s="114">
        <v>13819</v>
      </c>
      <c r="I40" s="115">
        <v>11908</v>
      </c>
      <c r="J40" s="114">
        <v>7487</v>
      </c>
      <c r="K40" s="114">
        <v>4421</v>
      </c>
      <c r="L40" s="423">
        <v>4406</v>
      </c>
      <c r="M40" s="424">
        <v>3832</v>
      </c>
    </row>
    <row r="41" spans="1:13" s="110" customFormat="1" ht="11.1" customHeight="1" x14ac:dyDescent="0.2">
      <c r="A41" s="422" t="s">
        <v>389</v>
      </c>
      <c r="B41" s="115">
        <v>40001</v>
      </c>
      <c r="C41" s="114">
        <v>22100</v>
      </c>
      <c r="D41" s="114">
        <v>17901</v>
      </c>
      <c r="E41" s="114">
        <v>29253</v>
      </c>
      <c r="F41" s="114">
        <v>10748</v>
      </c>
      <c r="G41" s="114">
        <v>4862</v>
      </c>
      <c r="H41" s="114">
        <v>13799</v>
      </c>
      <c r="I41" s="115">
        <v>11530</v>
      </c>
      <c r="J41" s="114">
        <v>7288</v>
      </c>
      <c r="K41" s="114">
        <v>4242</v>
      </c>
      <c r="L41" s="423">
        <v>2311</v>
      </c>
      <c r="M41" s="424">
        <v>3156</v>
      </c>
    </row>
    <row r="42" spans="1:13" ht="15" customHeight="1" x14ac:dyDescent="0.2">
      <c r="A42" s="422" t="s">
        <v>397</v>
      </c>
      <c r="B42" s="115">
        <v>39988</v>
      </c>
      <c r="C42" s="114">
        <v>22080</v>
      </c>
      <c r="D42" s="114">
        <v>17908</v>
      </c>
      <c r="E42" s="114">
        <v>29149</v>
      </c>
      <c r="F42" s="114">
        <v>10839</v>
      </c>
      <c r="G42" s="114">
        <v>4725</v>
      </c>
      <c r="H42" s="114">
        <v>13873</v>
      </c>
      <c r="I42" s="115">
        <v>11370</v>
      </c>
      <c r="J42" s="114">
        <v>7185</v>
      </c>
      <c r="K42" s="114">
        <v>4185</v>
      </c>
      <c r="L42" s="423">
        <v>3408</v>
      </c>
      <c r="M42" s="424">
        <v>3288</v>
      </c>
    </row>
    <row r="43" spans="1:13" ht="11.1" customHeight="1" x14ac:dyDescent="0.2">
      <c r="A43" s="422" t="s">
        <v>387</v>
      </c>
      <c r="B43" s="115">
        <v>40618</v>
      </c>
      <c r="C43" s="114">
        <v>22472</v>
      </c>
      <c r="D43" s="114">
        <v>18146</v>
      </c>
      <c r="E43" s="114">
        <v>29525</v>
      </c>
      <c r="F43" s="114">
        <v>11093</v>
      </c>
      <c r="G43" s="114">
        <v>4672</v>
      </c>
      <c r="H43" s="114">
        <v>14178</v>
      </c>
      <c r="I43" s="115">
        <v>11829</v>
      </c>
      <c r="J43" s="114">
        <v>7364</v>
      </c>
      <c r="K43" s="114">
        <v>4465</v>
      </c>
      <c r="L43" s="423">
        <v>3433</v>
      </c>
      <c r="M43" s="424">
        <v>2864</v>
      </c>
    </row>
    <row r="44" spans="1:13" ht="11.1" customHeight="1" x14ac:dyDescent="0.2">
      <c r="A44" s="422" t="s">
        <v>388</v>
      </c>
      <c r="B44" s="115">
        <v>41640</v>
      </c>
      <c r="C44" s="114">
        <v>23039</v>
      </c>
      <c r="D44" s="114">
        <v>18601</v>
      </c>
      <c r="E44" s="114">
        <v>30439</v>
      </c>
      <c r="F44" s="114">
        <v>11201</v>
      </c>
      <c r="G44" s="114">
        <v>5186</v>
      </c>
      <c r="H44" s="114">
        <v>14320</v>
      </c>
      <c r="I44" s="115">
        <v>11853</v>
      </c>
      <c r="J44" s="114">
        <v>7263</v>
      </c>
      <c r="K44" s="114">
        <v>4590</v>
      </c>
      <c r="L44" s="423">
        <v>4259</v>
      </c>
      <c r="M44" s="424">
        <v>3428</v>
      </c>
    </row>
    <row r="45" spans="1:13" s="110" customFormat="1" ht="11.1" customHeight="1" x14ac:dyDescent="0.2">
      <c r="A45" s="422" t="s">
        <v>389</v>
      </c>
      <c r="B45" s="115">
        <v>40594</v>
      </c>
      <c r="C45" s="114">
        <v>22386</v>
      </c>
      <c r="D45" s="114">
        <v>18208</v>
      </c>
      <c r="E45" s="114">
        <v>29552</v>
      </c>
      <c r="F45" s="114">
        <v>11042</v>
      </c>
      <c r="G45" s="114">
        <v>4906</v>
      </c>
      <c r="H45" s="114">
        <v>14152</v>
      </c>
      <c r="I45" s="115">
        <v>11430</v>
      </c>
      <c r="J45" s="114">
        <v>7081</v>
      </c>
      <c r="K45" s="114">
        <v>4349</v>
      </c>
      <c r="L45" s="423">
        <v>2143</v>
      </c>
      <c r="M45" s="424">
        <v>3206</v>
      </c>
    </row>
    <row r="46" spans="1:13" ht="15" customHeight="1" x14ac:dyDescent="0.2">
      <c r="A46" s="422" t="s">
        <v>398</v>
      </c>
      <c r="B46" s="115">
        <v>40707</v>
      </c>
      <c r="C46" s="114">
        <v>22571</v>
      </c>
      <c r="D46" s="114">
        <v>18136</v>
      </c>
      <c r="E46" s="114">
        <v>29637</v>
      </c>
      <c r="F46" s="114">
        <v>11070</v>
      </c>
      <c r="G46" s="114">
        <v>4721</v>
      </c>
      <c r="H46" s="114">
        <v>14265</v>
      </c>
      <c r="I46" s="115">
        <v>11267</v>
      </c>
      <c r="J46" s="114">
        <v>6969</v>
      </c>
      <c r="K46" s="114">
        <v>4298</v>
      </c>
      <c r="L46" s="423">
        <v>3462</v>
      </c>
      <c r="M46" s="424">
        <v>3341</v>
      </c>
    </row>
    <row r="47" spans="1:13" ht="11.1" customHeight="1" x14ac:dyDescent="0.2">
      <c r="A47" s="422" t="s">
        <v>387</v>
      </c>
      <c r="B47" s="115">
        <v>41113</v>
      </c>
      <c r="C47" s="114">
        <v>22692</v>
      </c>
      <c r="D47" s="114">
        <v>18421</v>
      </c>
      <c r="E47" s="114">
        <v>29759</v>
      </c>
      <c r="F47" s="114">
        <v>11354</v>
      </c>
      <c r="G47" s="114">
        <v>4633</v>
      </c>
      <c r="H47" s="114">
        <v>14492</v>
      </c>
      <c r="I47" s="115">
        <v>11874</v>
      </c>
      <c r="J47" s="114">
        <v>7252</v>
      </c>
      <c r="K47" s="114">
        <v>4622</v>
      </c>
      <c r="L47" s="423">
        <v>3387</v>
      </c>
      <c r="M47" s="424">
        <v>3136</v>
      </c>
    </row>
    <row r="48" spans="1:13" ht="11.1" customHeight="1" x14ac:dyDescent="0.2">
      <c r="A48" s="422" t="s">
        <v>388</v>
      </c>
      <c r="B48" s="115">
        <v>41776</v>
      </c>
      <c r="C48" s="114">
        <v>23040</v>
      </c>
      <c r="D48" s="114">
        <v>18736</v>
      </c>
      <c r="E48" s="114">
        <v>30344</v>
      </c>
      <c r="F48" s="114">
        <v>11432</v>
      </c>
      <c r="G48" s="114">
        <v>5117</v>
      </c>
      <c r="H48" s="114">
        <v>14642</v>
      </c>
      <c r="I48" s="115">
        <v>11806</v>
      </c>
      <c r="J48" s="114">
        <v>7050</v>
      </c>
      <c r="K48" s="114">
        <v>4756</v>
      </c>
      <c r="L48" s="423">
        <v>4060</v>
      </c>
      <c r="M48" s="424">
        <v>3651</v>
      </c>
    </row>
    <row r="49" spans="1:17" s="110" customFormat="1" ht="11.1" customHeight="1" x14ac:dyDescent="0.2">
      <c r="A49" s="422" t="s">
        <v>389</v>
      </c>
      <c r="B49" s="115">
        <v>40709</v>
      </c>
      <c r="C49" s="114">
        <v>22410</v>
      </c>
      <c r="D49" s="114">
        <v>18299</v>
      </c>
      <c r="E49" s="114">
        <v>29504</v>
      </c>
      <c r="F49" s="114">
        <v>11205</v>
      </c>
      <c r="G49" s="114">
        <v>4900</v>
      </c>
      <c r="H49" s="114">
        <v>14418</v>
      </c>
      <c r="I49" s="115">
        <v>11530</v>
      </c>
      <c r="J49" s="114">
        <v>6954</v>
      </c>
      <c r="K49" s="114">
        <v>4576</v>
      </c>
      <c r="L49" s="423">
        <v>2276</v>
      </c>
      <c r="M49" s="424">
        <v>3494</v>
      </c>
    </row>
    <row r="50" spans="1:17" ht="15" customHeight="1" x14ac:dyDescent="0.2">
      <c r="A50" s="422" t="s">
        <v>399</v>
      </c>
      <c r="B50" s="143">
        <v>40539</v>
      </c>
      <c r="C50" s="144">
        <v>22426</v>
      </c>
      <c r="D50" s="144">
        <v>18113</v>
      </c>
      <c r="E50" s="144">
        <v>29389</v>
      </c>
      <c r="F50" s="144">
        <v>11150</v>
      </c>
      <c r="G50" s="144">
        <v>4789</v>
      </c>
      <c r="H50" s="144">
        <v>14443</v>
      </c>
      <c r="I50" s="143">
        <v>11002</v>
      </c>
      <c r="J50" s="144">
        <v>6688</v>
      </c>
      <c r="K50" s="144">
        <v>4314</v>
      </c>
      <c r="L50" s="426">
        <v>3249</v>
      </c>
      <c r="M50" s="427">
        <v>3602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-0.4127054314982681</v>
      </c>
      <c r="C6" s="480">
        <f>'Tabelle 3.3'!J11</f>
        <v>-2.3520014200763293</v>
      </c>
      <c r="D6" s="481">
        <f t="shared" ref="D6:E9" si="0">IF(OR(AND(B6&gt;=-50,B6&lt;=50),ISNUMBER(B6)=FALSE),B6,"")</f>
        <v>-0.4127054314982681</v>
      </c>
      <c r="E6" s="481">
        <f t="shared" si="0"/>
        <v>-2.3520014200763293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-0.4127054314982681</v>
      </c>
      <c r="C14" s="480">
        <f>'Tabelle 3.3'!J11</f>
        <v>-2.3520014200763293</v>
      </c>
      <c r="D14" s="481">
        <f>IF(OR(AND(B14&gt;=-50,B14&lt;=50),ISNUMBER(B14)=FALSE),B14,"")</f>
        <v>-0.4127054314982681</v>
      </c>
      <c r="E14" s="481">
        <f>IF(OR(AND(C14&gt;=-50,C14&lt;=50),ISNUMBER(C14)=FALSE),C14,"")</f>
        <v>-2.3520014200763293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-3.4074074074074074</v>
      </c>
      <c r="C15" s="480">
        <f>'Tabelle 3.3'!J12</f>
        <v>8.3565459610027855</v>
      </c>
      <c r="D15" s="481">
        <f t="shared" ref="D15:E45" si="3">IF(OR(AND(B15&gt;=-50,B15&lt;=50),ISNUMBER(B15)=FALSE),B15,"")</f>
        <v>-3.4074074074074074</v>
      </c>
      <c r="E15" s="481">
        <f t="shared" si="3"/>
        <v>8.3565459610027855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1.6427104722792607</v>
      </c>
      <c r="C16" s="480">
        <f>'Tabelle 3.3'!J13</f>
        <v>0</v>
      </c>
      <c r="D16" s="481">
        <f t="shared" si="3"/>
        <v>1.6427104722792607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-2.6111885944521926</v>
      </c>
      <c r="C17" s="480">
        <f>'Tabelle 3.3'!J14</f>
        <v>-7.3636363636363633</v>
      </c>
      <c r="D17" s="481">
        <f t="shared" si="3"/>
        <v>-2.6111885944521926</v>
      </c>
      <c r="E17" s="481">
        <f t="shared" si="3"/>
        <v>-7.3636363636363633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-1.9338303821062441</v>
      </c>
      <c r="C18" s="480">
        <f>'Tabelle 3.3'!J15</f>
        <v>-5.1685393258426968</v>
      </c>
      <c r="D18" s="481">
        <f t="shared" si="3"/>
        <v>-1.9338303821062441</v>
      </c>
      <c r="E18" s="481">
        <f t="shared" si="3"/>
        <v>-5.1685393258426968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-1.9025875190258752</v>
      </c>
      <c r="C19" s="480">
        <f>'Tabelle 3.3'!J16</f>
        <v>-8.7058823529411757</v>
      </c>
      <c r="D19" s="481">
        <f t="shared" si="3"/>
        <v>-1.9025875190258752</v>
      </c>
      <c r="E19" s="481">
        <f t="shared" si="3"/>
        <v>-8.7058823529411757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-3.8313356164383561</v>
      </c>
      <c r="C20" s="480">
        <f>'Tabelle 3.3'!J17</f>
        <v>-9.1304347826086953</v>
      </c>
      <c r="D20" s="481">
        <f t="shared" si="3"/>
        <v>-3.8313356164383561</v>
      </c>
      <c r="E20" s="481">
        <f t="shared" si="3"/>
        <v>-9.1304347826086953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3.2957978577313924</v>
      </c>
      <c r="C21" s="480">
        <f>'Tabelle 3.3'!J18</f>
        <v>3.9942938659058487</v>
      </c>
      <c r="D21" s="481">
        <f t="shared" si="3"/>
        <v>3.2957978577313924</v>
      </c>
      <c r="E21" s="481">
        <f t="shared" si="3"/>
        <v>3.9942938659058487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0.485334458746571</v>
      </c>
      <c r="C22" s="480">
        <f>'Tabelle 3.3'!J19</f>
        <v>-2.368573079145003</v>
      </c>
      <c r="D22" s="481">
        <f t="shared" si="3"/>
        <v>0.485334458746571</v>
      </c>
      <c r="E22" s="481">
        <f t="shared" si="3"/>
        <v>-2.368573079145003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2.5817555938037864</v>
      </c>
      <c r="C23" s="480">
        <f>'Tabelle 3.3'!J20</f>
        <v>-5.4263565891472867</v>
      </c>
      <c r="D23" s="481">
        <f t="shared" si="3"/>
        <v>2.5817555938037864</v>
      </c>
      <c r="E23" s="481">
        <f t="shared" si="3"/>
        <v>-5.4263565891472867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-2.9825548677546427</v>
      </c>
      <c r="C24" s="480">
        <f>'Tabelle 3.3'!J21</f>
        <v>-7.4118350268977888</v>
      </c>
      <c r="D24" s="481">
        <f t="shared" si="3"/>
        <v>-2.9825548677546427</v>
      </c>
      <c r="E24" s="481">
        <f t="shared" si="3"/>
        <v>-7.4118350268977888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10.596026490066226</v>
      </c>
      <c r="C25" s="480">
        <f>'Tabelle 3.3'!J22</f>
        <v>-6.25</v>
      </c>
      <c r="D25" s="481">
        <f t="shared" si="3"/>
        <v>10.596026490066226</v>
      </c>
      <c r="E25" s="481">
        <f t="shared" si="3"/>
        <v>-6.25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-0.57603686635944695</v>
      </c>
      <c r="C26" s="480">
        <f>'Tabelle 3.3'!J23</f>
        <v>-8.3333333333333339</v>
      </c>
      <c r="D26" s="481">
        <f t="shared" si="3"/>
        <v>-0.57603686635944695</v>
      </c>
      <c r="E26" s="481">
        <f t="shared" si="3"/>
        <v>-8.3333333333333339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-2.9552715654952078</v>
      </c>
      <c r="C27" s="480">
        <f>'Tabelle 3.3'!J24</f>
        <v>0.28328611898016998</v>
      </c>
      <c r="D27" s="481">
        <f t="shared" si="3"/>
        <v>-2.9552715654952078</v>
      </c>
      <c r="E27" s="481">
        <f t="shared" si="3"/>
        <v>0.28328611898016998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-5.3691275167785237</v>
      </c>
      <c r="C28" s="480">
        <f>'Tabelle 3.3'!J25</f>
        <v>1.592039800995025</v>
      </c>
      <c r="D28" s="481">
        <f t="shared" si="3"/>
        <v>-5.3691275167785237</v>
      </c>
      <c r="E28" s="481">
        <f t="shared" si="3"/>
        <v>1.592039800995025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-8.6879432624113484</v>
      </c>
      <c r="C29" s="480">
        <f>'Tabelle 3.3'!J26</f>
        <v>-46.153846153846153</v>
      </c>
      <c r="D29" s="481">
        <f t="shared" si="3"/>
        <v>-8.6879432624113484</v>
      </c>
      <c r="E29" s="481">
        <f t="shared" si="3"/>
        <v>-46.153846153846153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2.9666254635352285</v>
      </c>
      <c r="C30" s="480">
        <f>'Tabelle 3.3'!J27</f>
        <v>1.3186813186813187</v>
      </c>
      <c r="D30" s="481">
        <f t="shared" si="3"/>
        <v>2.9666254635352285</v>
      </c>
      <c r="E30" s="481">
        <f t="shared" si="3"/>
        <v>1.3186813186813187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-0.2862595419847328</v>
      </c>
      <c r="C31" s="480">
        <f>'Tabelle 3.3'!J28</f>
        <v>-2.5974025974025974</v>
      </c>
      <c r="D31" s="481">
        <f t="shared" si="3"/>
        <v>-0.2862595419847328</v>
      </c>
      <c r="E31" s="481">
        <f t="shared" si="3"/>
        <v>-2.5974025974025974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3.7593984962406015</v>
      </c>
      <c r="C32" s="480">
        <f>'Tabelle 3.3'!J29</f>
        <v>-4</v>
      </c>
      <c r="D32" s="481">
        <f t="shared" si="3"/>
        <v>3.7593984962406015</v>
      </c>
      <c r="E32" s="481">
        <f t="shared" si="3"/>
        <v>-4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-0.21400183430143688</v>
      </c>
      <c r="C33" s="480">
        <f>'Tabelle 3.3'!J30</f>
        <v>2.3872679045092839</v>
      </c>
      <c r="D33" s="481">
        <f t="shared" si="3"/>
        <v>-0.21400183430143688</v>
      </c>
      <c r="E33" s="481">
        <f t="shared" si="3"/>
        <v>2.3872679045092839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2.5065963060686016</v>
      </c>
      <c r="C34" s="480">
        <f>'Tabelle 3.3'!J31</f>
        <v>-1.6428571428571428</v>
      </c>
      <c r="D34" s="481">
        <f t="shared" si="3"/>
        <v>2.5065963060686016</v>
      </c>
      <c r="E34" s="481">
        <f t="shared" si="3"/>
        <v>-1.6428571428571428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-3.4074074074074074</v>
      </c>
      <c r="C37" s="480">
        <f>'Tabelle 3.3'!J34</f>
        <v>8.3565459610027855</v>
      </c>
      <c r="D37" s="481">
        <f t="shared" si="3"/>
        <v>-3.4074074074074074</v>
      </c>
      <c r="E37" s="481">
        <f t="shared" si="3"/>
        <v>8.3565459610027855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-1.2269578490078665</v>
      </c>
      <c r="C38" s="480">
        <f>'Tabelle 3.3'!J35</f>
        <v>-2.8448738593666132</v>
      </c>
      <c r="D38" s="481">
        <f t="shared" si="3"/>
        <v>-1.2269578490078665</v>
      </c>
      <c r="E38" s="481">
        <f t="shared" si="3"/>
        <v>-2.8448738593666132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0.27828506826680582</v>
      </c>
      <c r="C39" s="480">
        <f>'Tabelle 3.3'!J36</f>
        <v>-2.6868642193719592</v>
      </c>
      <c r="D39" s="481">
        <f t="shared" si="3"/>
        <v>0.27828506826680582</v>
      </c>
      <c r="E39" s="481">
        <f t="shared" si="3"/>
        <v>-2.6868642193719592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0.27828506826680582</v>
      </c>
      <c r="C45" s="480">
        <f>'Tabelle 3.3'!J36</f>
        <v>-2.6868642193719592</v>
      </c>
      <c r="D45" s="481">
        <f t="shared" si="3"/>
        <v>0.27828506826680582</v>
      </c>
      <c r="E45" s="481">
        <f t="shared" si="3"/>
        <v>-2.6868642193719592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37179</v>
      </c>
      <c r="C51" s="487">
        <v>7484</v>
      </c>
      <c r="D51" s="487">
        <v>3582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37844</v>
      </c>
      <c r="C52" s="487">
        <v>7667</v>
      </c>
      <c r="D52" s="487">
        <v>3869</v>
      </c>
      <c r="E52" s="488">
        <f t="shared" ref="E52:G70" si="11">IF($A$51=37802,IF(COUNTBLANK(B$51:B$70)&gt;0,#N/A,B52/B$51*100),IF(COUNTBLANK(B$51:B$75)&gt;0,#N/A,B52/B$51*100))</f>
        <v>101.78864412706096</v>
      </c>
      <c r="F52" s="488">
        <f t="shared" si="11"/>
        <v>102.44521646178515</v>
      </c>
      <c r="G52" s="488">
        <f t="shared" si="11"/>
        <v>108.01228364042434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38462</v>
      </c>
      <c r="C53" s="487">
        <v>7752</v>
      </c>
      <c r="D53" s="487">
        <v>3978</v>
      </c>
      <c r="E53" s="488">
        <f t="shared" si="11"/>
        <v>103.4508728045402</v>
      </c>
      <c r="F53" s="488">
        <f t="shared" si="11"/>
        <v>103.58097274184928</v>
      </c>
      <c r="G53" s="488">
        <f t="shared" si="11"/>
        <v>111.05527638190955</v>
      </c>
      <c r="H53" s="489">
        <f>IF(ISERROR(L53)=TRUE,IF(MONTH(A53)=MONTH(MAX(A$51:A$75)),A53,""),"")</f>
        <v>41883</v>
      </c>
      <c r="I53" s="488">
        <f t="shared" si="12"/>
        <v>103.4508728045402</v>
      </c>
      <c r="J53" s="488">
        <f t="shared" si="10"/>
        <v>103.58097274184928</v>
      </c>
      <c r="K53" s="488">
        <f t="shared" si="10"/>
        <v>111.05527638190955</v>
      </c>
      <c r="L53" s="488" t="e">
        <f t="shared" si="13"/>
        <v>#N/A</v>
      </c>
    </row>
    <row r="54" spans="1:14" ht="15" customHeight="1" x14ac:dyDescent="0.2">
      <c r="A54" s="490" t="s">
        <v>462</v>
      </c>
      <c r="B54" s="487">
        <v>37339</v>
      </c>
      <c r="C54" s="487">
        <v>7547</v>
      </c>
      <c r="D54" s="487">
        <v>3803</v>
      </c>
      <c r="E54" s="488">
        <f t="shared" si="11"/>
        <v>100.4303504666613</v>
      </c>
      <c r="F54" s="488">
        <f t="shared" si="11"/>
        <v>100.84179583110635</v>
      </c>
      <c r="G54" s="488">
        <f t="shared" si="11"/>
        <v>106.16973757677275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37682</v>
      </c>
      <c r="C55" s="487">
        <v>7272</v>
      </c>
      <c r="D55" s="487">
        <v>3669</v>
      </c>
      <c r="E55" s="488">
        <f t="shared" si="11"/>
        <v>101.35291427956643</v>
      </c>
      <c r="F55" s="488">
        <f t="shared" si="11"/>
        <v>97.167290219134145</v>
      </c>
      <c r="G55" s="488">
        <f t="shared" si="11"/>
        <v>102.42881072026802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38491</v>
      </c>
      <c r="C56" s="487">
        <v>7448</v>
      </c>
      <c r="D56" s="487">
        <v>3958</v>
      </c>
      <c r="E56" s="488">
        <f t="shared" si="11"/>
        <v>103.52887382662254</v>
      </c>
      <c r="F56" s="488">
        <f t="shared" si="11"/>
        <v>99.518973810796368</v>
      </c>
      <c r="G56" s="488">
        <f t="shared" si="11"/>
        <v>110.49692908989392</v>
      </c>
      <c r="H56" s="489" t="str">
        <f t="shared" si="14"/>
        <v/>
      </c>
      <c r="I56" s="488" t="str">
        <f t="shared" si="12"/>
        <v/>
      </c>
      <c r="J56" s="488" t="str">
        <f t="shared" si="10"/>
        <v/>
      </c>
      <c r="K56" s="488" t="str">
        <f t="shared" si="10"/>
        <v/>
      </c>
      <c r="L56" s="488" t="e">
        <f t="shared" si="13"/>
        <v>#N/A</v>
      </c>
    </row>
    <row r="57" spans="1:14" ht="15" customHeight="1" x14ac:dyDescent="0.2">
      <c r="A57" s="490">
        <v>42248</v>
      </c>
      <c r="B57" s="487">
        <v>39094</v>
      </c>
      <c r="C57" s="487">
        <v>7443</v>
      </c>
      <c r="D57" s="487">
        <v>4094</v>
      </c>
      <c r="E57" s="488">
        <f t="shared" si="11"/>
        <v>105.15075714785229</v>
      </c>
      <c r="F57" s="488">
        <f t="shared" si="11"/>
        <v>99.452164617851409</v>
      </c>
      <c r="G57" s="488">
        <f t="shared" si="11"/>
        <v>114.29369067560022</v>
      </c>
      <c r="H57" s="489">
        <f t="shared" si="14"/>
        <v>42248</v>
      </c>
      <c r="I57" s="488">
        <f t="shared" si="12"/>
        <v>105.15075714785229</v>
      </c>
      <c r="J57" s="488">
        <f t="shared" si="10"/>
        <v>99.452164617851409</v>
      </c>
      <c r="K57" s="488">
        <f t="shared" si="10"/>
        <v>114.29369067560022</v>
      </c>
      <c r="L57" s="488" t="e">
        <f t="shared" si="13"/>
        <v>#N/A</v>
      </c>
    </row>
    <row r="58" spans="1:14" ht="15" customHeight="1" x14ac:dyDescent="0.2">
      <c r="A58" s="490" t="s">
        <v>465</v>
      </c>
      <c r="B58" s="487">
        <v>38139</v>
      </c>
      <c r="C58" s="487">
        <v>7261</v>
      </c>
      <c r="D58" s="487">
        <v>3867</v>
      </c>
      <c r="E58" s="488">
        <f t="shared" si="11"/>
        <v>102.58210279996773</v>
      </c>
      <c r="F58" s="488">
        <f t="shared" si="11"/>
        <v>97.020309994655264</v>
      </c>
      <c r="G58" s="488">
        <f t="shared" si="11"/>
        <v>107.95644891122278</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38334</v>
      </c>
      <c r="C59" s="487">
        <v>7174</v>
      </c>
      <c r="D59" s="487">
        <v>3814</v>
      </c>
      <c r="E59" s="488">
        <f t="shared" si="11"/>
        <v>103.10659243121117</v>
      </c>
      <c r="F59" s="488">
        <f t="shared" si="11"/>
        <v>95.857830037413152</v>
      </c>
      <c r="G59" s="488">
        <f t="shared" si="11"/>
        <v>106.47682858738135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39063</v>
      </c>
      <c r="C60" s="487">
        <v>7358</v>
      </c>
      <c r="D60" s="487">
        <v>4040</v>
      </c>
      <c r="E60" s="488">
        <f t="shared" si="11"/>
        <v>105.06737674493665</v>
      </c>
      <c r="F60" s="488">
        <f t="shared" si="11"/>
        <v>98.31640833778728</v>
      </c>
      <c r="G60" s="488">
        <f t="shared" si="11"/>
        <v>112.78615298715802</v>
      </c>
      <c r="H60" s="489" t="str">
        <f t="shared" si="14"/>
        <v/>
      </c>
      <c r="I60" s="488" t="str">
        <f t="shared" si="12"/>
        <v/>
      </c>
      <c r="J60" s="488" t="str">
        <f t="shared" si="10"/>
        <v/>
      </c>
      <c r="K60" s="488" t="str">
        <f t="shared" si="10"/>
        <v/>
      </c>
      <c r="L60" s="488" t="e">
        <f t="shared" si="13"/>
        <v>#N/A</v>
      </c>
    </row>
    <row r="61" spans="1:14" ht="15" customHeight="1" x14ac:dyDescent="0.2">
      <c r="A61" s="490">
        <v>42614</v>
      </c>
      <c r="B61" s="487">
        <v>39618</v>
      </c>
      <c r="C61" s="487">
        <v>7413</v>
      </c>
      <c r="D61" s="487">
        <v>4271</v>
      </c>
      <c r="E61" s="488">
        <f t="shared" si="11"/>
        <v>106.560154926168</v>
      </c>
      <c r="F61" s="488">
        <f t="shared" si="11"/>
        <v>99.051309460181727</v>
      </c>
      <c r="G61" s="488">
        <f t="shared" si="11"/>
        <v>119.23506420993859</v>
      </c>
      <c r="H61" s="489">
        <f t="shared" si="14"/>
        <v>42614</v>
      </c>
      <c r="I61" s="488">
        <f t="shared" si="12"/>
        <v>106.560154926168</v>
      </c>
      <c r="J61" s="488">
        <f t="shared" si="10"/>
        <v>99.051309460181727</v>
      </c>
      <c r="K61" s="488">
        <f t="shared" si="10"/>
        <v>119.23506420993859</v>
      </c>
      <c r="L61" s="488" t="e">
        <f t="shared" si="13"/>
        <v>#N/A</v>
      </c>
    </row>
    <row r="62" spans="1:14" ht="15" customHeight="1" x14ac:dyDescent="0.2">
      <c r="A62" s="490" t="s">
        <v>468</v>
      </c>
      <c r="B62" s="487">
        <v>38901</v>
      </c>
      <c r="C62" s="487">
        <v>7231</v>
      </c>
      <c r="D62" s="487">
        <v>4041</v>
      </c>
      <c r="E62" s="488">
        <f t="shared" si="11"/>
        <v>104.63164689744211</v>
      </c>
      <c r="F62" s="488">
        <f t="shared" si="11"/>
        <v>96.619454836985568</v>
      </c>
      <c r="G62" s="488">
        <f t="shared" si="11"/>
        <v>112.81407035175879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39130</v>
      </c>
      <c r="C63" s="487">
        <v>7188</v>
      </c>
      <c r="D63" s="487">
        <v>3900</v>
      </c>
      <c r="E63" s="488">
        <f t="shared" si="11"/>
        <v>105.24758600285107</v>
      </c>
      <c r="F63" s="488">
        <f t="shared" si="11"/>
        <v>96.044895777659008</v>
      </c>
      <c r="G63" s="488">
        <f t="shared" si="11"/>
        <v>108.87772194304857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40042</v>
      </c>
      <c r="C64" s="487">
        <v>7421</v>
      </c>
      <c r="D64" s="487">
        <v>4271</v>
      </c>
      <c r="E64" s="488">
        <f t="shared" si="11"/>
        <v>107.70058366282041</v>
      </c>
      <c r="F64" s="488">
        <f t="shared" si="11"/>
        <v>99.158204168893633</v>
      </c>
      <c r="G64" s="488">
        <f t="shared" si="11"/>
        <v>119.23506420993859</v>
      </c>
      <c r="H64" s="489" t="str">
        <f t="shared" si="14"/>
        <v/>
      </c>
      <c r="I64" s="488" t="str">
        <f t="shared" si="12"/>
        <v/>
      </c>
      <c r="J64" s="488" t="str">
        <f t="shared" si="10"/>
        <v/>
      </c>
      <c r="K64" s="488" t="str">
        <f t="shared" si="10"/>
        <v/>
      </c>
      <c r="L64" s="488" t="e">
        <f t="shared" si="13"/>
        <v>#N/A</v>
      </c>
    </row>
    <row r="65" spans="1:12" ht="15" customHeight="1" x14ac:dyDescent="0.2">
      <c r="A65" s="490">
        <v>42979</v>
      </c>
      <c r="B65" s="487">
        <v>40739</v>
      </c>
      <c r="C65" s="487">
        <v>7487</v>
      </c>
      <c r="D65" s="487">
        <v>4421</v>
      </c>
      <c r="E65" s="488">
        <f t="shared" si="11"/>
        <v>109.57529788321365</v>
      </c>
      <c r="F65" s="488">
        <f t="shared" si="11"/>
        <v>100.04008551576698</v>
      </c>
      <c r="G65" s="488">
        <f t="shared" si="11"/>
        <v>123.42266890005584</v>
      </c>
      <c r="H65" s="489">
        <f t="shared" si="14"/>
        <v>42979</v>
      </c>
      <c r="I65" s="488">
        <f t="shared" si="12"/>
        <v>109.57529788321365</v>
      </c>
      <c r="J65" s="488">
        <f t="shared" si="10"/>
        <v>100.04008551576698</v>
      </c>
      <c r="K65" s="488">
        <f t="shared" si="10"/>
        <v>123.42266890005584</v>
      </c>
      <c r="L65" s="488" t="e">
        <f t="shared" si="13"/>
        <v>#N/A</v>
      </c>
    </row>
    <row r="66" spans="1:12" ht="15" customHeight="1" x14ac:dyDescent="0.2">
      <c r="A66" s="490" t="s">
        <v>471</v>
      </c>
      <c r="B66" s="487">
        <v>40001</v>
      </c>
      <c r="C66" s="487">
        <v>7288</v>
      </c>
      <c r="D66" s="487">
        <v>4242</v>
      </c>
      <c r="E66" s="488">
        <f t="shared" si="11"/>
        <v>107.59030635573845</v>
      </c>
      <c r="F66" s="488">
        <f t="shared" si="11"/>
        <v>97.381079636557985</v>
      </c>
      <c r="G66" s="488">
        <f t="shared" si="11"/>
        <v>118.42546063651591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39988</v>
      </c>
      <c r="C67" s="487">
        <v>7185</v>
      </c>
      <c r="D67" s="487">
        <v>4185</v>
      </c>
      <c r="E67" s="488">
        <f t="shared" si="11"/>
        <v>107.55534038032222</v>
      </c>
      <c r="F67" s="488">
        <f t="shared" si="11"/>
        <v>96.004810261892032</v>
      </c>
      <c r="G67" s="488">
        <f t="shared" si="11"/>
        <v>116.83417085427135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40618</v>
      </c>
      <c r="C68" s="487">
        <v>7364</v>
      </c>
      <c r="D68" s="487">
        <v>4465</v>
      </c>
      <c r="E68" s="488">
        <f t="shared" si="11"/>
        <v>109.24984534280104</v>
      </c>
      <c r="F68" s="488">
        <f t="shared" si="11"/>
        <v>98.396579369321216</v>
      </c>
      <c r="G68" s="488">
        <f t="shared" si="11"/>
        <v>124.65103294249022</v>
      </c>
      <c r="H68" s="489" t="str">
        <f t="shared" si="14"/>
        <v/>
      </c>
      <c r="I68" s="488" t="str">
        <f t="shared" si="12"/>
        <v/>
      </c>
      <c r="J68" s="488" t="str">
        <f t="shared" si="12"/>
        <v/>
      </c>
      <c r="K68" s="488" t="str">
        <f t="shared" si="12"/>
        <v/>
      </c>
      <c r="L68" s="488" t="e">
        <f t="shared" si="13"/>
        <v>#N/A</v>
      </c>
    </row>
    <row r="69" spans="1:12" ht="15" customHeight="1" x14ac:dyDescent="0.2">
      <c r="A69" s="490">
        <v>43344</v>
      </c>
      <c r="B69" s="487">
        <v>41640</v>
      </c>
      <c r="C69" s="487">
        <v>7263</v>
      </c>
      <c r="D69" s="487">
        <v>4590</v>
      </c>
      <c r="E69" s="488">
        <f t="shared" si="11"/>
        <v>111.99870894860003</v>
      </c>
      <c r="F69" s="488">
        <f t="shared" si="11"/>
        <v>97.047033671833248</v>
      </c>
      <c r="G69" s="488">
        <f t="shared" si="11"/>
        <v>128.14070351758795</v>
      </c>
      <c r="H69" s="489">
        <f t="shared" si="14"/>
        <v>43344</v>
      </c>
      <c r="I69" s="488">
        <f t="shared" si="12"/>
        <v>111.99870894860003</v>
      </c>
      <c r="J69" s="488">
        <f t="shared" si="12"/>
        <v>97.047033671833248</v>
      </c>
      <c r="K69" s="488">
        <f t="shared" si="12"/>
        <v>128.14070351758795</v>
      </c>
      <c r="L69" s="488" t="e">
        <f t="shared" si="13"/>
        <v>#N/A</v>
      </c>
    </row>
    <row r="70" spans="1:12" ht="15" customHeight="1" x14ac:dyDescent="0.2">
      <c r="A70" s="490" t="s">
        <v>474</v>
      </c>
      <c r="B70" s="487">
        <v>40594</v>
      </c>
      <c r="C70" s="487">
        <v>7081</v>
      </c>
      <c r="D70" s="487">
        <v>4349</v>
      </c>
      <c r="E70" s="488">
        <f t="shared" si="11"/>
        <v>109.18529277280184</v>
      </c>
      <c r="F70" s="488">
        <f t="shared" si="11"/>
        <v>94.615179048637088</v>
      </c>
      <c r="G70" s="488">
        <f t="shared" si="11"/>
        <v>121.41261864879955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40707</v>
      </c>
      <c r="C71" s="487">
        <v>6969</v>
      </c>
      <c r="D71" s="487">
        <v>4298</v>
      </c>
      <c r="E71" s="491">
        <f t="shared" ref="E71:G75" si="15">IF($A$51=37802,IF(COUNTBLANK(B$51:B$70)&gt;0,#N/A,IF(ISBLANK(B71)=FALSE,B71/B$51*100,#N/A)),IF(COUNTBLANK(B$51:B$75)&gt;0,#N/A,B71/B$51*100))</f>
        <v>109.4892277898814</v>
      </c>
      <c r="F71" s="491">
        <f t="shared" si="15"/>
        <v>93.118653126670225</v>
      </c>
      <c r="G71" s="491">
        <f t="shared" si="15"/>
        <v>119.98883305415968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41113</v>
      </c>
      <c r="C72" s="487">
        <v>7252</v>
      </c>
      <c r="D72" s="487">
        <v>4622</v>
      </c>
      <c r="E72" s="491">
        <f t="shared" si="15"/>
        <v>110.5812420990344</v>
      </c>
      <c r="F72" s="491">
        <f t="shared" si="15"/>
        <v>96.900053447354352</v>
      </c>
      <c r="G72" s="491">
        <f t="shared" si="15"/>
        <v>129.03405918481295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41776</v>
      </c>
      <c r="C73" s="487">
        <v>7050</v>
      </c>
      <c r="D73" s="487">
        <v>4756</v>
      </c>
      <c r="E73" s="491">
        <f t="shared" si="15"/>
        <v>112.36450684526211</v>
      </c>
      <c r="F73" s="491">
        <f t="shared" si="15"/>
        <v>94.200962052378415</v>
      </c>
      <c r="G73" s="491">
        <f t="shared" si="15"/>
        <v>132.7749860413177</v>
      </c>
      <c r="H73" s="492">
        <f>IF(A$51=37802,IF(ISERROR(L73)=TRUE,IF(ISBLANK(A73)=FALSE,IF(MONTH(A73)=MONTH(MAX(A$51:A$75)),A73,""),""),""),IF(ISERROR(L73)=TRUE,IF(MONTH(A73)=MONTH(MAX(A$51:A$75)),A73,""),""))</f>
        <v>43709</v>
      </c>
      <c r="I73" s="488">
        <f t="shared" si="12"/>
        <v>112.36450684526211</v>
      </c>
      <c r="J73" s="488">
        <f t="shared" si="12"/>
        <v>94.200962052378415</v>
      </c>
      <c r="K73" s="488">
        <f t="shared" si="12"/>
        <v>132.7749860413177</v>
      </c>
      <c r="L73" s="488" t="e">
        <f t="shared" si="13"/>
        <v>#N/A</v>
      </c>
    </row>
    <row r="74" spans="1:12" ht="15" customHeight="1" x14ac:dyDescent="0.2">
      <c r="A74" s="490" t="s">
        <v>477</v>
      </c>
      <c r="B74" s="487">
        <v>40709</v>
      </c>
      <c r="C74" s="487">
        <v>6954</v>
      </c>
      <c r="D74" s="487">
        <v>4576</v>
      </c>
      <c r="E74" s="491">
        <f t="shared" si="15"/>
        <v>109.49460717071464</v>
      </c>
      <c r="F74" s="491">
        <f t="shared" si="15"/>
        <v>92.918225547835391</v>
      </c>
      <c r="G74" s="491">
        <f t="shared" si="15"/>
        <v>127.749860413177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40539</v>
      </c>
      <c r="C75" s="493">
        <v>6688</v>
      </c>
      <c r="D75" s="493">
        <v>4314</v>
      </c>
      <c r="E75" s="491">
        <f t="shared" si="15"/>
        <v>109.03735979988703</v>
      </c>
      <c r="F75" s="491">
        <f t="shared" si="15"/>
        <v>89.36397648316408</v>
      </c>
      <c r="G75" s="491">
        <f t="shared" si="15"/>
        <v>120.4355108877722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112.36450684526211</v>
      </c>
      <c r="J77" s="488">
        <f>IF(J75&lt;&gt;"",J75,IF(J74&lt;&gt;"",J74,IF(J73&lt;&gt;"",J73,IF(J72&lt;&gt;"",J72,IF(J71&lt;&gt;"",J71,IF(J70&lt;&gt;"",J70,""))))))</f>
        <v>94.200962052378415</v>
      </c>
      <c r="K77" s="488">
        <f>IF(K75&lt;&gt;"",K75,IF(K74&lt;&gt;"",K74,IF(K73&lt;&gt;"",K73,IF(K72&lt;&gt;"",K72,IF(K71&lt;&gt;"",K71,IF(K70&lt;&gt;"",K70,""))))))</f>
        <v>132.7749860413177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+12,4%</v>
      </c>
      <c r="J79" s="488" t="str">
        <f>"GeB - ausschließlich: "&amp;IF(J77&gt;100,"+","")&amp;TEXT(J77-100,"0,0")&amp;"%"</f>
        <v>GeB - ausschließlich: -5,8%</v>
      </c>
      <c r="K79" s="488" t="str">
        <f>"GeB - im Nebenjob: "&amp;IF(K77&gt;100,"+","")&amp;TEXT(K77-100,"0,0")&amp;"%"</f>
        <v>GeB - im Nebenjob: +32,8%</v>
      </c>
    </row>
    <row r="81" spans="9:9" ht="15" customHeight="1" x14ac:dyDescent="0.2">
      <c r="I81" s="488" t="str">
        <f>IF(ISERROR(HLOOKUP(1,I$78:K$79,2,FALSE)),"",HLOOKUP(1,I$78:K$79,2,FALSE))</f>
        <v>GeB - im Nebenjob: +32,8%</v>
      </c>
    </row>
    <row r="82" spans="9:9" ht="15" customHeight="1" x14ac:dyDescent="0.2">
      <c r="I82" s="488" t="str">
        <f>IF(ISERROR(HLOOKUP(2,I$78:K$79,2,FALSE)),"",HLOOKUP(2,I$78:K$79,2,FALSE))</f>
        <v>SvB: +12,4%</v>
      </c>
    </row>
    <row r="83" spans="9:9" ht="15" customHeight="1" x14ac:dyDescent="0.2">
      <c r="I83" s="488" t="str">
        <f>IF(ISERROR(HLOOKUP(3,I$78:K$79,2,FALSE)),"",HLOOKUP(3,I$78:K$79,2,FALSE))</f>
        <v>GeB - ausschließlich: -5,8%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40539</v>
      </c>
      <c r="E12" s="114">
        <v>40709</v>
      </c>
      <c r="F12" s="114">
        <v>41776</v>
      </c>
      <c r="G12" s="114">
        <v>41113</v>
      </c>
      <c r="H12" s="114">
        <v>40707</v>
      </c>
      <c r="I12" s="115">
        <v>-168</v>
      </c>
      <c r="J12" s="116">
        <v>-0.4127054314982681</v>
      </c>
      <c r="N12" s="117"/>
    </row>
    <row r="13" spans="1:15" s="110" customFormat="1" ht="13.5" customHeight="1" x14ac:dyDescent="0.2">
      <c r="A13" s="118" t="s">
        <v>105</v>
      </c>
      <c r="B13" s="119" t="s">
        <v>106</v>
      </c>
      <c r="C13" s="113">
        <v>55.31956881028146</v>
      </c>
      <c r="D13" s="114">
        <v>22426</v>
      </c>
      <c r="E13" s="114">
        <v>22410</v>
      </c>
      <c r="F13" s="114">
        <v>23040</v>
      </c>
      <c r="G13" s="114">
        <v>22692</v>
      </c>
      <c r="H13" s="114">
        <v>22571</v>
      </c>
      <c r="I13" s="115">
        <v>-145</v>
      </c>
      <c r="J13" s="116">
        <v>-0.64241726108723585</v>
      </c>
    </row>
    <row r="14" spans="1:15" s="110" customFormat="1" ht="13.5" customHeight="1" x14ac:dyDescent="0.2">
      <c r="A14" s="120"/>
      <c r="B14" s="119" t="s">
        <v>107</v>
      </c>
      <c r="C14" s="113">
        <v>44.68043118971854</v>
      </c>
      <c r="D14" s="114">
        <v>18113</v>
      </c>
      <c r="E14" s="114">
        <v>18299</v>
      </c>
      <c r="F14" s="114">
        <v>18736</v>
      </c>
      <c r="G14" s="114">
        <v>18421</v>
      </c>
      <c r="H14" s="114">
        <v>18136</v>
      </c>
      <c r="I14" s="115">
        <v>-23</v>
      </c>
      <c r="J14" s="116">
        <v>-0.12681958535509483</v>
      </c>
    </row>
    <row r="15" spans="1:15" s="110" customFormat="1" ht="13.5" customHeight="1" x14ac:dyDescent="0.2">
      <c r="A15" s="118" t="s">
        <v>105</v>
      </c>
      <c r="B15" s="121" t="s">
        <v>108</v>
      </c>
      <c r="C15" s="113">
        <v>11.813315572658428</v>
      </c>
      <c r="D15" s="114">
        <v>4789</v>
      </c>
      <c r="E15" s="114">
        <v>4900</v>
      </c>
      <c r="F15" s="114">
        <v>5117</v>
      </c>
      <c r="G15" s="114">
        <v>4633</v>
      </c>
      <c r="H15" s="114">
        <v>4721</v>
      </c>
      <c r="I15" s="115">
        <v>68</v>
      </c>
      <c r="J15" s="116">
        <v>1.4403728023723787</v>
      </c>
    </row>
    <row r="16" spans="1:15" s="110" customFormat="1" ht="13.5" customHeight="1" x14ac:dyDescent="0.2">
      <c r="A16" s="118"/>
      <c r="B16" s="121" t="s">
        <v>109</v>
      </c>
      <c r="C16" s="113">
        <v>64.902932978119836</v>
      </c>
      <c r="D16" s="114">
        <v>26311</v>
      </c>
      <c r="E16" s="114">
        <v>26422</v>
      </c>
      <c r="F16" s="114">
        <v>27199</v>
      </c>
      <c r="G16" s="114">
        <v>27193</v>
      </c>
      <c r="H16" s="114">
        <v>26945</v>
      </c>
      <c r="I16" s="115">
        <v>-634</v>
      </c>
      <c r="J16" s="116">
        <v>-2.3529411764705883</v>
      </c>
    </row>
    <row r="17" spans="1:10" s="110" customFormat="1" ht="13.5" customHeight="1" x14ac:dyDescent="0.2">
      <c r="A17" s="118"/>
      <c r="B17" s="121" t="s">
        <v>110</v>
      </c>
      <c r="C17" s="113">
        <v>21.872764498384271</v>
      </c>
      <c r="D17" s="114">
        <v>8867</v>
      </c>
      <c r="E17" s="114">
        <v>8815</v>
      </c>
      <c r="F17" s="114">
        <v>8887</v>
      </c>
      <c r="G17" s="114">
        <v>8733</v>
      </c>
      <c r="H17" s="114">
        <v>8515</v>
      </c>
      <c r="I17" s="115">
        <v>352</v>
      </c>
      <c r="J17" s="116">
        <v>4.1338813857897829</v>
      </c>
    </row>
    <row r="18" spans="1:10" s="110" customFormat="1" ht="13.5" customHeight="1" x14ac:dyDescent="0.2">
      <c r="A18" s="120"/>
      <c r="B18" s="121" t="s">
        <v>111</v>
      </c>
      <c r="C18" s="113">
        <v>1.4109869508374651</v>
      </c>
      <c r="D18" s="114">
        <v>572</v>
      </c>
      <c r="E18" s="114">
        <v>572</v>
      </c>
      <c r="F18" s="114">
        <v>573</v>
      </c>
      <c r="G18" s="114">
        <v>554</v>
      </c>
      <c r="H18" s="114">
        <v>526</v>
      </c>
      <c r="I18" s="115">
        <v>46</v>
      </c>
      <c r="J18" s="116">
        <v>8.7452471482889731</v>
      </c>
    </row>
    <row r="19" spans="1:10" s="110" customFormat="1" ht="13.5" customHeight="1" x14ac:dyDescent="0.2">
      <c r="A19" s="120"/>
      <c r="B19" s="121" t="s">
        <v>112</v>
      </c>
      <c r="C19" s="113">
        <v>0.38234786255211034</v>
      </c>
      <c r="D19" s="114">
        <v>155</v>
      </c>
      <c r="E19" s="114">
        <v>136</v>
      </c>
      <c r="F19" s="114">
        <v>130</v>
      </c>
      <c r="G19" s="114">
        <v>123</v>
      </c>
      <c r="H19" s="114">
        <v>123</v>
      </c>
      <c r="I19" s="115">
        <v>32</v>
      </c>
      <c r="J19" s="116">
        <v>26.016260162601625</v>
      </c>
    </row>
    <row r="20" spans="1:10" s="110" customFormat="1" ht="13.5" customHeight="1" x14ac:dyDescent="0.2">
      <c r="A20" s="118" t="s">
        <v>113</v>
      </c>
      <c r="B20" s="122" t="s">
        <v>114</v>
      </c>
      <c r="C20" s="113">
        <v>72.495621500283676</v>
      </c>
      <c r="D20" s="114">
        <v>29389</v>
      </c>
      <c r="E20" s="114">
        <v>29504</v>
      </c>
      <c r="F20" s="114">
        <v>30344</v>
      </c>
      <c r="G20" s="114">
        <v>29759</v>
      </c>
      <c r="H20" s="114">
        <v>29637</v>
      </c>
      <c r="I20" s="115">
        <v>-248</v>
      </c>
      <c r="J20" s="116">
        <v>-0.83679184802780304</v>
      </c>
    </row>
    <row r="21" spans="1:10" s="110" customFormat="1" ht="13.5" customHeight="1" x14ac:dyDescent="0.2">
      <c r="A21" s="120"/>
      <c r="B21" s="122" t="s">
        <v>115</v>
      </c>
      <c r="C21" s="113">
        <v>27.504378499716324</v>
      </c>
      <c r="D21" s="114">
        <v>11150</v>
      </c>
      <c r="E21" s="114">
        <v>11205</v>
      </c>
      <c r="F21" s="114">
        <v>11432</v>
      </c>
      <c r="G21" s="114">
        <v>11354</v>
      </c>
      <c r="H21" s="114">
        <v>11070</v>
      </c>
      <c r="I21" s="115">
        <v>80</v>
      </c>
      <c r="J21" s="116">
        <v>0.72267389340560073</v>
      </c>
    </row>
    <row r="22" spans="1:10" s="110" customFormat="1" ht="13.5" customHeight="1" x14ac:dyDescent="0.2">
      <c r="A22" s="118" t="s">
        <v>113</v>
      </c>
      <c r="B22" s="122" t="s">
        <v>116</v>
      </c>
      <c r="C22" s="113">
        <v>89.008115641727713</v>
      </c>
      <c r="D22" s="114">
        <v>36083</v>
      </c>
      <c r="E22" s="114">
        <v>36446</v>
      </c>
      <c r="F22" s="114">
        <v>36981</v>
      </c>
      <c r="G22" s="114">
        <v>36466</v>
      </c>
      <c r="H22" s="114">
        <v>36446</v>
      </c>
      <c r="I22" s="115">
        <v>-363</v>
      </c>
      <c r="J22" s="116">
        <v>-0.99599407342369528</v>
      </c>
    </row>
    <row r="23" spans="1:10" s="110" customFormat="1" ht="13.5" customHeight="1" x14ac:dyDescent="0.2">
      <c r="A23" s="123"/>
      <c r="B23" s="124" t="s">
        <v>117</v>
      </c>
      <c r="C23" s="125">
        <v>10.974617035447347</v>
      </c>
      <c r="D23" s="114">
        <v>4449</v>
      </c>
      <c r="E23" s="114">
        <v>4257</v>
      </c>
      <c r="F23" s="114">
        <v>4788</v>
      </c>
      <c r="G23" s="114">
        <v>4641</v>
      </c>
      <c r="H23" s="114">
        <v>4255</v>
      </c>
      <c r="I23" s="115">
        <v>194</v>
      </c>
      <c r="J23" s="116">
        <v>4.5593419506462984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11002</v>
      </c>
      <c r="E26" s="114">
        <v>11530</v>
      </c>
      <c r="F26" s="114">
        <v>11806</v>
      </c>
      <c r="G26" s="114">
        <v>11874</v>
      </c>
      <c r="H26" s="140">
        <v>11267</v>
      </c>
      <c r="I26" s="115">
        <v>-265</v>
      </c>
      <c r="J26" s="116">
        <v>-2.3520014200763293</v>
      </c>
    </row>
    <row r="27" spans="1:10" s="110" customFormat="1" ht="13.5" customHeight="1" x14ac:dyDescent="0.2">
      <c r="A27" s="118" t="s">
        <v>105</v>
      </c>
      <c r="B27" s="119" t="s">
        <v>106</v>
      </c>
      <c r="C27" s="113">
        <v>41.83784766406108</v>
      </c>
      <c r="D27" s="115">
        <v>4603</v>
      </c>
      <c r="E27" s="114">
        <v>4667</v>
      </c>
      <c r="F27" s="114">
        <v>4775</v>
      </c>
      <c r="G27" s="114">
        <v>4839</v>
      </c>
      <c r="H27" s="140">
        <v>4609</v>
      </c>
      <c r="I27" s="115">
        <v>-6</v>
      </c>
      <c r="J27" s="116">
        <v>-0.13018008244738555</v>
      </c>
    </row>
    <row r="28" spans="1:10" s="110" customFormat="1" ht="13.5" customHeight="1" x14ac:dyDescent="0.2">
      <c r="A28" s="120"/>
      <c r="B28" s="119" t="s">
        <v>107</v>
      </c>
      <c r="C28" s="113">
        <v>58.16215233593892</v>
      </c>
      <c r="D28" s="115">
        <v>6399</v>
      </c>
      <c r="E28" s="114">
        <v>6863</v>
      </c>
      <c r="F28" s="114">
        <v>7031</v>
      </c>
      <c r="G28" s="114">
        <v>7035</v>
      </c>
      <c r="H28" s="140">
        <v>6658</v>
      </c>
      <c r="I28" s="115">
        <v>-259</v>
      </c>
      <c r="J28" s="116">
        <v>-3.8900570741964553</v>
      </c>
    </row>
    <row r="29" spans="1:10" s="110" customFormat="1" ht="13.5" customHeight="1" x14ac:dyDescent="0.2">
      <c r="A29" s="118" t="s">
        <v>105</v>
      </c>
      <c r="B29" s="121" t="s">
        <v>108</v>
      </c>
      <c r="C29" s="113">
        <v>15.279040174513725</v>
      </c>
      <c r="D29" s="115">
        <v>1681</v>
      </c>
      <c r="E29" s="114">
        <v>1826</v>
      </c>
      <c r="F29" s="114">
        <v>1914</v>
      </c>
      <c r="G29" s="114">
        <v>1919</v>
      </c>
      <c r="H29" s="140">
        <v>1674</v>
      </c>
      <c r="I29" s="115">
        <v>7</v>
      </c>
      <c r="J29" s="116">
        <v>0.41816009557945044</v>
      </c>
    </row>
    <row r="30" spans="1:10" s="110" customFormat="1" ht="13.5" customHeight="1" x14ac:dyDescent="0.2">
      <c r="A30" s="118"/>
      <c r="B30" s="121" t="s">
        <v>109</v>
      </c>
      <c r="C30" s="113">
        <v>45.791674241047083</v>
      </c>
      <c r="D30" s="115">
        <v>5038</v>
      </c>
      <c r="E30" s="114">
        <v>5302</v>
      </c>
      <c r="F30" s="114">
        <v>5418</v>
      </c>
      <c r="G30" s="114">
        <v>5437</v>
      </c>
      <c r="H30" s="140">
        <v>5264</v>
      </c>
      <c r="I30" s="115">
        <v>-226</v>
      </c>
      <c r="J30" s="116">
        <v>-4.2933130699088142</v>
      </c>
    </row>
    <row r="31" spans="1:10" s="110" customFormat="1" ht="13.5" customHeight="1" x14ac:dyDescent="0.2">
      <c r="A31" s="118"/>
      <c r="B31" s="121" t="s">
        <v>110</v>
      </c>
      <c r="C31" s="113">
        <v>20.678058534811854</v>
      </c>
      <c r="D31" s="115">
        <v>2275</v>
      </c>
      <c r="E31" s="114">
        <v>2357</v>
      </c>
      <c r="F31" s="114">
        <v>2393</v>
      </c>
      <c r="G31" s="114">
        <v>2429</v>
      </c>
      <c r="H31" s="140">
        <v>2332</v>
      </c>
      <c r="I31" s="115">
        <v>-57</v>
      </c>
      <c r="J31" s="116">
        <v>-2.4442538593481991</v>
      </c>
    </row>
    <row r="32" spans="1:10" s="110" customFormat="1" ht="13.5" customHeight="1" x14ac:dyDescent="0.2">
      <c r="A32" s="120"/>
      <c r="B32" s="121" t="s">
        <v>111</v>
      </c>
      <c r="C32" s="113">
        <v>18.251227049627339</v>
      </c>
      <c r="D32" s="115">
        <v>2008</v>
      </c>
      <c r="E32" s="114">
        <v>2045</v>
      </c>
      <c r="F32" s="114">
        <v>2081</v>
      </c>
      <c r="G32" s="114">
        <v>2089</v>
      </c>
      <c r="H32" s="140">
        <v>1997</v>
      </c>
      <c r="I32" s="115">
        <v>11</v>
      </c>
      <c r="J32" s="116">
        <v>0.55082623935903852</v>
      </c>
    </row>
    <row r="33" spans="1:10" s="110" customFormat="1" ht="13.5" customHeight="1" x14ac:dyDescent="0.2">
      <c r="A33" s="120"/>
      <c r="B33" s="121" t="s">
        <v>112</v>
      </c>
      <c r="C33" s="113">
        <v>1.7996727867660425</v>
      </c>
      <c r="D33" s="115">
        <v>198</v>
      </c>
      <c r="E33" s="114">
        <v>201</v>
      </c>
      <c r="F33" s="114">
        <v>215</v>
      </c>
      <c r="G33" s="114">
        <v>190</v>
      </c>
      <c r="H33" s="140">
        <v>190</v>
      </c>
      <c r="I33" s="115">
        <v>8</v>
      </c>
      <c r="J33" s="116">
        <v>4.2105263157894735</v>
      </c>
    </row>
    <row r="34" spans="1:10" s="110" customFormat="1" ht="13.5" customHeight="1" x14ac:dyDescent="0.2">
      <c r="A34" s="118" t="s">
        <v>113</v>
      </c>
      <c r="B34" s="122" t="s">
        <v>116</v>
      </c>
      <c r="C34" s="113">
        <v>91.337938556626071</v>
      </c>
      <c r="D34" s="115">
        <v>10049</v>
      </c>
      <c r="E34" s="114">
        <v>10526</v>
      </c>
      <c r="F34" s="114">
        <v>10786</v>
      </c>
      <c r="G34" s="114">
        <v>10832</v>
      </c>
      <c r="H34" s="140">
        <v>10353</v>
      </c>
      <c r="I34" s="115">
        <v>-304</v>
      </c>
      <c r="J34" s="116">
        <v>-2.9363469525741333</v>
      </c>
    </row>
    <row r="35" spans="1:10" s="110" customFormat="1" ht="13.5" customHeight="1" x14ac:dyDescent="0.2">
      <c r="A35" s="118"/>
      <c r="B35" s="119" t="s">
        <v>117</v>
      </c>
      <c r="C35" s="113">
        <v>8.5711688783857483</v>
      </c>
      <c r="D35" s="115">
        <v>943</v>
      </c>
      <c r="E35" s="114">
        <v>995</v>
      </c>
      <c r="F35" s="114">
        <v>1010</v>
      </c>
      <c r="G35" s="114">
        <v>1032</v>
      </c>
      <c r="H35" s="140">
        <v>903</v>
      </c>
      <c r="I35" s="115">
        <v>40</v>
      </c>
      <c r="J35" s="116">
        <v>4.4296788482834994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6688</v>
      </c>
      <c r="E37" s="114">
        <v>6954</v>
      </c>
      <c r="F37" s="114">
        <v>7050</v>
      </c>
      <c r="G37" s="114">
        <v>7252</v>
      </c>
      <c r="H37" s="140">
        <v>6969</v>
      </c>
      <c r="I37" s="115">
        <v>-281</v>
      </c>
      <c r="J37" s="116">
        <v>-4.0321423446692499</v>
      </c>
    </row>
    <row r="38" spans="1:10" s="110" customFormat="1" ht="13.5" customHeight="1" x14ac:dyDescent="0.2">
      <c r="A38" s="118" t="s">
        <v>105</v>
      </c>
      <c r="B38" s="119" t="s">
        <v>106</v>
      </c>
      <c r="C38" s="113">
        <v>38.741028708133975</v>
      </c>
      <c r="D38" s="115">
        <v>2591</v>
      </c>
      <c r="E38" s="114">
        <v>2595</v>
      </c>
      <c r="F38" s="114">
        <v>2600</v>
      </c>
      <c r="G38" s="114">
        <v>2698</v>
      </c>
      <c r="H38" s="140">
        <v>2603</v>
      </c>
      <c r="I38" s="115">
        <v>-12</v>
      </c>
      <c r="J38" s="116">
        <v>-0.46100653092585481</v>
      </c>
    </row>
    <row r="39" spans="1:10" s="110" customFormat="1" ht="13.5" customHeight="1" x14ac:dyDescent="0.2">
      <c r="A39" s="120"/>
      <c r="B39" s="119" t="s">
        <v>107</v>
      </c>
      <c r="C39" s="113">
        <v>61.258971291866025</v>
      </c>
      <c r="D39" s="115">
        <v>4097</v>
      </c>
      <c r="E39" s="114">
        <v>4359</v>
      </c>
      <c r="F39" s="114">
        <v>4450</v>
      </c>
      <c r="G39" s="114">
        <v>4554</v>
      </c>
      <c r="H39" s="140">
        <v>4366</v>
      </c>
      <c r="I39" s="115">
        <v>-269</v>
      </c>
      <c r="J39" s="116">
        <v>-6.1612459917544662</v>
      </c>
    </row>
    <row r="40" spans="1:10" s="110" customFormat="1" ht="13.5" customHeight="1" x14ac:dyDescent="0.2">
      <c r="A40" s="118" t="s">
        <v>105</v>
      </c>
      <c r="B40" s="121" t="s">
        <v>108</v>
      </c>
      <c r="C40" s="113">
        <v>17.254784688995215</v>
      </c>
      <c r="D40" s="115">
        <v>1154</v>
      </c>
      <c r="E40" s="114">
        <v>1243</v>
      </c>
      <c r="F40" s="114">
        <v>1267</v>
      </c>
      <c r="G40" s="114">
        <v>1349</v>
      </c>
      <c r="H40" s="140">
        <v>1169</v>
      </c>
      <c r="I40" s="115">
        <v>-15</v>
      </c>
      <c r="J40" s="116">
        <v>-1.2831479897348161</v>
      </c>
    </row>
    <row r="41" spans="1:10" s="110" customFormat="1" ht="13.5" customHeight="1" x14ac:dyDescent="0.2">
      <c r="A41" s="118"/>
      <c r="B41" s="121" t="s">
        <v>109</v>
      </c>
      <c r="C41" s="113">
        <v>30.921052631578949</v>
      </c>
      <c r="D41" s="115">
        <v>2068</v>
      </c>
      <c r="E41" s="114">
        <v>2162</v>
      </c>
      <c r="F41" s="114">
        <v>2182</v>
      </c>
      <c r="G41" s="114">
        <v>2248</v>
      </c>
      <c r="H41" s="140">
        <v>2265</v>
      </c>
      <c r="I41" s="115">
        <v>-197</v>
      </c>
      <c r="J41" s="116">
        <v>-8.6975717439293589</v>
      </c>
    </row>
    <row r="42" spans="1:10" s="110" customFormat="1" ht="13.5" customHeight="1" x14ac:dyDescent="0.2">
      <c r="A42" s="118"/>
      <c r="B42" s="121" t="s">
        <v>110</v>
      </c>
      <c r="C42" s="113">
        <v>22.458133971291865</v>
      </c>
      <c r="D42" s="115">
        <v>1502</v>
      </c>
      <c r="E42" s="114">
        <v>1548</v>
      </c>
      <c r="F42" s="114">
        <v>1566</v>
      </c>
      <c r="G42" s="114">
        <v>1607</v>
      </c>
      <c r="H42" s="140">
        <v>1578</v>
      </c>
      <c r="I42" s="115">
        <v>-76</v>
      </c>
      <c r="J42" s="116">
        <v>-4.8162230671736372</v>
      </c>
    </row>
    <row r="43" spans="1:10" s="110" customFormat="1" ht="13.5" customHeight="1" x14ac:dyDescent="0.2">
      <c r="A43" s="120"/>
      <c r="B43" s="121" t="s">
        <v>111</v>
      </c>
      <c r="C43" s="113">
        <v>29.366028708133971</v>
      </c>
      <c r="D43" s="115">
        <v>1964</v>
      </c>
      <c r="E43" s="114">
        <v>2001</v>
      </c>
      <c r="F43" s="114">
        <v>2035</v>
      </c>
      <c r="G43" s="114">
        <v>2048</v>
      </c>
      <c r="H43" s="140">
        <v>1957</v>
      </c>
      <c r="I43" s="115">
        <v>7</v>
      </c>
      <c r="J43" s="116">
        <v>0.35769034236075625</v>
      </c>
    </row>
    <row r="44" spans="1:10" s="110" customFormat="1" ht="13.5" customHeight="1" x14ac:dyDescent="0.2">
      <c r="A44" s="120"/>
      <c r="B44" s="121" t="s">
        <v>112</v>
      </c>
      <c r="C44" s="113">
        <v>2.7212918660287082</v>
      </c>
      <c r="D44" s="115">
        <v>182</v>
      </c>
      <c r="E44" s="114">
        <v>186</v>
      </c>
      <c r="F44" s="114">
        <v>201</v>
      </c>
      <c r="G44" s="114">
        <v>180</v>
      </c>
      <c r="H44" s="140">
        <v>180</v>
      </c>
      <c r="I44" s="115">
        <v>2</v>
      </c>
      <c r="J44" s="116">
        <v>1.1111111111111112</v>
      </c>
    </row>
    <row r="45" spans="1:10" s="110" customFormat="1" ht="13.5" customHeight="1" x14ac:dyDescent="0.2">
      <c r="A45" s="118" t="s">
        <v>113</v>
      </c>
      <c r="B45" s="122" t="s">
        <v>116</v>
      </c>
      <c r="C45" s="113">
        <v>91.806220095693774</v>
      </c>
      <c r="D45" s="115">
        <v>6140</v>
      </c>
      <c r="E45" s="114">
        <v>6358</v>
      </c>
      <c r="F45" s="114">
        <v>6472</v>
      </c>
      <c r="G45" s="114">
        <v>6653</v>
      </c>
      <c r="H45" s="140">
        <v>6419</v>
      </c>
      <c r="I45" s="115">
        <v>-279</v>
      </c>
      <c r="J45" s="116">
        <v>-4.3464714129926776</v>
      </c>
    </row>
    <row r="46" spans="1:10" s="110" customFormat="1" ht="13.5" customHeight="1" x14ac:dyDescent="0.2">
      <c r="A46" s="118"/>
      <c r="B46" s="119" t="s">
        <v>117</v>
      </c>
      <c r="C46" s="113">
        <v>8.0442583732057411</v>
      </c>
      <c r="D46" s="115">
        <v>538</v>
      </c>
      <c r="E46" s="114">
        <v>587</v>
      </c>
      <c r="F46" s="114">
        <v>568</v>
      </c>
      <c r="G46" s="114">
        <v>589</v>
      </c>
      <c r="H46" s="140">
        <v>539</v>
      </c>
      <c r="I46" s="115">
        <v>-1</v>
      </c>
      <c r="J46" s="116">
        <v>-0.18552875695732837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4314</v>
      </c>
      <c r="E48" s="114">
        <v>4576</v>
      </c>
      <c r="F48" s="114">
        <v>4756</v>
      </c>
      <c r="G48" s="114">
        <v>4622</v>
      </c>
      <c r="H48" s="140">
        <v>4298</v>
      </c>
      <c r="I48" s="115">
        <v>16</v>
      </c>
      <c r="J48" s="116">
        <v>0.37226617031177289</v>
      </c>
    </row>
    <row r="49" spans="1:12" s="110" customFormat="1" ht="13.5" customHeight="1" x14ac:dyDescent="0.2">
      <c r="A49" s="118" t="s">
        <v>105</v>
      </c>
      <c r="B49" s="119" t="s">
        <v>106</v>
      </c>
      <c r="C49" s="113">
        <v>46.638850254983772</v>
      </c>
      <c r="D49" s="115">
        <v>2012</v>
      </c>
      <c r="E49" s="114">
        <v>2072</v>
      </c>
      <c r="F49" s="114">
        <v>2175</v>
      </c>
      <c r="G49" s="114">
        <v>2141</v>
      </c>
      <c r="H49" s="140">
        <v>2006</v>
      </c>
      <c r="I49" s="115">
        <v>6</v>
      </c>
      <c r="J49" s="116">
        <v>0.29910269192422734</v>
      </c>
    </row>
    <row r="50" spans="1:12" s="110" customFormat="1" ht="13.5" customHeight="1" x14ac:dyDescent="0.2">
      <c r="A50" s="120"/>
      <c r="B50" s="119" t="s">
        <v>107</v>
      </c>
      <c r="C50" s="113">
        <v>53.361149745016228</v>
      </c>
      <c r="D50" s="115">
        <v>2302</v>
      </c>
      <c r="E50" s="114">
        <v>2504</v>
      </c>
      <c r="F50" s="114">
        <v>2581</v>
      </c>
      <c r="G50" s="114">
        <v>2481</v>
      </c>
      <c r="H50" s="140">
        <v>2292</v>
      </c>
      <c r="I50" s="115">
        <v>10</v>
      </c>
      <c r="J50" s="116">
        <v>0.43630017452006981</v>
      </c>
    </row>
    <row r="51" spans="1:12" s="110" customFormat="1" ht="13.5" customHeight="1" x14ac:dyDescent="0.2">
      <c r="A51" s="118" t="s">
        <v>105</v>
      </c>
      <c r="B51" s="121" t="s">
        <v>108</v>
      </c>
      <c r="C51" s="113">
        <v>12.216040797403801</v>
      </c>
      <c r="D51" s="115">
        <v>527</v>
      </c>
      <c r="E51" s="114">
        <v>583</v>
      </c>
      <c r="F51" s="114">
        <v>647</v>
      </c>
      <c r="G51" s="114">
        <v>570</v>
      </c>
      <c r="H51" s="140">
        <v>505</v>
      </c>
      <c r="I51" s="115">
        <v>22</v>
      </c>
      <c r="J51" s="116">
        <v>4.3564356435643568</v>
      </c>
    </row>
    <row r="52" spans="1:12" s="110" customFormat="1" ht="13.5" customHeight="1" x14ac:dyDescent="0.2">
      <c r="A52" s="118"/>
      <c r="B52" s="121" t="s">
        <v>109</v>
      </c>
      <c r="C52" s="113">
        <v>68.845618915159946</v>
      </c>
      <c r="D52" s="115">
        <v>2970</v>
      </c>
      <c r="E52" s="114">
        <v>3140</v>
      </c>
      <c r="F52" s="114">
        <v>3236</v>
      </c>
      <c r="G52" s="114">
        <v>3189</v>
      </c>
      <c r="H52" s="140">
        <v>2999</v>
      </c>
      <c r="I52" s="115">
        <v>-29</v>
      </c>
      <c r="J52" s="116">
        <v>-0.96698899633211066</v>
      </c>
    </row>
    <row r="53" spans="1:12" s="110" customFormat="1" ht="13.5" customHeight="1" x14ac:dyDescent="0.2">
      <c r="A53" s="118"/>
      <c r="B53" s="121" t="s">
        <v>110</v>
      </c>
      <c r="C53" s="113">
        <v>17.918405192396847</v>
      </c>
      <c r="D53" s="115">
        <v>773</v>
      </c>
      <c r="E53" s="114">
        <v>809</v>
      </c>
      <c r="F53" s="114">
        <v>827</v>
      </c>
      <c r="G53" s="114">
        <v>822</v>
      </c>
      <c r="H53" s="140">
        <v>754</v>
      </c>
      <c r="I53" s="115">
        <v>19</v>
      </c>
      <c r="J53" s="116">
        <v>2.5198938992042441</v>
      </c>
    </row>
    <row r="54" spans="1:12" s="110" customFormat="1" ht="13.5" customHeight="1" x14ac:dyDescent="0.2">
      <c r="A54" s="120"/>
      <c r="B54" s="121" t="s">
        <v>111</v>
      </c>
      <c r="C54" s="113">
        <v>1.0199350950394066</v>
      </c>
      <c r="D54" s="115">
        <v>44</v>
      </c>
      <c r="E54" s="114">
        <v>44</v>
      </c>
      <c r="F54" s="114">
        <v>46</v>
      </c>
      <c r="G54" s="114">
        <v>41</v>
      </c>
      <c r="H54" s="140">
        <v>40</v>
      </c>
      <c r="I54" s="115">
        <v>4</v>
      </c>
      <c r="J54" s="116">
        <v>10</v>
      </c>
    </row>
    <row r="55" spans="1:12" s="110" customFormat="1" ht="13.5" customHeight="1" x14ac:dyDescent="0.2">
      <c r="A55" s="120"/>
      <c r="B55" s="121" t="s">
        <v>112</v>
      </c>
      <c r="C55" s="113">
        <v>0.37088548910523877</v>
      </c>
      <c r="D55" s="115">
        <v>16</v>
      </c>
      <c r="E55" s="114">
        <v>15</v>
      </c>
      <c r="F55" s="114">
        <v>14</v>
      </c>
      <c r="G55" s="114">
        <v>10</v>
      </c>
      <c r="H55" s="140">
        <v>10</v>
      </c>
      <c r="I55" s="115">
        <v>6</v>
      </c>
      <c r="J55" s="116">
        <v>60</v>
      </c>
    </row>
    <row r="56" spans="1:12" s="110" customFormat="1" ht="13.5" customHeight="1" x14ac:dyDescent="0.2">
      <c r="A56" s="118" t="s">
        <v>113</v>
      </c>
      <c r="B56" s="122" t="s">
        <v>116</v>
      </c>
      <c r="C56" s="113">
        <v>90.611961057023649</v>
      </c>
      <c r="D56" s="115">
        <v>3909</v>
      </c>
      <c r="E56" s="114">
        <v>4168</v>
      </c>
      <c r="F56" s="114">
        <v>4314</v>
      </c>
      <c r="G56" s="114">
        <v>4179</v>
      </c>
      <c r="H56" s="140">
        <v>3934</v>
      </c>
      <c r="I56" s="115">
        <v>-25</v>
      </c>
      <c r="J56" s="116">
        <v>-0.63548551093035077</v>
      </c>
    </row>
    <row r="57" spans="1:12" s="110" customFormat="1" ht="13.5" customHeight="1" x14ac:dyDescent="0.2">
      <c r="A57" s="142"/>
      <c r="B57" s="124" t="s">
        <v>117</v>
      </c>
      <c r="C57" s="125">
        <v>9.3880389429763564</v>
      </c>
      <c r="D57" s="143">
        <v>405</v>
      </c>
      <c r="E57" s="144">
        <v>408</v>
      </c>
      <c r="F57" s="144">
        <v>442</v>
      </c>
      <c r="G57" s="144">
        <v>443</v>
      </c>
      <c r="H57" s="145">
        <v>364</v>
      </c>
      <c r="I57" s="143">
        <v>41</v>
      </c>
      <c r="J57" s="146">
        <v>11.263736263736265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40539</v>
      </c>
      <c r="E12" s="236">
        <v>40709</v>
      </c>
      <c r="F12" s="114">
        <v>41776</v>
      </c>
      <c r="G12" s="114">
        <v>41113</v>
      </c>
      <c r="H12" s="140">
        <v>40707</v>
      </c>
      <c r="I12" s="115">
        <v>-168</v>
      </c>
      <c r="J12" s="116">
        <v>-0.4127054314982681</v>
      </c>
    </row>
    <row r="13" spans="1:15" s="110" customFormat="1" ht="12" customHeight="1" x14ac:dyDescent="0.2">
      <c r="A13" s="118" t="s">
        <v>105</v>
      </c>
      <c r="B13" s="119" t="s">
        <v>106</v>
      </c>
      <c r="C13" s="113">
        <v>55.31956881028146</v>
      </c>
      <c r="D13" s="115">
        <v>22426</v>
      </c>
      <c r="E13" s="114">
        <v>22410</v>
      </c>
      <c r="F13" s="114">
        <v>23040</v>
      </c>
      <c r="G13" s="114">
        <v>22692</v>
      </c>
      <c r="H13" s="140">
        <v>22571</v>
      </c>
      <c r="I13" s="115">
        <v>-145</v>
      </c>
      <c r="J13" s="116">
        <v>-0.64241726108723585</v>
      </c>
    </row>
    <row r="14" spans="1:15" s="110" customFormat="1" ht="12" customHeight="1" x14ac:dyDescent="0.2">
      <c r="A14" s="118"/>
      <c r="B14" s="119" t="s">
        <v>107</v>
      </c>
      <c r="C14" s="113">
        <v>44.68043118971854</v>
      </c>
      <c r="D14" s="115">
        <v>18113</v>
      </c>
      <c r="E14" s="114">
        <v>18299</v>
      </c>
      <c r="F14" s="114">
        <v>18736</v>
      </c>
      <c r="G14" s="114">
        <v>18421</v>
      </c>
      <c r="H14" s="140">
        <v>18136</v>
      </c>
      <c r="I14" s="115">
        <v>-23</v>
      </c>
      <c r="J14" s="116">
        <v>-0.12681958535509483</v>
      </c>
    </row>
    <row r="15" spans="1:15" s="110" customFormat="1" ht="12" customHeight="1" x14ac:dyDescent="0.2">
      <c r="A15" s="118" t="s">
        <v>105</v>
      </c>
      <c r="B15" s="121" t="s">
        <v>108</v>
      </c>
      <c r="C15" s="113">
        <v>11.813315572658428</v>
      </c>
      <c r="D15" s="115">
        <v>4789</v>
      </c>
      <c r="E15" s="114">
        <v>4900</v>
      </c>
      <c r="F15" s="114">
        <v>5117</v>
      </c>
      <c r="G15" s="114">
        <v>4633</v>
      </c>
      <c r="H15" s="140">
        <v>4721</v>
      </c>
      <c r="I15" s="115">
        <v>68</v>
      </c>
      <c r="J15" s="116">
        <v>1.4403728023723787</v>
      </c>
    </row>
    <row r="16" spans="1:15" s="110" customFormat="1" ht="12" customHeight="1" x14ac:dyDescent="0.2">
      <c r="A16" s="118"/>
      <c r="B16" s="121" t="s">
        <v>109</v>
      </c>
      <c r="C16" s="113">
        <v>64.902932978119836</v>
      </c>
      <c r="D16" s="115">
        <v>26311</v>
      </c>
      <c r="E16" s="114">
        <v>26422</v>
      </c>
      <c r="F16" s="114">
        <v>27199</v>
      </c>
      <c r="G16" s="114">
        <v>27193</v>
      </c>
      <c r="H16" s="140">
        <v>26945</v>
      </c>
      <c r="I16" s="115">
        <v>-634</v>
      </c>
      <c r="J16" s="116">
        <v>-2.3529411764705883</v>
      </c>
    </row>
    <row r="17" spans="1:10" s="110" customFormat="1" ht="12" customHeight="1" x14ac:dyDescent="0.2">
      <c r="A17" s="118"/>
      <c r="B17" s="121" t="s">
        <v>110</v>
      </c>
      <c r="C17" s="113">
        <v>21.872764498384271</v>
      </c>
      <c r="D17" s="115">
        <v>8867</v>
      </c>
      <c r="E17" s="114">
        <v>8815</v>
      </c>
      <c r="F17" s="114">
        <v>8887</v>
      </c>
      <c r="G17" s="114">
        <v>8733</v>
      </c>
      <c r="H17" s="140">
        <v>8515</v>
      </c>
      <c r="I17" s="115">
        <v>352</v>
      </c>
      <c r="J17" s="116">
        <v>4.1338813857897829</v>
      </c>
    </row>
    <row r="18" spans="1:10" s="110" customFormat="1" ht="12" customHeight="1" x14ac:dyDescent="0.2">
      <c r="A18" s="120"/>
      <c r="B18" s="121" t="s">
        <v>111</v>
      </c>
      <c r="C18" s="113">
        <v>1.4109869508374651</v>
      </c>
      <c r="D18" s="115">
        <v>572</v>
      </c>
      <c r="E18" s="114">
        <v>572</v>
      </c>
      <c r="F18" s="114">
        <v>573</v>
      </c>
      <c r="G18" s="114">
        <v>554</v>
      </c>
      <c r="H18" s="140">
        <v>526</v>
      </c>
      <c r="I18" s="115">
        <v>46</v>
      </c>
      <c r="J18" s="116">
        <v>8.7452471482889731</v>
      </c>
    </row>
    <row r="19" spans="1:10" s="110" customFormat="1" ht="12" customHeight="1" x14ac:dyDescent="0.2">
      <c r="A19" s="120"/>
      <c r="B19" s="121" t="s">
        <v>112</v>
      </c>
      <c r="C19" s="113">
        <v>0.38234786255211034</v>
      </c>
      <c r="D19" s="115">
        <v>155</v>
      </c>
      <c r="E19" s="114">
        <v>136</v>
      </c>
      <c r="F19" s="114">
        <v>130</v>
      </c>
      <c r="G19" s="114">
        <v>123</v>
      </c>
      <c r="H19" s="140">
        <v>123</v>
      </c>
      <c r="I19" s="115">
        <v>32</v>
      </c>
      <c r="J19" s="116">
        <v>26.016260162601625</v>
      </c>
    </row>
    <row r="20" spans="1:10" s="110" customFormat="1" ht="12" customHeight="1" x14ac:dyDescent="0.2">
      <c r="A20" s="118" t="s">
        <v>113</v>
      </c>
      <c r="B20" s="119" t="s">
        <v>181</v>
      </c>
      <c r="C20" s="113">
        <v>72.495621500283676</v>
      </c>
      <c r="D20" s="115">
        <v>29389</v>
      </c>
      <c r="E20" s="114">
        <v>29504</v>
      </c>
      <c r="F20" s="114">
        <v>30344</v>
      </c>
      <c r="G20" s="114">
        <v>29759</v>
      </c>
      <c r="H20" s="140">
        <v>29637</v>
      </c>
      <c r="I20" s="115">
        <v>-248</v>
      </c>
      <c r="J20" s="116">
        <v>-0.83679184802780304</v>
      </c>
    </row>
    <row r="21" spans="1:10" s="110" customFormat="1" ht="12" customHeight="1" x14ac:dyDescent="0.2">
      <c r="A21" s="118"/>
      <c r="B21" s="119" t="s">
        <v>182</v>
      </c>
      <c r="C21" s="113">
        <v>27.504378499716324</v>
      </c>
      <c r="D21" s="115">
        <v>11150</v>
      </c>
      <c r="E21" s="114">
        <v>11205</v>
      </c>
      <c r="F21" s="114">
        <v>11432</v>
      </c>
      <c r="G21" s="114">
        <v>11354</v>
      </c>
      <c r="H21" s="140">
        <v>11070</v>
      </c>
      <c r="I21" s="115">
        <v>80</v>
      </c>
      <c r="J21" s="116">
        <v>0.72267389340560073</v>
      </c>
    </row>
    <row r="22" spans="1:10" s="110" customFormat="1" ht="12" customHeight="1" x14ac:dyDescent="0.2">
      <c r="A22" s="118" t="s">
        <v>113</v>
      </c>
      <c r="B22" s="119" t="s">
        <v>116</v>
      </c>
      <c r="C22" s="113">
        <v>89.008115641727713</v>
      </c>
      <c r="D22" s="115">
        <v>36083</v>
      </c>
      <c r="E22" s="114">
        <v>36446</v>
      </c>
      <c r="F22" s="114">
        <v>36981</v>
      </c>
      <c r="G22" s="114">
        <v>36466</v>
      </c>
      <c r="H22" s="140">
        <v>36446</v>
      </c>
      <c r="I22" s="115">
        <v>-363</v>
      </c>
      <c r="J22" s="116">
        <v>-0.99599407342369528</v>
      </c>
    </row>
    <row r="23" spans="1:10" s="110" customFormat="1" ht="12" customHeight="1" x14ac:dyDescent="0.2">
      <c r="A23" s="118"/>
      <c r="B23" s="119" t="s">
        <v>117</v>
      </c>
      <c r="C23" s="113">
        <v>10.974617035447347</v>
      </c>
      <c r="D23" s="115">
        <v>4449</v>
      </c>
      <c r="E23" s="114">
        <v>4257</v>
      </c>
      <c r="F23" s="114">
        <v>4788</v>
      </c>
      <c r="G23" s="114">
        <v>4641</v>
      </c>
      <c r="H23" s="140">
        <v>4255</v>
      </c>
      <c r="I23" s="115">
        <v>194</v>
      </c>
      <c r="J23" s="116">
        <v>4.5593419506462984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43917</v>
      </c>
      <c r="E64" s="236">
        <v>44061</v>
      </c>
      <c r="F64" s="236">
        <v>44831</v>
      </c>
      <c r="G64" s="236">
        <v>43953</v>
      </c>
      <c r="H64" s="140">
        <v>43515</v>
      </c>
      <c r="I64" s="115">
        <v>402</v>
      </c>
      <c r="J64" s="116">
        <v>0.92381937263012759</v>
      </c>
    </row>
    <row r="65" spans="1:12" s="110" customFormat="1" ht="12" customHeight="1" x14ac:dyDescent="0.2">
      <c r="A65" s="118" t="s">
        <v>105</v>
      </c>
      <c r="B65" s="119" t="s">
        <v>106</v>
      </c>
      <c r="C65" s="113">
        <v>53.717239337841839</v>
      </c>
      <c r="D65" s="235">
        <v>23591</v>
      </c>
      <c r="E65" s="236">
        <v>23588</v>
      </c>
      <c r="F65" s="236">
        <v>24047</v>
      </c>
      <c r="G65" s="236">
        <v>23567</v>
      </c>
      <c r="H65" s="140">
        <v>23414</v>
      </c>
      <c r="I65" s="115">
        <v>177</v>
      </c>
      <c r="J65" s="116">
        <v>0.75595797386179209</v>
      </c>
    </row>
    <row r="66" spans="1:12" s="110" customFormat="1" ht="12" customHeight="1" x14ac:dyDescent="0.2">
      <c r="A66" s="118"/>
      <c r="B66" s="119" t="s">
        <v>107</v>
      </c>
      <c r="C66" s="113">
        <v>46.282760662158161</v>
      </c>
      <c r="D66" s="235">
        <v>20326</v>
      </c>
      <c r="E66" s="236">
        <v>20473</v>
      </c>
      <c r="F66" s="236">
        <v>20784</v>
      </c>
      <c r="G66" s="236">
        <v>20386</v>
      </c>
      <c r="H66" s="140">
        <v>20101</v>
      </c>
      <c r="I66" s="115">
        <v>225</v>
      </c>
      <c r="J66" s="116">
        <v>1.1193472961544202</v>
      </c>
    </row>
    <row r="67" spans="1:12" s="110" customFormat="1" ht="12" customHeight="1" x14ac:dyDescent="0.2">
      <c r="A67" s="118" t="s">
        <v>105</v>
      </c>
      <c r="B67" s="121" t="s">
        <v>108</v>
      </c>
      <c r="C67" s="113">
        <v>11.462531593688093</v>
      </c>
      <c r="D67" s="235">
        <v>5034</v>
      </c>
      <c r="E67" s="236">
        <v>5167</v>
      </c>
      <c r="F67" s="236">
        <v>5386</v>
      </c>
      <c r="G67" s="236">
        <v>4871</v>
      </c>
      <c r="H67" s="140">
        <v>4990</v>
      </c>
      <c r="I67" s="115">
        <v>44</v>
      </c>
      <c r="J67" s="116">
        <v>0.88176352705410821</v>
      </c>
    </row>
    <row r="68" spans="1:12" s="110" customFormat="1" ht="12" customHeight="1" x14ac:dyDescent="0.2">
      <c r="A68" s="118"/>
      <c r="B68" s="121" t="s">
        <v>109</v>
      </c>
      <c r="C68" s="113">
        <v>65.245804585923452</v>
      </c>
      <c r="D68" s="235">
        <v>28654</v>
      </c>
      <c r="E68" s="236">
        <v>28729</v>
      </c>
      <c r="F68" s="236">
        <v>29260</v>
      </c>
      <c r="G68" s="236">
        <v>29101</v>
      </c>
      <c r="H68" s="140">
        <v>28793</v>
      </c>
      <c r="I68" s="115">
        <v>-139</v>
      </c>
      <c r="J68" s="116">
        <v>-0.48275622547146874</v>
      </c>
    </row>
    <row r="69" spans="1:12" s="110" customFormat="1" ht="12" customHeight="1" x14ac:dyDescent="0.2">
      <c r="A69" s="118"/>
      <c r="B69" s="121" t="s">
        <v>110</v>
      </c>
      <c r="C69" s="113">
        <v>21.882186852471708</v>
      </c>
      <c r="D69" s="235">
        <v>9610</v>
      </c>
      <c r="E69" s="236">
        <v>9546</v>
      </c>
      <c r="F69" s="236">
        <v>9549</v>
      </c>
      <c r="G69" s="236">
        <v>9380</v>
      </c>
      <c r="H69" s="140">
        <v>9164</v>
      </c>
      <c r="I69" s="115">
        <v>446</v>
      </c>
      <c r="J69" s="116">
        <v>4.8668703622872105</v>
      </c>
    </row>
    <row r="70" spans="1:12" s="110" customFormat="1" ht="12" customHeight="1" x14ac:dyDescent="0.2">
      <c r="A70" s="120"/>
      <c r="B70" s="121" t="s">
        <v>111</v>
      </c>
      <c r="C70" s="113">
        <v>1.409476967916752</v>
      </c>
      <c r="D70" s="235">
        <v>619</v>
      </c>
      <c r="E70" s="236">
        <v>619</v>
      </c>
      <c r="F70" s="236">
        <v>636</v>
      </c>
      <c r="G70" s="236">
        <v>601</v>
      </c>
      <c r="H70" s="140">
        <v>568</v>
      </c>
      <c r="I70" s="115">
        <v>51</v>
      </c>
      <c r="J70" s="116">
        <v>8.97887323943662</v>
      </c>
    </row>
    <row r="71" spans="1:12" s="110" customFormat="1" ht="12" customHeight="1" x14ac:dyDescent="0.2">
      <c r="A71" s="120"/>
      <c r="B71" s="121" t="s">
        <v>112</v>
      </c>
      <c r="C71" s="113">
        <v>0.35976956531639226</v>
      </c>
      <c r="D71" s="235">
        <v>158</v>
      </c>
      <c r="E71" s="236">
        <v>145</v>
      </c>
      <c r="F71" s="236">
        <v>152</v>
      </c>
      <c r="G71" s="236">
        <v>138</v>
      </c>
      <c r="H71" s="140">
        <v>125</v>
      </c>
      <c r="I71" s="115">
        <v>33</v>
      </c>
      <c r="J71" s="116">
        <v>26.4</v>
      </c>
    </row>
    <row r="72" spans="1:12" s="110" customFormat="1" ht="12" customHeight="1" x14ac:dyDescent="0.2">
      <c r="A72" s="118" t="s">
        <v>113</v>
      </c>
      <c r="B72" s="119" t="s">
        <v>181</v>
      </c>
      <c r="C72" s="113">
        <v>71.257144158298615</v>
      </c>
      <c r="D72" s="235">
        <v>31294</v>
      </c>
      <c r="E72" s="236">
        <v>31431</v>
      </c>
      <c r="F72" s="236">
        <v>32026</v>
      </c>
      <c r="G72" s="236">
        <v>31354</v>
      </c>
      <c r="H72" s="140">
        <v>31173</v>
      </c>
      <c r="I72" s="115">
        <v>121</v>
      </c>
      <c r="J72" s="116">
        <v>0.3881564174125044</v>
      </c>
    </row>
    <row r="73" spans="1:12" s="110" customFormat="1" ht="12" customHeight="1" x14ac:dyDescent="0.2">
      <c r="A73" s="118"/>
      <c r="B73" s="119" t="s">
        <v>182</v>
      </c>
      <c r="C73" s="113">
        <v>28.742855841701392</v>
      </c>
      <c r="D73" s="115">
        <v>12623</v>
      </c>
      <c r="E73" s="114">
        <v>12630</v>
      </c>
      <c r="F73" s="114">
        <v>12805</v>
      </c>
      <c r="G73" s="114">
        <v>12599</v>
      </c>
      <c r="H73" s="140">
        <v>12342</v>
      </c>
      <c r="I73" s="115">
        <v>281</v>
      </c>
      <c r="J73" s="116">
        <v>2.2767784799870361</v>
      </c>
    </row>
    <row r="74" spans="1:12" s="110" customFormat="1" ht="12" customHeight="1" x14ac:dyDescent="0.2">
      <c r="A74" s="118" t="s">
        <v>113</v>
      </c>
      <c r="B74" s="119" t="s">
        <v>116</v>
      </c>
      <c r="C74" s="113">
        <v>89.154541521506474</v>
      </c>
      <c r="D74" s="115">
        <v>39154</v>
      </c>
      <c r="E74" s="114">
        <v>39486</v>
      </c>
      <c r="F74" s="114">
        <v>39920</v>
      </c>
      <c r="G74" s="114">
        <v>39217</v>
      </c>
      <c r="H74" s="140">
        <v>39179</v>
      </c>
      <c r="I74" s="115">
        <v>-25</v>
      </c>
      <c r="J74" s="116">
        <v>-6.3809693968707726E-2</v>
      </c>
    </row>
    <row r="75" spans="1:12" s="110" customFormat="1" ht="12" customHeight="1" x14ac:dyDescent="0.2">
      <c r="A75" s="142"/>
      <c r="B75" s="124" t="s">
        <v>117</v>
      </c>
      <c r="C75" s="125">
        <v>10.822688252840585</v>
      </c>
      <c r="D75" s="143">
        <v>4753</v>
      </c>
      <c r="E75" s="144">
        <v>4565</v>
      </c>
      <c r="F75" s="144">
        <v>4901</v>
      </c>
      <c r="G75" s="144">
        <v>4727</v>
      </c>
      <c r="H75" s="145">
        <v>4327</v>
      </c>
      <c r="I75" s="143">
        <v>426</v>
      </c>
      <c r="J75" s="146">
        <v>9.8451583082967407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40539</v>
      </c>
      <c r="G11" s="114">
        <v>40709</v>
      </c>
      <c r="H11" s="114">
        <v>41776</v>
      </c>
      <c r="I11" s="114">
        <v>41113</v>
      </c>
      <c r="J11" s="140">
        <v>40707</v>
      </c>
      <c r="K11" s="114">
        <v>-168</v>
      </c>
      <c r="L11" s="116">
        <v>-0.4127054314982681</v>
      </c>
    </row>
    <row r="12" spans="1:17" s="110" customFormat="1" ht="24.95" customHeight="1" x14ac:dyDescent="0.2">
      <c r="A12" s="604" t="s">
        <v>185</v>
      </c>
      <c r="B12" s="605"/>
      <c r="C12" s="605"/>
      <c r="D12" s="606"/>
      <c r="E12" s="113">
        <v>55.31956881028146</v>
      </c>
      <c r="F12" s="115">
        <v>22426</v>
      </c>
      <c r="G12" s="114">
        <v>22410</v>
      </c>
      <c r="H12" s="114">
        <v>23040</v>
      </c>
      <c r="I12" s="114">
        <v>22692</v>
      </c>
      <c r="J12" s="140">
        <v>22571</v>
      </c>
      <c r="K12" s="114">
        <v>-145</v>
      </c>
      <c r="L12" s="116">
        <v>-0.64241726108723585</v>
      </c>
    </row>
    <row r="13" spans="1:17" s="110" customFormat="1" ht="15" customHeight="1" x14ac:dyDescent="0.2">
      <c r="A13" s="120"/>
      <c r="B13" s="612" t="s">
        <v>107</v>
      </c>
      <c r="C13" s="612"/>
      <c r="E13" s="113">
        <v>44.68043118971854</v>
      </c>
      <c r="F13" s="115">
        <v>18113</v>
      </c>
      <c r="G13" s="114">
        <v>18299</v>
      </c>
      <c r="H13" s="114">
        <v>18736</v>
      </c>
      <c r="I13" s="114">
        <v>18421</v>
      </c>
      <c r="J13" s="140">
        <v>18136</v>
      </c>
      <c r="K13" s="114">
        <v>-23</v>
      </c>
      <c r="L13" s="116">
        <v>-0.12681958535509483</v>
      </c>
    </row>
    <row r="14" spans="1:17" s="110" customFormat="1" ht="24.95" customHeight="1" x14ac:dyDescent="0.2">
      <c r="A14" s="604" t="s">
        <v>186</v>
      </c>
      <c r="B14" s="605"/>
      <c r="C14" s="605"/>
      <c r="D14" s="606"/>
      <c r="E14" s="113">
        <v>11.813315572658428</v>
      </c>
      <c r="F14" s="115">
        <v>4789</v>
      </c>
      <c r="G14" s="114">
        <v>4900</v>
      </c>
      <c r="H14" s="114">
        <v>5117</v>
      </c>
      <c r="I14" s="114">
        <v>4633</v>
      </c>
      <c r="J14" s="140">
        <v>4721</v>
      </c>
      <c r="K14" s="114">
        <v>68</v>
      </c>
      <c r="L14" s="116">
        <v>1.4403728023723787</v>
      </c>
    </row>
    <row r="15" spans="1:17" s="110" customFormat="1" ht="15" customHeight="1" x14ac:dyDescent="0.2">
      <c r="A15" s="120"/>
      <c r="B15" s="119"/>
      <c r="C15" s="258" t="s">
        <v>106</v>
      </c>
      <c r="E15" s="113">
        <v>60.200459386093129</v>
      </c>
      <c r="F15" s="115">
        <v>2883</v>
      </c>
      <c r="G15" s="114">
        <v>2932</v>
      </c>
      <c r="H15" s="114">
        <v>3068</v>
      </c>
      <c r="I15" s="114">
        <v>2789</v>
      </c>
      <c r="J15" s="140">
        <v>2880</v>
      </c>
      <c r="K15" s="114">
        <v>3</v>
      </c>
      <c r="L15" s="116">
        <v>0.10416666666666667</v>
      </c>
    </row>
    <row r="16" spans="1:17" s="110" customFormat="1" ht="15" customHeight="1" x14ac:dyDescent="0.2">
      <c r="A16" s="120"/>
      <c r="B16" s="119"/>
      <c r="C16" s="258" t="s">
        <v>107</v>
      </c>
      <c r="E16" s="113">
        <v>39.799540613906871</v>
      </c>
      <c r="F16" s="115">
        <v>1906</v>
      </c>
      <c r="G16" s="114">
        <v>1968</v>
      </c>
      <c r="H16" s="114">
        <v>2049</v>
      </c>
      <c r="I16" s="114">
        <v>1844</v>
      </c>
      <c r="J16" s="140">
        <v>1841</v>
      </c>
      <c r="K16" s="114">
        <v>65</v>
      </c>
      <c r="L16" s="116">
        <v>3.5306898424769146</v>
      </c>
    </row>
    <row r="17" spans="1:12" s="110" customFormat="1" ht="15" customHeight="1" x14ac:dyDescent="0.2">
      <c r="A17" s="120"/>
      <c r="B17" s="121" t="s">
        <v>109</v>
      </c>
      <c r="C17" s="258"/>
      <c r="E17" s="113">
        <v>64.902932978119836</v>
      </c>
      <c r="F17" s="115">
        <v>26311</v>
      </c>
      <c r="G17" s="114">
        <v>26422</v>
      </c>
      <c r="H17" s="114">
        <v>27199</v>
      </c>
      <c r="I17" s="114">
        <v>27193</v>
      </c>
      <c r="J17" s="140">
        <v>26945</v>
      </c>
      <c r="K17" s="114">
        <v>-634</v>
      </c>
      <c r="L17" s="116">
        <v>-2.3529411764705883</v>
      </c>
    </row>
    <row r="18" spans="1:12" s="110" customFormat="1" ht="15" customHeight="1" x14ac:dyDescent="0.2">
      <c r="A18" s="120"/>
      <c r="B18" s="119"/>
      <c r="C18" s="258" t="s">
        <v>106</v>
      </c>
      <c r="E18" s="113">
        <v>55.083425183383376</v>
      </c>
      <c r="F18" s="115">
        <v>14493</v>
      </c>
      <c r="G18" s="114">
        <v>14465</v>
      </c>
      <c r="H18" s="114">
        <v>14923</v>
      </c>
      <c r="I18" s="114">
        <v>14982</v>
      </c>
      <c r="J18" s="140">
        <v>14876</v>
      </c>
      <c r="K18" s="114">
        <v>-383</v>
      </c>
      <c r="L18" s="116">
        <v>-2.5746168324818499</v>
      </c>
    </row>
    <row r="19" spans="1:12" s="110" customFormat="1" ht="15" customHeight="1" x14ac:dyDescent="0.2">
      <c r="A19" s="120"/>
      <c r="B19" s="119"/>
      <c r="C19" s="258" t="s">
        <v>107</v>
      </c>
      <c r="E19" s="113">
        <v>44.916574816616624</v>
      </c>
      <c r="F19" s="115">
        <v>11818</v>
      </c>
      <c r="G19" s="114">
        <v>11957</v>
      </c>
      <c r="H19" s="114">
        <v>12276</v>
      </c>
      <c r="I19" s="114">
        <v>12211</v>
      </c>
      <c r="J19" s="140">
        <v>12069</v>
      </c>
      <c r="K19" s="114">
        <v>-251</v>
      </c>
      <c r="L19" s="116">
        <v>-2.0797083436904464</v>
      </c>
    </row>
    <row r="20" spans="1:12" s="110" customFormat="1" ht="15" customHeight="1" x14ac:dyDescent="0.2">
      <c r="A20" s="120"/>
      <c r="B20" s="121" t="s">
        <v>110</v>
      </c>
      <c r="C20" s="258"/>
      <c r="E20" s="113">
        <v>21.872764498384271</v>
      </c>
      <c r="F20" s="115">
        <v>8867</v>
      </c>
      <c r="G20" s="114">
        <v>8815</v>
      </c>
      <c r="H20" s="114">
        <v>8887</v>
      </c>
      <c r="I20" s="114">
        <v>8733</v>
      </c>
      <c r="J20" s="140">
        <v>8515</v>
      </c>
      <c r="K20" s="114">
        <v>352</v>
      </c>
      <c r="L20" s="116">
        <v>4.1338813857897829</v>
      </c>
    </row>
    <row r="21" spans="1:12" s="110" customFormat="1" ht="15" customHeight="1" x14ac:dyDescent="0.2">
      <c r="A21" s="120"/>
      <c r="B21" s="119"/>
      <c r="C21" s="258" t="s">
        <v>106</v>
      </c>
      <c r="E21" s="113">
        <v>52.678470734182923</v>
      </c>
      <c r="F21" s="115">
        <v>4671</v>
      </c>
      <c r="G21" s="114">
        <v>4631</v>
      </c>
      <c r="H21" s="114">
        <v>4671</v>
      </c>
      <c r="I21" s="114">
        <v>4565</v>
      </c>
      <c r="J21" s="140">
        <v>4466</v>
      </c>
      <c r="K21" s="114">
        <v>205</v>
      </c>
      <c r="L21" s="116">
        <v>4.5902373488580386</v>
      </c>
    </row>
    <row r="22" spans="1:12" s="110" customFormat="1" ht="15" customHeight="1" x14ac:dyDescent="0.2">
      <c r="A22" s="120"/>
      <c r="B22" s="119"/>
      <c r="C22" s="258" t="s">
        <v>107</v>
      </c>
      <c r="E22" s="113">
        <v>47.321529265817077</v>
      </c>
      <c r="F22" s="115">
        <v>4196</v>
      </c>
      <c r="G22" s="114">
        <v>4184</v>
      </c>
      <c r="H22" s="114">
        <v>4216</v>
      </c>
      <c r="I22" s="114">
        <v>4168</v>
      </c>
      <c r="J22" s="140">
        <v>4049</v>
      </c>
      <c r="K22" s="114">
        <v>147</v>
      </c>
      <c r="L22" s="116">
        <v>3.6305260558162509</v>
      </c>
    </row>
    <row r="23" spans="1:12" s="110" customFormat="1" ht="15" customHeight="1" x14ac:dyDescent="0.2">
      <c r="A23" s="120"/>
      <c r="B23" s="121" t="s">
        <v>111</v>
      </c>
      <c r="C23" s="258"/>
      <c r="E23" s="113">
        <v>1.4109869508374651</v>
      </c>
      <c r="F23" s="115">
        <v>572</v>
      </c>
      <c r="G23" s="114">
        <v>572</v>
      </c>
      <c r="H23" s="114">
        <v>573</v>
      </c>
      <c r="I23" s="114">
        <v>554</v>
      </c>
      <c r="J23" s="140">
        <v>526</v>
      </c>
      <c r="K23" s="114">
        <v>46</v>
      </c>
      <c r="L23" s="116">
        <v>8.7452471482889731</v>
      </c>
    </row>
    <row r="24" spans="1:12" s="110" customFormat="1" ht="15" customHeight="1" x14ac:dyDescent="0.2">
      <c r="A24" s="120"/>
      <c r="B24" s="119"/>
      <c r="C24" s="258" t="s">
        <v>106</v>
      </c>
      <c r="E24" s="113">
        <v>66.258741258741253</v>
      </c>
      <c r="F24" s="115">
        <v>379</v>
      </c>
      <c r="G24" s="114">
        <v>382</v>
      </c>
      <c r="H24" s="114">
        <v>378</v>
      </c>
      <c r="I24" s="114">
        <v>356</v>
      </c>
      <c r="J24" s="140">
        <v>349</v>
      </c>
      <c r="K24" s="114">
        <v>30</v>
      </c>
      <c r="L24" s="116">
        <v>8.595988538681949</v>
      </c>
    </row>
    <row r="25" spans="1:12" s="110" customFormat="1" ht="15" customHeight="1" x14ac:dyDescent="0.2">
      <c r="A25" s="120"/>
      <c r="B25" s="119"/>
      <c r="C25" s="258" t="s">
        <v>107</v>
      </c>
      <c r="E25" s="113">
        <v>33.74125874125874</v>
      </c>
      <c r="F25" s="115">
        <v>193</v>
      </c>
      <c r="G25" s="114">
        <v>190</v>
      </c>
      <c r="H25" s="114">
        <v>195</v>
      </c>
      <c r="I25" s="114">
        <v>198</v>
      </c>
      <c r="J25" s="140">
        <v>177</v>
      </c>
      <c r="K25" s="114">
        <v>16</v>
      </c>
      <c r="L25" s="116">
        <v>9.0395480225988702</v>
      </c>
    </row>
    <row r="26" spans="1:12" s="110" customFormat="1" ht="15" customHeight="1" x14ac:dyDescent="0.2">
      <c r="A26" s="120"/>
      <c r="C26" s="121" t="s">
        <v>187</v>
      </c>
      <c r="D26" s="110" t="s">
        <v>188</v>
      </c>
      <c r="E26" s="113">
        <v>0.38234786255211034</v>
      </c>
      <c r="F26" s="115">
        <v>155</v>
      </c>
      <c r="G26" s="114">
        <v>136</v>
      </c>
      <c r="H26" s="114">
        <v>130</v>
      </c>
      <c r="I26" s="114">
        <v>123</v>
      </c>
      <c r="J26" s="140">
        <v>123</v>
      </c>
      <c r="K26" s="114">
        <v>32</v>
      </c>
      <c r="L26" s="116">
        <v>26.016260162601625</v>
      </c>
    </row>
    <row r="27" spans="1:12" s="110" customFormat="1" ht="15" customHeight="1" x14ac:dyDescent="0.2">
      <c r="A27" s="120"/>
      <c r="B27" s="119"/>
      <c r="D27" s="259" t="s">
        <v>106</v>
      </c>
      <c r="E27" s="113">
        <v>56.12903225806452</v>
      </c>
      <c r="F27" s="115">
        <v>87</v>
      </c>
      <c r="G27" s="114">
        <v>76</v>
      </c>
      <c r="H27" s="114">
        <v>74</v>
      </c>
      <c r="I27" s="114">
        <v>58</v>
      </c>
      <c r="J27" s="140">
        <v>64</v>
      </c>
      <c r="K27" s="114">
        <v>23</v>
      </c>
      <c r="L27" s="116">
        <v>35.9375</v>
      </c>
    </row>
    <row r="28" spans="1:12" s="110" customFormat="1" ht="15" customHeight="1" x14ac:dyDescent="0.2">
      <c r="A28" s="120"/>
      <c r="B28" s="119"/>
      <c r="D28" s="259" t="s">
        <v>107</v>
      </c>
      <c r="E28" s="113">
        <v>43.87096774193548</v>
      </c>
      <c r="F28" s="115">
        <v>68</v>
      </c>
      <c r="G28" s="114">
        <v>60</v>
      </c>
      <c r="H28" s="114">
        <v>56</v>
      </c>
      <c r="I28" s="114">
        <v>65</v>
      </c>
      <c r="J28" s="140">
        <v>59</v>
      </c>
      <c r="K28" s="114">
        <v>9</v>
      </c>
      <c r="L28" s="116">
        <v>15.254237288135593</v>
      </c>
    </row>
    <row r="29" spans="1:12" s="110" customFormat="1" ht="24.95" customHeight="1" x14ac:dyDescent="0.2">
      <c r="A29" s="604" t="s">
        <v>189</v>
      </c>
      <c r="B29" s="605"/>
      <c r="C29" s="605"/>
      <c r="D29" s="606"/>
      <c r="E29" s="113">
        <v>89.008115641727713</v>
      </c>
      <c r="F29" s="115">
        <v>36083</v>
      </c>
      <c r="G29" s="114">
        <v>36446</v>
      </c>
      <c r="H29" s="114">
        <v>36981</v>
      </c>
      <c r="I29" s="114">
        <v>36466</v>
      </c>
      <c r="J29" s="140">
        <v>36446</v>
      </c>
      <c r="K29" s="114">
        <v>-363</v>
      </c>
      <c r="L29" s="116">
        <v>-0.99599407342369528</v>
      </c>
    </row>
    <row r="30" spans="1:12" s="110" customFormat="1" ht="15" customHeight="1" x14ac:dyDescent="0.2">
      <c r="A30" s="120"/>
      <c r="B30" s="119"/>
      <c r="C30" s="258" t="s">
        <v>106</v>
      </c>
      <c r="E30" s="113">
        <v>53.839758334949977</v>
      </c>
      <c r="F30" s="115">
        <v>19427</v>
      </c>
      <c r="G30" s="114">
        <v>19576</v>
      </c>
      <c r="H30" s="114">
        <v>19872</v>
      </c>
      <c r="I30" s="114">
        <v>19637</v>
      </c>
      <c r="J30" s="140">
        <v>19726</v>
      </c>
      <c r="K30" s="114">
        <v>-299</v>
      </c>
      <c r="L30" s="116">
        <v>-1.5157659941194364</v>
      </c>
    </row>
    <row r="31" spans="1:12" s="110" customFormat="1" ht="15" customHeight="1" x14ac:dyDescent="0.2">
      <c r="A31" s="120"/>
      <c r="B31" s="119"/>
      <c r="C31" s="258" t="s">
        <v>107</v>
      </c>
      <c r="E31" s="113">
        <v>46.160241665050023</v>
      </c>
      <c r="F31" s="115">
        <v>16656</v>
      </c>
      <c r="G31" s="114">
        <v>16870</v>
      </c>
      <c r="H31" s="114">
        <v>17109</v>
      </c>
      <c r="I31" s="114">
        <v>16829</v>
      </c>
      <c r="J31" s="140">
        <v>16720</v>
      </c>
      <c r="K31" s="114">
        <v>-64</v>
      </c>
      <c r="L31" s="116">
        <v>-0.38277511961722488</v>
      </c>
    </row>
    <row r="32" spans="1:12" s="110" customFormat="1" ht="15" customHeight="1" x14ac:dyDescent="0.2">
      <c r="A32" s="120"/>
      <c r="B32" s="119" t="s">
        <v>117</v>
      </c>
      <c r="C32" s="258"/>
      <c r="E32" s="113">
        <v>10.974617035447347</v>
      </c>
      <c r="F32" s="115">
        <v>4449</v>
      </c>
      <c r="G32" s="114">
        <v>4257</v>
      </c>
      <c r="H32" s="114">
        <v>4788</v>
      </c>
      <c r="I32" s="114">
        <v>4641</v>
      </c>
      <c r="J32" s="140">
        <v>4255</v>
      </c>
      <c r="K32" s="114">
        <v>194</v>
      </c>
      <c r="L32" s="116">
        <v>4.5593419506462984</v>
      </c>
    </row>
    <row r="33" spans="1:12" s="110" customFormat="1" ht="15" customHeight="1" x14ac:dyDescent="0.2">
      <c r="A33" s="120"/>
      <c r="B33" s="119"/>
      <c r="C33" s="258" t="s">
        <v>106</v>
      </c>
      <c r="E33" s="113">
        <v>67.296021577882669</v>
      </c>
      <c r="F33" s="115">
        <v>2994</v>
      </c>
      <c r="G33" s="114">
        <v>2830</v>
      </c>
      <c r="H33" s="114">
        <v>3163</v>
      </c>
      <c r="I33" s="114">
        <v>3052</v>
      </c>
      <c r="J33" s="140">
        <v>2842</v>
      </c>
      <c r="K33" s="114">
        <v>152</v>
      </c>
      <c r="L33" s="116">
        <v>5.3483462350457422</v>
      </c>
    </row>
    <row r="34" spans="1:12" s="110" customFormat="1" ht="15" customHeight="1" x14ac:dyDescent="0.2">
      <c r="A34" s="120"/>
      <c r="B34" s="119"/>
      <c r="C34" s="258" t="s">
        <v>107</v>
      </c>
      <c r="E34" s="113">
        <v>32.703978422117331</v>
      </c>
      <c r="F34" s="115">
        <v>1455</v>
      </c>
      <c r="G34" s="114">
        <v>1427</v>
      </c>
      <c r="H34" s="114">
        <v>1625</v>
      </c>
      <c r="I34" s="114">
        <v>1589</v>
      </c>
      <c r="J34" s="140">
        <v>1413</v>
      </c>
      <c r="K34" s="114">
        <v>42</v>
      </c>
      <c r="L34" s="116">
        <v>2.9723991507430996</v>
      </c>
    </row>
    <row r="35" spans="1:12" s="110" customFormat="1" ht="24.95" customHeight="1" x14ac:dyDescent="0.2">
      <c r="A35" s="604" t="s">
        <v>190</v>
      </c>
      <c r="B35" s="605"/>
      <c r="C35" s="605"/>
      <c r="D35" s="606"/>
      <c r="E35" s="113">
        <v>72.495621500283676</v>
      </c>
      <c r="F35" s="115">
        <v>29389</v>
      </c>
      <c r="G35" s="114">
        <v>29504</v>
      </c>
      <c r="H35" s="114">
        <v>30344</v>
      </c>
      <c r="I35" s="114">
        <v>29759</v>
      </c>
      <c r="J35" s="140">
        <v>29637</v>
      </c>
      <c r="K35" s="114">
        <v>-248</v>
      </c>
      <c r="L35" s="116">
        <v>-0.83679184802780304</v>
      </c>
    </row>
    <row r="36" spans="1:12" s="110" customFormat="1" ht="15" customHeight="1" x14ac:dyDescent="0.2">
      <c r="A36" s="120"/>
      <c r="B36" s="119"/>
      <c r="C36" s="258" t="s">
        <v>106</v>
      </c>
      <c r="E36" s="113">
        <v>70.305216237367716</v>
      </c>
      <c r="F36" s="115">
        <v>20662</v>
      </c>
      <c r="G36" s="114">
        <v>20647</v>
      </c>
      <c r="H36" s="114">
        <v>21204</v>
      </c>
      <c r="I36" s="114">
        <v>20828</v>
      </c>
      <c r="J36" s="140">
        <v>20795</v>
      </c>
      <c r="K36" s="114">
        <v>-133</v>
      </c>
      <c r="L36" s="116">
        <v>-0.63957682135128635</v>
      </c>
    </row>
    <row r="37" spans="1:12" s="110" customFormat="1" ht="15" customHeight="1" x14ac:dyDescent="0.2">
      <c r="A37" s="120"/>
      <c r="B37" s="119"/>
      <c r="C37" s="258" t="s">
        <v>107</v>
      </c>
      <c r="E37" s="113">
        <v>29.694783762632277</v>
      </c>
      <c r="F37" s="115">
        <v>8727</v>
      </c>
      <c r="G37" s="114">
        <v>8857</v>
      </c>
      <c r="H37" s="114">
        <v>9140</v>
      </c>
      <c r="I37" s="114">
        <v>8931</v>
      </c>
      <c r="J37" s="140">
        <v>8842</v>
      </c>
      <c r="K37" s="114">
        <v>-115</v>
      </c>
      <c r="L37" s="116">
        <v>-1.300610721556209</v>
      </c>
    </row>
    <row r="38" spans="1:12" s="110" customFormat="1" ht="15" customHeight="1" x14ac:dyDescent="0.2">
      <c r="A38" s="120"/>
      <c r="B38" s="119" t="s">
        <v>182</v>
      </c>
      <c r="C38" s="258"/>
      <c r="E38" s="113">
        <v>27.504378499716324</v>
      </c>
      <c r="F38" s="115">
        <v>11150</v>
      </c>
      <c r="G38" s="114">
        <v>11205</v>
      </c>
      <c r="H38" s="114">
        <v>11432</v>
      </c>
      <c r="I38" s="114">
        <v>11354</v>
      </c>
      <c r="J38" s="140">
        <v>11070</v>
      </c>
      <c r="K38" s="114">
        <v>80</v>
      </c>
      <c r="L38" s="116">
        <v>0.72267389340560073</v>
      </c>
    </row>
    <row r="39" spans="1:12" s="110" customFormat="1" ht="15" customHeight="1" x14ac:dyDescent="0.2">
      <c r="A39" s="120"/>
      <c r="B39" s="119"/>
      <c r="C39" s="258" t="s">
        <v>106</v>
      </c>
      <c r="E39" s="113">
        <v>15.820627802690582</v>
      </c>
      <c r="F39" s="115">
        <v>1764</v>
      </c>
      <c r="G39" s="114">
        <v>1763</v>
      </c>
      <c r="H39" s="114">
        <v>1836</v>
      </c>
      <c r="I39" s="114">
        <v>1864</v>
      </c>
      <c r="J39" s="140">
        <v>1776</v>
      </c>
      <c r="K39" s="114">
        <v>-12</v>
      </c>
      <c r="L39" s="116">
        <v>-0.67567567567567566</v>
      </c>
    </row>
    <row r="40" spans="1:12" s="110" customFormat="1" ht="15" customHeight="1" x14ac:dyDescent="0.2">
      <c r="A40" s="120"/>
      <c r="B40" s="119"/>
      <c r="C40" s="258" t="s">
        <v>107</v>
      </c>
      <c r="E40" s="113">
        <v>84.179372197309419</v>
      </c>
      <c r="F40" s="115">
        <v>9386</v>
      </c>
      <c r="G40" s="114">
        <v>9442</v>
      </c>
      <c r="H40" s="114">
        <v>9596</v>
      </c>
      <c r="I40" s="114">
        <v>9490</v>
      </c>
      <c r="J40" s="140">
        <v>9294</v>
      </c>
      <c r="K40" s="114">
        <v>92</v>
      </c>
      <c r="L40" s="116">
        <v>0.98988594792339146</v>
      </c>
    </row>
    <row r="41" spans="1:12" s="110" customFormat="1" ht="24.75" customHeight="1" x14ac:dyDescent="0.2">
      <c r="A41" s="604" t="s">
        <v>518</v>
      </c>
      <c r="B41" s="605"/>
      <c r="C41" s="605"/>
      <c r="D41" s="606"/>
      <c r="E41" s="113">
        <v>5.5600779496287522</v>
      </c>
      <c r="F41" s="115">
        <v>2254</v>
      </c>
      <c r="G41" s="114">
        <v>2443</v>
      </c>
      <c r="H41" s="114">
        <v>2492</v>
      </c>
      <c r="I41" s="114">
        <v>1914</v>
      </c>
      <c r="J41" s="140">
        <v>2127</v>
      </c>
      <c r="K41" s="114">
        <v>127</v>
      </c>
      <c r="L41" s="116">
        <v>5.9708509637987772</v>
      </c>
    </row>
    <row r="42" spans="1:12" s="110" customFormat="1" ht="15" customHeight="1" x14ac:dyDescent="0.2">
      <c r="A42" s="120"/>
      <c r="B42" s="119"/>
      <c r="C42" s="258" t="s">
        <v>106</v>
      </c>
      <c r="E42" s="113">
        <v>57.675244010647738</v>
      </c>
      <c r="F42" s="115">
        <v>1300</v>
      </c>
      <c r="G42" s="114">
        <v>1443</v>
      </c>
      <c r="H42" s="114">
        <v>1474</v>
      </c>
      <c r="I42" s="114">
        <v>1143</v>
      </c>
      <c r="J42" s="140">
        <v>1252</v>
      </c>
      <c r="K42" s="114">
        <v>48</v>
      </c>
      <c r="L42" s="116">
        <v>3.8338658146964857</v>
      </c>
    </row>
    <row r="43" spans="1:12" s="110" customFormat="1" ht="15" customHeight="1" x14ac:dyDescent="0.2">
      <c r="A43" s="123"/>
      <c r="B43" s="124"/>
      <c r="C43" s="260" t="s">
        <v>107</v>
      </c>
      <c r="D43" s="261"/>
      <c r="E43" s="125">
        <v>42.324755989352262</v>
      </c>
      <c r="F43" s="143">
        <v>954</v>
      </c>
      <c r="G43" s="144">
        <v>1000</v>
      </c>
      <c r="H43" s="144">
        <v>1018</v>
      </c>
      <c r="I43" s="144">
        <v>771</v>
      </c>
      <c r="J43" s="145">
        <v>875</v>
      </c>
      <c r="K43" s="144">
        <v>79</v>
      </c>
      <c r="L43" s="146">
        <v>9.0285714285714285</v>
      </c>
    </row>
    <row r="44" spans="1:12" s="110" customFormat="1" ht="45.75" customHeight="1" x14ac:dyDescent="0.2">
      <c r="A44" s="604" t="s">
        <v>191</v>
      </c>
      <c r="B44" s="605"/>
      <c r="C44" s="605"/>
      <c r="D44" s="606"/>
      <c r="E44" s="113">
        <v>1.4899232837514491</v>
      </c>
      <c r="F44" s="115">
        <v>604</v>
      </c>
      <c r="G44" s="114">
        <v>611</v>
      </c>
      <c r="H44" s="114">
        <v>610</v>
      </c>
      <c r="I44" s="114">
        <v>596</v>
      </c>
      <c r="J44" s="140">
        <v>597</v>
      </c>
      <c r="K44" s="114">
        <v>7</v>
      </c>
      <c r="L44" s="116">
        <v>1.1725293132328307</v>
      </c>
    </row>
    <row r="45" spans="1:12" s="110" customFormat="1" ht="15" customHeight="1" x14ac:dyDescent="0.2">
      <c r="A45" s="120"/>
      <c r="B45" s="119"/>
      <c r="C45" s="258" t="s">
        <v>106</v>
      </c>
      <c r="E45" s="113">
        <v>60.099337748344368</v>
      </c>
      <c r="F45" s="115">
        <v>363</v>
      </c>
      <c r="G45" s="114">
        <v>370</v>
      </c>
      <c r="H45" s="114">
        <v>368</v>
      </c>
      <c r="I45" s="114">
        <v>357</v>
      </c>
      <c r="J45" s="140">
        <v>358</v>
      </c>
      <c r="K45" s="114">
        <v>5</v>
      </c>
      <c r="L45" s="116">
        <v>1.3966480446927374</v>
      </c>
    </row>
    <row r="46" spans="1:12" s="110" customFormat="1" ht="15" customHeight="1" x14ac:dyDescent="0.2">
      <c r="A46" s="123"/>
      <c r="B46" s="124"/>
      <c r="C46" s="260" t="s">
        <v>107</v>
      </c>
      <c r="D46" s="261"/>
      <c r="E46" s="125">
        <v>39.900662251655632</v>
      </c>
      <c r="F46" s="143">
        <v>241</v>
      </c>
      <c r="G46" s="144">
        <v>241</v>
      </c>
      <c r="H46" s="144">
        <v>242</v>
      </c>
      <c r="I46" s="144">
        <v>239</v>
      </c>
      <c r="J46" s="145">
        <v>239</v>
      </c>
      <c r="K46" s="144">
        <v>2</v>
      </c>
      <c r="L46" s="146">
        <v>0.83682008368200833</v>
      </c>
    </row>
    <row r="47" spans="1:12" s="110" customFormat="1" ht="39" customHeight="1" x14ac:dyDescent="0.2">
      <c r="A47" s="604" t="s">
        <v>519</v>
      </c>
      <c r="B47" s="607"/>
      <c r="C47" s="607"/>
      <c r="D47" s="608"/>
      <c r="E47" s="113">
        <v>0.13073830138878612</v>
      </c>
      <c r="F47" s="115">
        <v>53</v>
      </c>
      <c r="G47" s="114">
        <v>59</v>
      </c>
      <c r="H47" s="114">
        <v>58</v>
      </c>
      <c r="I47" s="114">
        <v>44</v>
      </c>
      <c r="J47" s="140">
        <v>48</v>
      </c>
      <c r="K47" s="114">
        <v>5</v>
      </c>
      <c r="L47" s="116">
        <v>10.416666666666666</v>
      </c>
    </row>
    <row r="48" spans="1:12" s="110" customFormat="1" ht="15" customHeight="1" x14ac:dyDescent="0.2">
      <c r="A48" s="120"/>
      <c r="B48" s="119"/>
      <c r="C48" s="258" t="s">
        <v>106</v>
      </c>
      <c r="E48" s="113">
        <v>18.867924528301888</v>
      </c>
      <c r="F48" s="115">
        <v>10</v>
      </c>
      <c r="G48" s="114">
        <v>13</v>
      </c>
      <c r="H48" s="114">
        <v>10</v>
      </c>
      <c r="I48" s="114">
        <v>6</v>
      </c>
      <c r="J48" s="140">
        <v>10</v>
      </c>
      <c r="K48" s="114">
        <v>0</v>
      </c>
      <c r="L48" s="116">
        <v>0</v>
      </c>
    </row>
    <row r="49" spans="1:12" s="110" customFormat="1" ht="15" customHeight="1" x14ac:dyDescent="0.2">
      <c r="A49" s="123"/>
      <c r="B49" s="124"/>
      <c r="C49" s="260" t="s">
        <v>107</v>
      </c>
      <c r="D49" s="261"/>
      <c r="E49" s="125">
        <v>81.132075471698116</v>
      </c>
      <c r="F49" s="143">
        <v>43</v>
      </c>
      <c r="G49" s="144">
        <v>46</v>
      </c>
      <c r="H49" s="144">
        <v>48</v>
      </c>
      <c r="I49" s="144">
        <v>38</v>
      </c>
      <c r="J49" s="145">
        <v>38</v>
      </c>
      <c r="K49" s="144">
        <v>5</v>
      </c>
      <c r="L49" s="146">
        <v>13.157894736842104</v>
      </c>
    </row>
    <row r="50" spans="1:12" s="110" customFormat="1" ht="24.95" customHeight="1" x14ac:dyDescent="0.2">
      <c r="A50" s="609" t="s">
        <v>192</v>
      </c>
      <c r="B50" s="610"/>
      <c r="C50" s="610"/>
      <c r="D50" s="611"/>
      <c r="E50" s="262">
        <v>13.771923333086658</v>
      </c>
      <c r="F50" s="263">
        <v>5583</v>
      </c>
      <c r="G50" s="264">
        <v>5773</v>
      </c>
      <c r="H50" s="264">
        <v>5953</v>
      </c>
      <c r="I50" s="264">
        <v>5540</v>
      </c>
      <c r="J50" s="265">
        <v>5412</v>
      </c>
      <c r="K50" s="263">
        <v>171</v>
      </c>
      <c r="L50" s="266">
        <v>3.1596452328159645</v>
      </c>
    </row>
    <row r="51" spans="1:12" s="110" customFormat="1" ht="15" customHeight="1" x14ac:dyDescent="0.2">
      <c r="A51" s="120"/>
      <c r="B51" s="119"/>
      <c r="C51" s="258" t="s">
        <v>106</v>
      </c>
      <c r="E51" s="113">
        <v>57.764642665233744</v>
      </c>
      <c r="F51" s="115">
        <v>3225</v>
      </c>
      <c r="G51" s="114">
        <v>3279</v>
      </c>
      <c r="H51" s="114">
        <v>3397</v>
      </c>
      <c r="I51" s="114">
        <v>3177</v>
      </c>
      <c r="J51" s="140">
        <v>3119</v>
      </c>
      <c r="K51" s="114">
        <v>106</v>
      </c>
      <c r="L51" s="116">
        <v>3.3985251683231805</v>
      </c>
    </row>
    <row r="52" spans="1:12" s="110" customFormat="1" ht="15" customHeight="1" x14ac:dyDescent="0.2">
      <c r="A52" s="120"/>
      <c r="B52" s="119"/>
      <c r="C52" s="258" t="s">
        <v>107</v>
      </c>
      <c r="E52" s="113">
        <v>42.235357334766256</v>
      </c>
      <c r="F52" s="115">
        <v>2358</v>
      </c>
      <c r="G52" s="114">
        <v>2494</v>
      </c>
      <c r="H52" s="114">
        <v>2556</v>
      </c>
      <c r="I52" s="114">
        <v>2363</v>
      </c>
      <c r="J52" s="140">
        <v>2293</v>
      </c>
      <c r="K52" s="114">
        <v>65</v>
      </c>
      <c r="L52" s="116">
        <v>2.8347143480156998</v>
      </c>
    </row>
    <row r="53" spans="1:12" s="110" customFormat="1" ht="15" customHeight="1" x14ac:dyDescent="0.2">
      <c r="A53" s="120"/>
      <c r="B53" s="119"/>
      <c r="C53" s="258" t="s">
        <v>187</v>
      </c>
      <c r="D53" s="110" t="s">
        <v>193</v>
      </c>
      <c r="E53" s="113">
        <v>28.389754612215654</v>
      </c>
      <c r="F53" s="115">
        <v>1585</v>
      </c>
      <c r="G53" s="114">
        <v>1831</v>
      </c>
      <c r="H53" s="114">
        <v>1904</v>
      </c>
      <c r="I53" s="114">
        <v>1433</v>
      </c>
      <c r="J53" s="140">
        <v>1481</v>
      </c>
      <c r="K53" s="114">
        <v>104</v>
      </c>
      <c r="L53" s="116">
        <v>7.0222822417285622</v>
      </c>
    </row>
    <row r="54" spans="1:12" s="110" customFormat="1" ht="15" customHeight="1" x14ac:dyDescent="0.2">
      <c r="A54" s="120"/>
      <c r="B54" s="119"/>
      <c r="D54" s="267" t="s">
        <v>194</v>
      </c>
      <c r="E54" s="113">
        <v>61.135646687697161</v>
      </c>
      <c r="F54" s="115">
        <v>969</v>
      </c>
      <c r="G54" s="114">
        <v>1096</v>
      </c>
      <c r="H54" s="114">
        <v>1147</v>
      </c>
      <c r="I54" s="114">
        <v>879</v>
      </c>
      <c r="J54" s="140">
        <v>923</v>
      </c>
      <c r="K54" s="114">
        <v>46</v>
      </c>
      <c r="L54" s="116">
        <v>4.9837486457204765</v>
      </c>
    </row>
    <row r="55" spans="1:12" s="110" customFormat="1" ht="15" customHeight="1" x14ac:dyDescent="0.2">
      <c r="A55" s="120"/>
      <c r="B55" s="119"/>
      <c r="D55" s="267" t="s">
        <v>195</v>
      </c>
      <c r="E55" s="113">
        <v>38.864353312302839</v>
      </c>
      <c r="F55" s="115">
        <v>616</v>
      </c>
      <c r="G55" s="114">
        <v>735</v>
      </c>
      <c r="H55" s="114">
        <v>757</v>
      </c>
      <c r="I55" s="114">
        <v>554</v>
      </c>
      <c r="J55" s="140">
        <v>558</v>
      </c>
      <c r="K55" s="114">
        <v>58</v>
      </c>
      <c r="L55" s="116">
        <v>10.394265232974911</v>
      </c>
    </row>
    <row r="56" spans="1:12" s="110" customFormat="1" ht="15" customHeight="1" x14ac:dyDescent="0.2">
      <c r="A56" s="120"/>
      <c r="B56" s="119" t="s">
        <v>196</v>
      </c>
      <c r="C56" s="258"/>
      <c r="E56" s="113">
        <v>69.661313796590932</v>
      </c>
      <c r="F56" s="115">
        <v>28240</v>
      </c>
      <c r="G56" s="114">
        <v>28258</v>
      </c>
      <c r="H56" s="114">
        <v>28679</v>
      </c>
      <c r="I56" s="114">
        <v>28606</v>
      </c>
      <c r="J56" s="140">
        <v>28495</v>
      </c>
      <c r="K56" s="114">
        <v>-255</v>
      </c>
      <c r="L56" s="116">
        <v>-0.89489384102474123</v>
      </c>
    </row>
    <row r="57" spans="1:12" s="110" customFormat="1" ht="15" customHeight="1" x14ac:dyDescent="0.2">
      <c r="A57" s="120"/>
      <c r="B57" s="119"/>
      <c r="C57" s="258" t="s">
        <v>106</v>
      </c>
      <c r="E57" s="113">
        <v>53.714589235127477</v>
      </c>
      <c r="F57" s="115">
        <v>15169</v>
      </c>
      <c r="G57" s="114">
        <v>15147</v>
      </c>
      <c r="H57" s="114">
        <v>15355</v>
      </c>
      <c r="I57" s="114">
        <v>15331</v>
      </c>
      <c r="J57" s="140">
        <v>15366</v>
      </c>
      <c r="K57" s="114">
        <v>-197</v>
      </c>
      <c r="L57" s="116">
        <v>-1.2820512820512822</v>
      </c>
    </row>
    <row r="58" spans="1:12" s="110" customFormat="1" ht="15" customHeight="1" x14ac:dyDescent="0.2">
      <c r="A58" s="120"/>
      <c r="B58" s="119"/>
      <c r="C58" s="258" t="s">
        <v>107</v>
      </c>
      <c r="E58" s="113">
        <v>46.285410764872523</v>
      </c>
      <c r="F58" s="115">
        <v>13071</v>
      </c>
      <c r="G58" s="114">
        <v>13111</v>
      </c>
      <c r="H58" s="114">
        <v>13324</v>
      </c>
      <c r="I58" s="114">
        <v>13275</v>
      </c>
      <c r="J58" s="140">
        <v>13129</v>
      </c>
      <c r="K58" s="114">
        <v>-58</v>
      </c>
      <c r="L58" s="116">
        <v>-0.44177012719932973</v>
      </c>
    </row>
    <row r="59" spans="1:12" s="110" customFormat="1" ht="15" customHeight="1" x14ac:dyDescent="0.2">
      <c r="A59" s="120"/>
      <c r="B59" s="119"/>
      <c r="C59" s="258" t="s">
        <v>105</v>
      </c>
      <c r="D59" s="110" t="s">
        <v>197</v>
      </c>
      <c r="E59" s="113">
        <v>91.589943342776209</v>
      </c>
      <c r="F59" s="115">
        <v>25865</v>
      </c>
      <c r="G59" s="114">
        <v>25913</v>
      </c>
      <c r="H59" s="114">
        <v>26315</v>
      </c>
      <c r="I59" s="114">
        <v>26259</v>
      </c>
      <c r="J59" s="140">
        <v>26193</v>
      </c>
      <c r="K59" s="114">
        <v>-328</v>
      </c>
      <c r="L59" s="116">
        <v>-1.2522429656778529</v>
      </c>
    </row>
    <row r="60" spans="1:12" s="110" customFormat="1" ht="15" customHeight="1" x14ac:dyDescent="0.2">
      <c r="A60" s="120"/>
      <c r="B60" s="119"/>
      <c r="C60" s="258"/>
      <c r="D60" s="267" t="s">
        <v>198</v>
      </c>
      <c r="E60" s="113">
        <v>51.645080224241255</v>
      </c>
      <c r="F60" s="115">
        <v>13358</v>
      </c>
      <c r="G60" s="114">
        <v>13373</v>
      </c>
      <c r="H60" s="114">
        <v>13566</v>
      </c>
      <c r="I60" s="114">
        <v>13557</v>
      </c>
      <c r="J60" s="140">
        <v>13610</v>
      </c>
      <c r="K60" s="114">
        <v>-252</v>
      </c>
      <c r="L60" s="116">
        <v>-1.8515797207935341</v>
      </c>
    </row>
    <row r="61" spans="1:12" s="110" customFormat="1" ht="15" customHeight="1" x14ac:dyDescent="0.2">
      <c r="A61" s="120"/>
      <c r="B61" s="119"/>
      <c r="C61" s="258"/>
      <c r="D61" s="267" t="s">
        <v>199</v>
      </c>
      <c r="E61" s="113">
        <v>48.354919775758745</v>
      </c>
      <c r="F61" s="115">
        <v>12507</v>
      </c>
      <c r="G61" s="114">
        <v>12540</v>
      </c>
      <c r="H61" s="114">
        <v>12749</v>
      </c>
      <c r="I61" s="114">
        <v>12702</v>
      </c>
      <c r="J61" s="140">
        <v>12583</v>
      </c>
      <c r="K61" s="114">
        <v>-76</v>
      </c>
      <c r="L61" s="116">
        <v>-0.60398950965588494</v>
      </c>
    </row>
    <row r="62" spans="1:12" s="110" customFormat="1" ht="15" customHeight="1" x14ac:dyDescent="0.2">
      <c r="A62" s="120"/>
      <c r="B62" s="119"/>
      <c r="C62" s="258"/>
      <c r="D62" s="258" t="s">
        <v>200</v>
      </c>
      <c r="E62" s="113">
        <v>8.4100566572237963</v>
      </c>
      <c r="F62" s="115">
        <v>2375</v>
      </c>
      <c r="G62" s="114">
        <v>2345</v>
      </c>
      <c r="H62" s="114">
        <v>2364</v>
      </c>
      <c r="I62" s="114">
        <v>2347</v>
      </c>
      <c r="J62" s="140">
        <v>2302</v>
      </c>
      <c r="K62" s="114">
        <v>73</v>
      </c>
      <c r="L62" s="116">
        <v>3.1711555169417895</v>
      </c>
    </row>
    <row r="63" spans="1:12" s="110" customFormat="1" ht="15" customHeight="1" x14ac:dyDescent="0.2">
      <c r="A63" s="120"/>
      <c r="B63" s="119"/>
      <c r="C63" s="258"/>
      <c r="D63" s="267" t="s">
        <v>198</v>
      </c>
      <c r="E63" s="113">
        <v>76.252631578947373</v>
      </c>
      <c r="F63" s="115">
        <v>1811</v>
      </c>
      <c r="G63" s="114">
        <v>1774</v>
      </c>
      <c r="H63" s="114">
        <v>1789</v>
      </c>
      <c r="I63" s="114">
        <v>1774</v>
      </c>
      <c r="J63" s="140">
        <v>1756</v>
      </c>
      <c r="K63" s="114">
        <v>55</v>
      </c>
      <c r="L63" s="116">
        <v>3.132118451025057</v>
      </c>
    </row>
    <row r="64" spans="1:12" s="110" customFormat="1" ht="15" customHeight="1" x14ac:dyDescent="0.2">
      <c r="A64" s="120"/>
      <c r="B64" s="119"/>
      <c r="C64" s="258"/>
      <c r="D64" s="267" t="s">
        <v>199</v>
      </c>
      <c r="E64" s="113">
        <v>23.747368421052631</v>
      </c>
      <c r="F64" s="115">
        <v>564</v>
      </c>
      <c r="G64" s="114">
        <v>571</v>
      </c>
      <c r="H64" s="114">
        <v>575</v>
      </c>
      <c r="I64" s="114">
        <v>573</v>
      </c>
      <c r="J64" s="140">
        <v>546</v>
      </c>
      <c r="K64" s="114">
        <v>18</v>
      </c>
      <c r="L64" s="116">
        <v>3.2967032967032965</v>
      </c>
    </row>
    <row r="65" spans="1:12" s="110" customFormat="1" ht="15" customHeight="1" x14ac:dyDescent="0.2">
      <c r="A65" s="120"/>
      <c r="B65" s="119" t="s">
        <v>201</v>
      </c>
      <c r="C65" s="258"/>
      <c r="E65" s="113">
        <v>7.2448753052615995</v>
      </c>
      <c r="F65" s="115">
        <v>2937</v>
      </c>
      <c r="G65" s="114">
        <v>2934</v>
      </c>
      <c r="H65" s="114">
        <v>2977</v>
      </c>
      <c r="I65" s="114">
        <v>2912</v>
      </c>
      <c r="J65" s="140">
        <v>2887</v>
      </c>
      <c r="K65" s="114">
        <v>50</v>
      </c>
      <c r="L65" s="116">
        <v>1.7319016279875303</v>
      </c>
    </row>
    <row r="66" spans="1:12" s="110" customFormat="1" ht="15" customHeight="1" x14ac:dyDescent="0.2">
      <c r="A66" s="120"/>
      <c r="B66" s="119"/>
      <c r="C66" s="258" t="s">
        <v>106</v>
      </c>
      <c r="E66" s="113">
        <v>49.438202247191015</v>
      </c>
      <c r="F66" s="115">
        <v>1452</v>
      </c>
      <c r="G66" s="114">
        <v>1455</v>
      </c>
      <c r="H66" s="114">
        <v>1489</v>
      </c>
      <c r="I66" s="114">
        <v>1470</v>
      </c>
      <c r="J66" s="140">
        <v>1452</v>
      </c>
      <c r="K66" s="114">
        <v>0</v>
      </c>
      <c r="L66" s="116">
        <v>0</v>
      </c>
    </row>
    <row r="67" spans="1:12" s="110" customFormat="1" ht="15" customHeight="1" x14ac:dyDescent="0.2">
      <c r="A67" s="120"/>
      <c r="B67" s="119"/>
      <c r="C67" s="258" t="s">
        <v>107</v>
      </c>
      <c r="E67" s="113">
        <v>50.561797752808985</v>
      </c>
      <c r="F67" s="115">
        <v>1485</v>
      </c>
      <c r="G67" s="114">
        <v>1479</v>
      </c>
      <c r="H67" s="114">
        <v>1488</v>
      </c>
      <c r="I67" s="114">
        <v>1442</v>
      </c>
      <c r="J67" s="140">
        <v>1435</v>
      </c>
      <c r="K67" s="114">
        <v>50</v>
      </c>
      <c r="L67" s="116">
        <v>3.484320557491289</v>
      </c>
    </row>
    <row r="68" spans="1:12" s="110" customFormat="1" ht="15" customHeight="1" x14ac:dyDescent="0.2">
      <c r="A68" s="120"/>
      <c r="B68" s="119"/>
      <c r="C68" s="258" t="s">
        <v>105</v>
      </c>
      <c r="D68" s="110" t="s">
        <v>202</v>
      </c>
      <c r="E68" s="113">
        <v>23.561457269322439</v>
      </c>
      <c r="F68" s="115">
        <v>692</v>
      </c>
      <c r="G68" s="114">
        <v>673</v>
      </c>
      <c r="H68" s="114">
        <v>663</v>
      </c>
      <c r="I68" s="114">
        <v>649</v>
      </c>
      <c r="J68" s="140">
        <v>646</v>
      </c>
      <c r="K68" s="114">
        <v>46</v>
      </c>
      <c r="L68" s="116">
        <v>7.1207430340557272</v>
      </c>
    </row>
    <row r="69" spans="1:12" s="110" customFormat="1" ht="15" customHeight="1" x14ac:dyDescent="0.2">
      <c r="A69" s="120"/>
      <c r="B69" s="119"/>
      <c r="C69" s="258"/>
      <c r="D69" s="267" t="s">
        <v>198</v>
      </c>
      <c r="E69" s="113">
        <v>53.034682080924853</v>
      </c>
      <c r="F69" s="115">
        <v>367</v>
      </c>
      <c r="G69" s="114">
        <v>351</v>
      </c>
      <c r="H69" s="114">
        <v>350</v>
      </c>
      <c r="I69" s="114">
        <v>350</v>
      </c>
      <c r="J69" s="140">
        <v>340</v>
      </c>
      <c r="K69" s="114">
        <v>27</v>
      </c>
      <c r="L69" s="116">
        <v>7.9411764705882355</v>
      </c>
    </row>
    <row r="70" spans="1:12" s="110" customFormat="1" ht="15" customHeight="1" x14ac:dyDescent="0.2">
      <c r="A70" s="120"/>
      <c r="B70" s="119"/>
      <c r="C70" s="258"/>
      <c r="D70" s="267" t="s">
        <v>199</v>
      </c>
      <c r="E70" s="113">
        <v>46.965317919075147</v>
      </c>
      <c r="F70" s="115">
        <v>325</v>
      </c>
      <c r="G70" s="114">
        <v>322</v>
      </c>
      <c r="H70" s="114">
        <v>313</v>
      </c>
      <c r="I70" s="114">
        <v>299</v>
      </c>
      <c r="J70" s="140">
        <v>306</v>
      </c>
      <c r="K70" s="114">
        <v>19</v>
      </c>
      <c r="L70" s="116">
        <v>6.2091503267973858</v>
      </c>
    </row>
    <row r="71" spans="1:12" s="110" customFormat="1" ht="15" customHeight="1" x14ac:dyDescent="0.2">
      <c r="A71" s="120"/>
      <c r="B71" s="119"/>
      <c r="C71" s="258"/>
      <c r="D71" s="110" t="s">
        <v>203</v>
      </c>
      <c r="E71" s="113">
        <v>70.003404834865506</v>
      </c>
      <c r="F71" s="115">
        <v>2056</v>
      </c>
      <c r="G71" s="114">
        <v>2070</v>
      </c>
      <c r="H71" s="114">
        <v>2118</v>
      </c>
      <c r="I71" s="114">
        <v>2065</v>
      </c>
      <c r="J71" s="140">
        <v>2044</v>
      </c>
      <c r="K71" s="114">
        <v>12</v>
      </c>
      <c r="L71" s="116">
        <v>0.58708414872798431</v>
      </c>
    </row>
    <row r="72" spans="1:12" s="110" customFormat="1" ht="15" customHeight="1" x14ac:dyDescent="0.2">
      <c r="A72" s="120"/>
      <c r="B72" s="119"/>
      <c r="C72" s="258"/>
      <c r="D72" s="267" t="s">
        <v>198</v>
      </c>
      <c r="E72" s="113">
        <v>47.276264591439691</v>
      </c>
      <c r="F72" s="115">
        <v>972</v>
      </c>
      <c r="G72" s="114">
        <v>987</v>
      </c>
      <c r="H72" s="114">
        <v>1019</v>
      </c>
      <c r="I72" s="114">
        <v>998</v>
      </c>
      <c r="J72" s="140">
        <v>994</v>
      </c>
      <c r="K72" s="114">
        <v>-22</v>
      </c>
      <c r="L72" s="116">
        <v>-2.2132796780684103</v>
      </c>
    </row>
    <row r="73" spans="1:12" s="110" customFormat="1" ht="15" customHeight="1" x14ac:dyDescent="0.2">
      <c r="A73" s="120"/>
      <c r="B73" s="119"/>
      <c r="C73" s="258"/>
      <c r="D73" s="267" t="s">
        <v>199</v>
      </c>
      <c r="E73" s="113">
        <v>52.723735408560309</v>
      </c>
      <c r="F73" s="115">
        <v>1084</v>
      </c>
      <c r="G73" s="114">
        <v>1083</v>
      </c>
      <c r="H73" s="114">
        <v>1099</v>
      </c>
      <c r="I73" s="114">
        <v>1067</v>
      </c>
      <c r="J73" s="140">
        <v>1050</v>
      </c>
      <c r="K73" s="114">
        <v>34</v>
      </c>
      <c r="L73" s="116">
        <v>3.2380952380952381</v>
      </c>
    </row>
    <row r="74" spans="1:12" s="110" customFormat="1" ht="15" customHeight="1" x14ac:dyDescent="0.2">
      <c r="A74" s="120"/>
      <c r="B74" s="119"/>
      <c r="C74" s="258"/>
      <c r="D74" s="110" t="s">
        <v>204</v>
      </c>
      <c r="E74" s="113">
        <v>6.4351378958120531</v>
      </c>
      <c r="F74" s="115">
        <v>189</v>
      </c>
      <c r="G74" s="114">
        <v>191</v>
      </c>
      <c r="H74" s="114">
        <v>196</v>
      </c>
      <c r="I74" s="114">
        <v>198</v>
      </c>
      <c r="J74" s="140">
        <v>197</v>
      </c>
      <c r="K74" s="114">
        <v>-8</v>
      </c>
      <c r="L74" s="116">
        <v>-4.0609137055837561</v>
      </c>
    </row>
    <row r="75" spans="1:12" s="110" customFormat="1" ht="15" customHeight="1" x14ac:dyDescent="0.2">
      <c r="A75" s="120"/>
      <c r="B75" s="119"/>
      <c r="C75" s="258"/>
      <c r="D75" s="267" t="s">
        <v>198</v>
      </c>
      <c r="E75" s="113">
        <v>59.788359788359791</v>
      </c>
      <c r="F75" s="115">
        <v>113</v>
      </c>
      <c r="G75" s="114">
        <v>117</v>
      </c>
      <c r="H75" s="114">
        <v>120</v>
      </c>
      <c r="I75" s="114">
        <v>122</v>
      </c>
      <c r="J75" s="140">
        <v>118</v>
      </c>
      <c r="K75" s="114">
        <v>-5</v>
      </c>
      <c r="L75" s="116">
        <v>-4.2372881355932206</v>
      </c>
    </row>
    <row r="76" spans="1:12" s="110" customFormat="1" ht="15" customHeight="1" x14ac:dyDescent="0.2">
      <c r="A76" s="120"/>
      <c r="B76" s="119"/>
      <c r="C76" s="258"/>
      <c r="D76" s="267" t="s">
        <v>199</v>
      </c>
      <c r="E76" s="113">
        <v>40.211640211640209</v>
      </c>
      <c r="F76" s="115">
        <v>76</v>
      </c>
      <c r="G76" s="114">
        <v>74</v>
      </c>
      <c r="H76" s="114">
        <v>76</v>
      </c>
      <c r="I76" s="114">
        <v>76</v>
      </c>
      <c r="J76" s="140">
        <v>79</v>
      </c>
      <c r="K76" s="114">
        <v>-3</v>
      </c>
      <c r="L76" s="116">
        <v>-3.7974683544303796</v>
      </c>
    </row>
    <row r="77" spans="1:12" s="110" customFormat="1" ht="15" customHeight="1" x14ac:dyDescent="0.2">
      <c r="A77" s="534"/>
      <c r="B77" s="119" t="s">
        <v>205</v>
      </c>
      <c r="C77" s="268"/>
      <c r="D77" s="182"/>
      <c r="E77" s="113">
        <v>9.3218875650608055</v>
      </c>
      <c r="F77" s="115">
        <v>3779</v>
      </c>
      <c r="G77" s="114">
        <v>3744</v>
      </c>
      <c r="H77" s="114">
        <v>4167</v>
      </c>
      <c r="I77" s="114">
        <v>4055</v>
      </c>
      <c r="J77" s="140">
        <v>3913</v>
      </c>
      <c r="K77" s="114">
        <v>-134</v>
      </c>
      <c r="L77" s="116">
        <v>-3.4244824942499359</v>
      </c>
    </row>
    <row r="78" spans="1:12" s="110" customFormat="1" ht="15" customHeight="1" x14ac:dyDescent="0.2">
      <c r="A78" s="120"/>
      <c r="B78" s="119"/>
      <c r="C78" s="268" t="s">
        <v>106</v>
      </c>
      <c r="D78" s="182"/>
      <c r="E78" s="113">
        <v>68.272029637470226</v>
      </c>
      <c r="F78" s="115">
        <v>2580</v>
      </c>
      <c r="G78" s="114">
        <v>2529</v>
      </c>
      <c r="H78" s="114">
        <v>2799</v>
      </c>
      <c r="I78" s="114">
        <v>2714</v>
      </c>
      <c r="J78" s="140">
        <v>2634</v>
      </c>
      <c r="K78" s="114">
        <v>-54</v>
      </c>
      <c r="L78" s="116">
        <v>-2.0501138952164011</v>
      </c>
    </row>
    <row r="79" spans="1:12" s="110" customFormat="1" ht="15" customHeight="1" x14ac:dyDescent="0.2">
      <c r="A79" s="123"/>
      <c r="B79" s="124"/>
      <c r="C79" s="260" t="s">
        <v>107</v>
      </c>
      <c r="D79" s="261"/>
      <c r="E79" s="125">
        <v>31.727970362529771</v>
      </c>
      <c r="F79" s="143">
        <v>1199</v>
      </c>
      <c r="G79" s="144">
        <v>1215</v>
      </c>
      <c r="H79" s="144">
        <v>1368</v>
      </c>
      <c r="I79" s="144">
        <v>1341</v>
      </c>
      <c r="J79" s="145">
        <v>1279</v>
      </c>
      <c r="K79" s="144">
        <v>-80</v>
      </c>
      <c r="L79" s="146">
        <v>-6.2548866301798283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40539</v>
      </c>
      <c r="E11" s="114">
        <v>40709</v>
      </c>
      <c r="F11" s="114">
        <v>41776</v>
      </c>
      <c r="G11" s="114">
        <v>41113</v>
      </c>
      <c r="H11" s="140">
        <v>40707</v>
      </c>
      <c r="I11" s="115">
        <v>-168</v>
      </c>
      <c r="J11" s="116">
        <v>-0.4127054314982681</v>
      </c>
    </row>
    <row r="12" spans="1:15" s="110" customFormat="1" ht="24.95" customHeight="1" x14ac:dyDescent="0.2">
      <c r="A12" s="193" t="s">
        <v>132</v>
      </c>
      <c r="B12" s="194" t="s">
        <v>133</v>
      </c>
      <c r="C12" s="113">
        <v>1.6083277831224254</v>
      </c>
      <c r="D12" s="115">
        <v>652</v>
      </c>
      <c r="E12" s="114">
        <v>545</v>
      </c>
      <c r="F12" s="114">
        <v>765</v>
      </c>
      <c r="G12" s="114">
        <v>752</v>
      </c>
      <c r="H12" s="140">
        <v>675</v>
      </c>
      <c r="I12" s="115">
        <v>-23</v>
      </c>
      <c r="J12" s="116">
        <v>-3.4074074074074074</v>
      </c>
    </row>
    <row r="13" spans="1:15" s="110" customFormat="1" ht="24.95" customHeight="1" x14ac:dyDescent="0.2">
      <c r="A13" s="193" t="s">
        <v>134</v>
      </c>
      <c r="B13" s="199" t="s">
        <v>214</v>
      </c>
      <c r="C13" s="113">
        <v>1.2210463997631911</v>
      </c>
      <c r="D13" s="115">
        <v>495</v>
      </c>
      <c r="E13" s="114">
        <v>497</v>
      </c>
      <c r="F13" s="114">
        <v>511</v>
      </c>
      <c r="G13" s="114">
        <v>502</v>
      </c>
      <c r="H13" s="140">
        <v>487</v>
      </c>
      <c r="I13" s="115">
        <v>8</v>
      </c>
      <c r="J13" s="116">
        <v>1.6427104722792607</v>
      </c>
    </row>
    <row r="14" spans="1:15" s="287" customFormat="1" ht="24" customHeight="1" x14ac:dyDescent="0.2">
      <c r="A14" s="193" t="s">
        <v>215</v>
      </c>
      <c r="B14" s="199" t="s">
        <v>137</v>
      </c>
      <c r="C14" s="113">
        <v>31.004711512370804</v>
      </c>
      <c r="D14" s="115">
        <v>12569</v>
      </c>
      <c r="E14" s="114">
        <v>12622</v>
      </c>
      <c r="F14" s="114">
        <v>12901</v>
      </c>
      <c r="G14" s="114">
        <v>12861</v>
      </c>
      <c r="H14" s="140">
        <v>12906</v>
      </c>
      <c r="I14" s="115">
        <v>-337</v>
      </c>
      <c r="J14" s="116">
        <v>-2.6111885944521926</v>
      </c>
      <c r="K14" s="110"/>
      <c r="L14" s="110"/>
      <c r="M14" s="110"/>
      <c r="N14" s="110"/>
      <c r="O14" s="110"/>
    </row>
    <row r="15" spans="1:15" s="110" customFormat="1" ht="24.75" customHeight="1" x14ac:dyDescent="0.2">
      <c r="A15" s="193" t="s">
        <v>216</v>
      </c>
      <c r="B15" s="199" t="s">
        <v>217</v>
      </c>
      <c r="C15" s="113">
        <v>10.382594538592466</v>
      </c>
      <c r="D15" s="115">
        <v>4209</v>
      </c>
      <c r="E15" s="114">
        <v>4199</v>
      </c>
      <c r="F15" s="114">
        <v>4384</v>
      </c>
      <c r="G15" s="114">
        <v>4295</v>
      </c>
      <c r="H15" s="140">
        <v>4292</v>
      </c>
      <c r="I15" s="115">
        <v>-83</v>
      </c>
      <c r="J15" s="116">
        <v>-1.9338303821062441</v>
      </c>
    </row>
    <row r="16" spans="1:15" s="287" customFormat="1" ht="24.95" customHeight="1" x14ac:dyDescent="0.2">
      <c r="A16" s="193" t="s">
        <v>218</v>
      </c>
      <c r="B16" s="199" t="s">
        <v>141</v>
      </c>
      <c r="C16" s="113">
        <v>9.538962480574261</v>
      </c>
      <c r="D16" s="115">
        <v>3867</v>
      </c>
      <c r="E16" s="114">
        <v>3897</v>
      </c>
      <c r="F16" s="114">
        <v>3936</v>
      </c>
      <c r="G16" s="114">
        <v>3958</v>
      </c>
      <c r="H16" s="140">
        <v>3942</v>
      </c>
      <c r="I16" s="115">
        <v>-75</v>
      </c>
      <c r="J16" s="116">
        <v>-1.9025875190258752</v>
      </c>
      <c r="K16" s="110"/>
      <c r="L16" s="110"/>
      <c r="M16" s="110"/>
      <c r="N16" s="110"/>
      <c r="O16" s="110"/>
    </row>
    <row r="17" spans="1:15" s="110" customFormat="1" ht="24.95" customHeight="1" x14ac:dyDescent="0.2">
      <c r="A17" s="193" t="s">
        <v>219</v>
      </c>
      <c r="B17" s="199" t="s">
        <v>220</v>
      </c>
      <c r="C17" s="113">
        <v>11.083154493204075</v>
      </c>
      <c r="D17" s="115">
        <v>4493</v>
      </c>
      <c r="E17" s="114">
        <v>4526</v>
      </c>
      <c r="F17" s="114">
        <v>4581</v>
      </c>
      <c r="G17" s="114">
        <v>4608</v>
      </c>
      <c r="H17" s="140">
        <v>4672</v>
      </c>
      <c r="I17" s="115">
        <v>-179</v>
      </c>
      <c r="J17" s="116">
        <v>-3.8313356164383561</v>
      </c>
    </row>
    <row r="18" spans="1:15" s="287" customFormat="1" ht="24.95" customHeight="1" x14ac:dyDescent="0.2">
      <c r="A18" s="201" t="s">
        <v>144</v>
      </c>
      <c r="B18" s="202" t="s">
        <v>145</v>
      </c>
      <c r="C18" s="113">
        <v>9.2774858777966891</v>
      </c>
      <c r="D18" s="115">
        <v>3761</v>
      </c>
      <c r="E18" s="114">
        <v>3754</v>
      </c>
      <c r="F18" s="114">
        <v>3857</v>
      </c>
      <c r="G18" s="114">
        <v>3692</v>
      </c>
      <c r="H18" s="140">
        <v>3641</v>
      </c>
      <c r="I18" s="115">
        <v>120</v>
      </c>
      <c r="J18" s="116">
        <v>3.2957978577313924</v>
      </c>
      <c r="K18" s="110"/>
      <c r="L18" s="110"/>
      <c r="M18" s="110"/>
      <c r="N18" s="110"/>
      <c r="O18" s="110"/>
    </row>
    <row r="19" spans="1:15" s="110" customFormat="1" ht="24.95" customHeight="1" x14ac:dyDescent="0.2">
      <c r="A19" s="193" t="s">
        <v>146</v>
      </c>
      <c r="B19" s="199" t="s">
        <v>147</v>
      </c>
      <c r="C19" s="113">
        <v>11.746713041762254</v>
      </c>
      <c r="D19" s="115">
        <v>4762</v>
      </c>
      <c r="E19" s="114">
        <v>4785</v>
      </c>
      <c r="F19" s="114">
        <v>4846</v>
      </c>
      <c r="G19" s="114">
        <v>4729</v>
      </c>
      <c r="H19" s="140">
        <v>4739</v>
      </c>
      <c r="I19" s="115">
        <v>23</v>
      </c>
      <c r="J19" s="116">
        <v>0.485334458746571</v>
      </c>
    </row>
    <row r="20" spans="1:15" s="287" customFormat="1" ht="24.95" customHeight="1" x14ac:dyDescent="0.2">
      <c r="A20" s="193" t="s">
        <v>148</v>
      </c>
      <c r="B20" s="199" t="s">
        <v>149</v>
      </c>
      <c r="C20" s="113">
        <v>4.41056760156886</v>
      </c>
      <c r="D20" s="115">
        <v>1788</v>
      </c>
      <c r="E20" s="114">
        <v>1817</v>
      </c>
      <c r="F20" s="114">
        <v>1808</v>
      </c>
      <c r="G20" s="114">
        <v>1707</v>
      </c>
      <c r="H20" s="140">
        <v>1743</v>
      </c>
      <c r="I20" s="115">
        <v>45</v>
      </c>
      <c r="J20" s="116">
        <v>2.5817555938037864</v>
      </c>
      <c r="K20" s="110"/>
      <c r="L20" s="110"/>
      <c r="M20" s="110"/>
      <c r="N20" s="110"/>
      <c r="O20" s="110"/>
    </row>
    <row r="21" spans="1:15" s="110" customFormat="1" ht="24.95" customHeight="1" x14ac:dyDescent="0.2">
      <c r="A21" s="201" t="s">
        <v>150</v>
      </c>
      <c r="B21" s="202" t="s">
        <v>151</v>
      </c>
      <c r="C21" s="113">
        <v>4.2526949357408919</v>
      </c>
      <c r="D21" s="115">
        <v>1724</v>
      </c>
      <c r="E21" s="114">
        <v>1915</v>
      </c>
      <c r="F21" s="114">
        <v>2200</v>
      </c>
      <c r="G21" s="114">
        <v>2157</v>
      </c>
      <c r="H21" s="140">
        <v>1777</v>
      </c>
      <c r="I21" s="115">
        <v>-53</v>
      </c>
      <c r="J21" s="116">
        <v>-2.9825548677546427</v>
      </c>
    </row>
    <row r="22" spans="1:15" s="110" customFormat="1" ht="24.95" customHeight="1" x14ac:dyDescent="0.2">
      <c r="A22" s="201" t="s">
        <v>152</v>
      </c>
      <c r="B22" s="199" t="s">
        <v>153</v>
      </c>
      <c r="C22" s="113">
        <v>0.41194898739485436</v>
      </c>
      <c r="D22" s="115">
        <v>167</v>
      </c>
      <c r="E22" s="114">
        <v>168</v>
      </c>
      <c r="F22" s="114">
        <v>158</v>
      </c>
      <c r="G22" s="114">
        <v>148</v>
      </c>
      <c r="H22" s="140">
        <v>151</v>
      </c>
      <c r="I22" s="115">
        <v>16</v>
      </c>
      <c r="J22" s="116">
        <v>10.596026490066226</v>
      </c>
    </row>
    <row r="23" spans="1:15" s="110" customFormat="1" ht="24.95" customHeight="1" x14ac:dyDescent="0.2">
      <c r="A23" s="193" t="s">
        <v>154</v>
      </c>
      <c r="B23" s="199" t="s">
        <v>155</v>
      </c>
      <c r="C23" s="113">
        <v>2.1288142282740079</v>
      </c>
      <c r="D23" s="115">
        <v>863</v>
      </c>
      <c r="E23" s="114">
        <v>870</v>
      </c>
      <c r="F23" s="114">
        <v>880</v>
      </c>
      <c r="G23" s="114">
        <v>860</v>
      </c>
      <c r="H23" s="140">
        <v>868</v>
      </c>
      <c r="I23" s="115">
        <v>-5</v>
      </c>
      <c r="J23" s="116">
        <v>-0.57603686635944695</v>
      </c>
    </row>
    <row r="24" spans="1:15" s="110" customFormat="1" ht="24.95" customHeight="1" x14ac:dyDescent="0.2">
      <c r="A24" s="193" t="s">
        <v>156</v>
      </c>
      <c r="B24" s="199" t="s">
        <v>221</v>
      </c>
      <c r="C24" s="113">
        <v>2.9971138903278325</v>
      </c>
      <c r="D24" s="115">
        <v>1215</v>
      </c>
      <c r="E24" s="114">
        <v>1205</v>
      </c>
      <c r="F24" s="114">
        <v>1194</v>
      </c>
      <c r="G24" s="114">
        <v>1179</v>
      </c>
      <c r="H24" s="140">
        <v>1252</v>
      </c>
      <c r="I24" s="115">
        <v>-37</v>
      </c>
      <c r="J24" s="116">
        <v>-2.9552715654952078</v>
      </c>
    </row>
    <row r="25" spans="1:15" s="110" customFormat="1" ht="24.95" customHeight="1" x14ac:dyDescent="0.2">
      <c r="A25" s="193" t="s">
        <v>222</v>
      </c>
      <c r="B25" s="204" t="s">
        <v>159</v>
      </c>
      <c r="C25" s="113">
        <v>3.1303189521201804</v>
      </c>
      <c r="D25" s="115">
        <v>1269</v>
      </c>
      <c r="E25" s="114">
        <v>1223</v>
      </c>
      <c r="F25" s="114">
        <v>1247</v>
      </c>
      <c r="G25" s="114">
        <v>1351</v>
      </c>
      <c r="H25" s="140">
        <v>1341</v>
      </c>
      <c r="I25" s="115">
        <v>-72</v>
      </c>
      <c r="J25" s="116">
        <v>-5.3691275167785237</v>
      </c>
    </row>
    <row r="26" spans="1:15" s="110" customFormat="1" ht="24.95" customHeight="1" x14ac:dyDescent="0.2">
      <c r="A26" s="201">
        <v>782.78300000000002</v>
      </c>
      <c r="B26" s="203" t="s">
        <v>160</v>
      </c>
      <c r="C26" s="113">
        <v>1.270381607834431</v>
      </c>
      <c r="D26" s="115">
        <v>515</v>
      </c>
      <c r="E26" s="114">
        <v>517</v>
      </c>
      <c r="F26" s="114">
        <v>588</v>
      </c>
      <c r="G26" s="114">
        <v>586</v>
      </c>
      <c r="H26" s="140">
        <v>564</v>
      </c>
      <c r="I26" s="115">
        <v>-49</v>
      </c>
      <c r="J26" s="116">
        <v>-8.6879432624113484</v>
      </c>
    </row>
    <row r="27" spans="1:15" s="110" customFormat="1" ht="24.95" customHeight="1" x14ac:dyDescent="0.2">
      <c r="A27" s="193" t="s">
        <v>161</v>
      </c>
      <c r="B27" s="199" t="s">
        <v>223</v>
      </c>
      <c r="C27" s="113">
        <v>6.1644342485014434</v>
      </c>
      <c r="D27" s="115">
        <v>2499</v>
      </c>
      <c r="E27" s="114">
        <v>2490</v>
      </c>
      <c r="F27" s="114">
        <v>2510</v>
      </c>
      <c r="G27" s="114">
        <v>2438</v>
      </c>
      <c r="H27" s="140">
        <v>2427</v>
      </c>
      <c r="I27" s="115">
        <v>72</v>
      </c>
      <c r="J27" s="116">
        <v>2.9666254635352285</v>
      </c>
    </row>
    <row r="28" spans="1:15" s="110" customFormat="1" ht="24.95" customHeight="1" x14ac:dyDescent="0.2">
      <c r="A28" s="193" t="s">
        <v>163</v>
      </c>
      <c r="B28" s="199" t="s">
        <v>164</v>
      </c>
      <c r="C28" s="113">
        <v>2.577764621722292</v>
      </c>
      <c r="D28" s="115">
        <v>1045</v>
      </c>
      <c r="E28" s="114">
        <v>1044</v>
      </c>
      <c r="F28" s="114">
        <v>1043</v>
      </c>
      <c r="G28" s="114">
        <v>1025</v>
      </c>
      <c r="H28" s="140">
        <v>1048</v>
      </c>
      <c r="I28" s="115">
        <v>-3</v>
      </c>
      <c r="J28" s="116">
        <v>-0.2862595419847328</v>
      </c>
    </row>
    <row r="29" spans="1:15" s="110" customFormat="1" ht="24.95" customHeight="1" x14ac:dyDescent="0.2">
      <c r="A29" s="193">
        <v>86</v>
      </c>
      <c r="B29" s="199" t="s">
        <v>165</v>
      </c>
      <c r="C29" s="113">
        <v>7.829497520905794</v>
      </c>
      <c r="D29" s="115">
        <v>3174</v>
      </c>
      <c r="E29" s="114">
        <v>3230</v>
      </c>
      <c r="F29" s="114">
        <v>3213</v>
      </c>
      <c r="G29" s="114">
        <v>3120</v>
      </c>
      <c r="H29" s="140">
        <v>3059</v>
      </c>
      <c r="I29" s="115">
        <v>115</v>
      </c>
      <c r="J29" s="116">
        <v>3.7593984962406015</v>
      </c>
    </row>
    <row r="30" spans="1:15" s="110" customFormat="1" ht="24.95" customHeight="1" x14ac:dyDescent="0.2">
      <c r="A30" s="193">
        <v>87.88</v>
      </c>
      <c r="B30" s="204" t="s">
        <v>166</v>
      </c>
      <c r="C30" s="113">
        <v>8.0515059572263752</v>
      </c>
      <c r="D30" s="115">
        <v>3264</v>
      </c>
      <c r="E30" s="114">
        <v>3263</v>
      </c>
      <c r="F30" s="114">
        <v>3277</v>
      </c>
      <c r="G30" s="114">
        <v>3240</v>
      </c>
      <c r="H30" s="140">
        <v>3271</v>
      </c>
      <c r="I30" s="115">
        <v>-7</v>
      </c>
      <c r="J30" s="116">
        <v>-0.21400183430143688</v>
      </c>
    </row>
    <row r="31" spans="1:15" s="110" customFormat="1" ht="24.95" customHeight="1" x14ac:dyDescent="0.2">
      <c r="A31" s="193" t="s">
        <v>167</v>
      </c>
      <c r="B31" s="199" t="s">
        <v>168</v>
      </c>
      <c r="C31" s="113">
        <v>1.9166728335676755</v>
      </c>
      <c r="D31" s="115">
        <v>777</v>
      </c>
      <c r="E31" s="114">
        <v>764</v>
      </c>
      <c r="F31" s="114">
        <v>778</v>
      </c>
      <c r="G31" s="114">
        <v>766</v>
      </c>
      <c r="H31" s="140">
        <v>758</v>
      </c>
      <c r="I31" s="115">
        <v>19</v>
      </c>
      <c r="J31" s="116">
        <v>2.5065963060686016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1.6083277831224254</v>
      </c>
      <c r="D34" s="115">
        <v>652</v>
      </c>
      <c r="E34" s="114">
        <v>545</v>
      </c>
      <c r="F34" s="114">
        <v>765</v>
      </c>
      <c r="G34" s="114">
        <v>752</v>
      </c>
      <c r="H34" s="140">
        <v>675</v>
      </c>
      <c r="I34" s="115">
        <v>-23</v>
      </c>
      <c r="J34" s="116">
        <v>-3.4074074074074074</v>
      </c>
    </row>
    <row r="35" spans="1:10" s="110" customFormat="1" ht="24.95" customHeight="1" x14ac:dyDescent="0.2">
      <c r="A35" s="292" t="s">
        <v>171</v>
      </c>
      <c r="B35" s="293" t="s">
        <v>172</v>
      </c>
      <c r="C35" s="113">
        <v>41.503243789930686</v>
      </c>
      <c r="D35" s="115">
        <v>16825</v>
      </c>
      <c r="E35" s="114">
        <v>16873</v>
      </c>
      <c r="F35" s="114">
        <v>17269</v>
      </c>
      <c r="G35" s="114">
        <v>17055</v>
      </c>
      <c r="H35" s="140">
        <v>17034</v>
      </c>
      <c r="I35" s="115">
        <v>-209</v>
      </c>
      <c r="J35" s="116">
        <v>-1.2269578490078665</v>
      </c>
    </row>
    <row r="36" spans="1:10" s="110" customFormat="1" ht="24.95" customHeight="1" x14ac:dyDescent="0.2">
      <c r="A36" s="294" t="s">
        <v>173</v>
      </c>
      <c r="B36" s="295" t="s">
        <v>174</v>
      </c>
      <c r="C36" s="125">
        <v>56.888428426946888</v>
      </c>
      <c r="D36" s="143">
        <v>23062</v>
      </c>
      <c r="E36" s="144">
        <v>23291</v>
      </c>
      <c r="F36" s="144">
        <v>23742</v>
      </c>
      <c r="G36" s="144">
        <v>23306</v>
      </c>
      <c r="H36" s="145">
        <v>22998</v>
      </c>
      <c r="I36" s="143">
        <v>64</v>
      </c>
      <c r="J36" s="146">
        <v>0.27828506826680582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2020-09-25T09:16:43Z</dcterms:created>
  <dcterms:modified xsi:type="dcterms:W3CDTF">2020-09-28T08:09:06Z</dcterms:modified>
</cp:coreProperties>
</file>