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H44" i="24"/>
  <c r="D44" i="24"/>
  <c r="C44" i="24"/>
  <c r="M44" i="24" s="1"/>
  <c r="B44" i="24"/>
  <c r="J44" i="24" s="1"/>
  <c r="M43" i="24"/>
  <c r="K43" i="24"/>
  <c r="H43" i="24"/>
  <c r="G43" i="24"/>
  <c r="F43" i="24"/>
  <c r="E43" i="24"/>
  <c r="D43" i="24"/>
  <c r="C43" i="24"/>
  <c r="I43" i="24" s="1"/>
  <c r="B43" i="24"/>
  <c r="J43" i="24" s="1"/>
  <c r="K42" i="24"/>
  <c r="I42" i="24"/>
  <c r="H42" i="24"/>
  <c r="D42" i="24"/>
  <c r="C42" i="24"/>
  <c r="M42" i="24" s="1"/>
  <c r="B42" i="24"/>
  <c r="J42" i="24" s="1"/>
  <c r="M41" i="24"/>
  <c r="L41" i="24"/>
  <c r="K41" i="24"/>
  <c r="H41" i="24"/>
  <c r="G41" i="24"/>
  <c r="F41" i="24"/>
  <c r="E41" i="24"/>
  <c r="D41" i="24"/>
  <c r="C41" i="24"/>
  <c r="I41" i="24" s="1"/>
  <c r="B41" i="24"/>
  <c r="J41" i="24" s="1"/>
  <c r="K40" i="24"/>
  <c r="I40" i="24"/>
  <c r="H40" i="24"/>
  <c r="D40" i="24"/>
  <c r="C40" i="24"/>
  <c r="M40" i="24" s="1"/>
  <c r="B40" i="24"/>
  <c r="J40" i="24" s="1"/>
  <c r="M36" i="24"/>
  <c r="L36" i="24"/>
  <c r="K36" i="24"/>
  <c r="J36" i="24"/>
  <c r="I36" i="24"/>
  <c r="H36" i="24"/>
  <c r="G36" i="24"/>
  <c r="F36" i="24"/>
  <c r="E36" i="24"/>
  <c r="D36" i="24"/>
  <c r="L57" i="15"/>
  <c r="K57" i="15"/>
  <c r="C38" i="24"/>
  <c r="C37" i="24"/>
  <c r="M37" i="24" s="1"/>
  <c r="C35" i="24"/>
  <c r="C34" i="24"/>
  <c r="G34" i="24" s="1"/>
  <c r="C33" i="24"/>
  <c r="C32" i="24"/>
  <c r="C31" i="24"/>
  <c r="C30" i="24"/>
  <c r="C29" i="24"/>
  <c r="C28" i="24"/>
  <c r="I28" i="24" s="1"/>
  <c r="C27" i="24"/>
  <c r="C26" i="24"/>
  <c r="I26" i="24" s="1"/>
  <c r="C25" i="24"/>
  <c r="C24" i="24"/>
  <c r="I24" i="24" s="1"/>
  <c r="C23" i="24"/>
  <c r="C22" i="24"/>
  <c r="C21" i="24"/>
  <c r="C20" i="24"/>
  <c r="C19" i="24"/>
  <c r="C18" i="24"/>
  <c r="I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J7" i="24"/>
  <c r="H7" i="24"/>
  <c r="K7" i="24"/>
  <c r="F7" i="24"/>
  <c r="K22" i="24"/>
  <c r="H22" i="24"/>
  <c r="F22" i="24"/>
  <c r="D22" i="24"/>
  <c r="J22" i="24"/>
  <c r="D19" i="24"/>
  <c r="J19" i="24"/>
  <c r="H19" i="24"/>
  <c r="K19" i="24"/>
  <c r="F19" i="24"/>
  <c r="D9" i="24"/>
  <c r="J9" i="24"/>
  <c r="H9" i="24"/>
  <c r="K9" i="24"/>
  <c r="F9" i="24"/>
  <c r="B6" i="24"/>
  <c r="B14" i="24"/>
  <c r="K8" i="24"/>
  <c r="H8" i="24"/>
  <c r="F8" i="24"/>
  <c r="D8" i="24"/>
  <c r="J8" i="24"/>
  <c r="D17" i="24"/>
  <c r="J17" i="24"/>
  <c r="H17" i="24"/>
  <c r="K17" i="24"/>
  <c r="F17" i="24"/>
  <c r="D23" i="24"/>
  <c r="J23" i="24"/>
  <c r="H23" i="24"/>
  <c r="K23" i="24"/>
  <c r="F23" i="24"/>
  <c r="K26" i="24"/>
  <c r="H26" i="24"/>
  <c r="F26" i="24"/>
  <c r="D26" i="24"/>
  <c r="J26" i="24"/>
  <c r="D29" i="24"/>
  <c r="J29" i="24"/>
  <c r="H29" i="24"/>
  <c r="K29" i="24"/>
  <c r="F29" i="24"/>
  <c r="K32" i="24"/>
  <c r="H32" i="24"/>
  <c r="F32" i="24"/>
  <c r="D32" i="24"/>
  <c r="J32" i="24"/>
  <c r="D35" i="24"/>
  <c r="J35" i="24"/>
  <c r="H35" i="24"/>
  <c r="K35" i="24"/>
  <c r="F35" i="24"/>
  <c r="B45" i="24"/>
  <c r="B39" i="24"/>
  <c r="G21" i="24"/>
  <c r="L21" i="24"/>
  <c r="I21" i="24"/>
  <c r="M21" i="24"/>
  <c r="E21" i="24"/>
  <c r="G27" i="24"/>
  <c r="L27" i="24"/>
  <c r="I27" i="24"/>
  <c r="M27" i="24"/>
  <c r="E27" i="24"/>
  <c r="M30" i="24"/>
  <c r="E30" i="24"/>
  <c r="L30" i="24"/>
  <c r="I30" i="24"/>
  <c r="G30" i="24"/>
  <c r="G33" i="24"/>
  <c r="M33" i="24"/>
  <c r="E33" i="24"/>
  <c r="L33" i="24"/>
  <c r="I33" i="24"/>
  <c r="K20" i="24"/>
  <c r="H20" i="24"/>
  <c r="F20" i="24"/>
  <c r="D20" i="24"/>
  <c r="J20" i="24"/>
  <c r="G15" i="24"/>
  <c r="L15" i="24"/>
  <c r="I15" i="24"/>
  <c r="E15" i="24"/>
  <c r="M15" i="24"/>
  <c r="D33" i="24"/>
  <c r="J33" i="24"/>
  <c r="H33" i="24"/>
  <c r="K33" i="24"/>
  <c r="F33" i="24"/>
  <c r="M38" i="24"/>
  <c r="E38" i="24"/>
  <c r="L38" i="24"/>
  <c r="G38" i="24"/>
  <c r="I38" i="24"/>
  <c r="D15" i="24"/>
  <c r="J15" i="24"/>
  <c r="H15" i="24"/>
  <c r="F15" i="24"/>
  <c r="K15" i="24"/>
  <c r="K18" i="24"/>
  <c r="H18" i="24"/>
  <c r="F18" i="24"/>
  <c r="D18" i="24"/>
  <c r="J18" i="24"/>
  <c r="D21" i="24"/>
  <c r="J21" i="24"/>
  <c r="H21" i="24"/>
  <c r="K21" i="24"/>
  <c r="F21" i="24"/>
  <c r="K24" i="24"/>
  <c r="H24" i="24"/>
  <c r="F24" i="24"/>
  <c r="D24" i="24"/>
  <c r="J24" i="24"/>
  <c r="D27" i="24"/>
  <c r="J27" i="24"/>
  <c r="H27" i="24"/>
  <c r="K27" i="24"/>
  <c r="F27" i="24"/>
  <c r="K30" i="24"/>
  <c r="H30" i="24"/>
  <c r="F30" i="24"/>
  <c r="D30" i="24"/>
  <c r="J30" i="24"/>
  <c r="H37" i="24"/>
  <c r="F37" i="24"/>
  <c r="D37" i="24"/>
  <c r="K37" i="24"/>
  <c r="J37" i="24"/>
  <c r="G7" i="24"/>
  <c r="L7" i="24"/>
  <c r="I7" i="24"/>
  <c r="M7" i="24"/>
  <c r="E7" i="24"/>
  <c r="G19" i="24"/>
  <c r="L19" i="24"/>
  <c r="I19" i="24"/>
  <c r="M19" i="24"/>
  <c r="E19" i="24"/>
  <c r="M22" i="24"/>
  <c r="E22" i="24"/>
  <c r="L22" i="24"/>
  <c r="I22" i="24"/>
  <c r="G22" i="24"/>
  <c r="G25" i="24"/>
  <c r="L25" i="24"/>
  <c r="I25" i="24"/>
  <c r="M25" i="24"/>
  <c r="E25" i="24"/>
  <c r="G31" i="24"/>
  <c r="L31" i="24"/>
  <c r="I31" i="24"/>
  <c r="E31" i="24"/>
  <c r="M31" i="24"/>
  <c r="D25" i="24"/>
  <c r="J25" i="24"/>
  <c r="H25" i="24"/>
  <c r="K25" i="24"/>
  <c r="F25" i="24"/>
  <c r="D31" i="24"/>
  <c r="J31" i="24"/>
  <c r="H31" i="24"/>
  <c r="F31" i="24"/>
  <c r="K31" i="24"/>
  <c r="K34" i="24"/>
  <c r="H34" i="24"/>
  <c r="F34" i="24"/>
  <c r="D34" i="24"/>
  <c r="J34" i="24"/>
  <c r="D38" i="24"/>
  <c r="K38" i="24"/>
  <c r="J38" i="24"/>
  <c r="H38" i="24"/>
  <c r="F38" i="24"/>
  <c r="M8" i="24"/>
  <c r="E8" i="24"/>
  <c r="L8" i="24"/>
  <c r="I8" i="24"/>
  <c r="G8" i="24"/>
  <c r="G9" i="24"/>
  <c r="L9" i="24"/>
  <c r="I9" i="24"/>
  <c r="E9" i="24"/>
  <c r="M9" i="24"/>
  <c r="G29" i="24"/>
  <c r="L29" i="24"/>
  <c r="I29" i="24"/>
  <c r="E29" i="24"/>
  <c r="M29" i="24"/>
  <c r="G35" i="24"/>
  <c r="M35" i="24"/>
  <c r="E35" i="24"/>
  <c r="L35" i="24"/>
  <c r="I35" i="24"/>
  <c r="C45" i="24"/>
  <c r="C39" i="24"/>
  <c r="K16" i="24"/>
  <c r="H16" i="24"/>
  <c r="F16" i="24"/>
  <c r="D16" i="24"/>
  <c r="J16" i="24"/>
  <c r="K28" i="24"/>
  <c r="H28" i="24"/>
  <c r="F28" i="24"/>
  <c r="D28" i="24"/>
  <c r="J28" i="24"/>
  <c r="C14" i="24"/>
  <c r="C6" i="24"/>
  <c r="G17" i="24"/>
  <c r="L17" i="24"/>
  <c r="I17" i="24"/>
  <c r="E17" i="24"/>
  <c r="M17" i="24"/>
  <c r="G23" i="24"/>
  <c r="L23" i="24"/>
  <c r="I23" i="24"/>
  <c r="M23" i="24"/>
  <c r="E23" i="24"/>
  <c r="G26" i="24"/>
  <c r="E37" i="24"/>
  <c r="M16" i="24"/>
  <c r="E16" i="24"/>
  <c r="L16" i="24"/>
  <c r="M24" i="24"/>
  <c r="E24" i="24"/>
  <c r="L24" i="24"/>
  <c r="I32" i="24"/>
  <c r="M32" i="24"/>
  <c r="E32" i="24"/>
  <c r="L32" i="24"/>
  <c r="G28" i="24"/>
  <c r="G16" i="24"/>
  <c r="G3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6" i="24"/>
  <c r="G18" i="24"/>
  <c r="M20" i="24"/>
  <c r="E20" i="24"/>
  <c r="L20" i="24"/>
  <c r="M28" i="24"/>
  <c r="E28" i="24"/>
  <c r="L28" i="24"/>
  <c r="I37" i="24"/>
  <c r="G37" i="24"/>
  <c r="L37" i="24"/>
  <c r="G20" i="24"/>
  <c r="I20" i="24"/>
  <c r="M18" i="24"/>
  <c r="E18" i="24"/>
  <c r="L18" i="24"/>
  <c r="M26" i="24"/>
  <c r="E26" i="24"/>
  <c r="L26" i="24"/>
  <c r="I34" i="24"/>
  <c r="M34" i="24"/>
  <c r="E34" i="24"/>
  <c r="L34" i="24"/>
  <c r="G2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F42" i="24"/>
  <c r="F44" i="24"/>
  <c r="G40" i="24"/>
  <c r="G42" i="24"/>
  <c r="G44" i="24"/>
  <c r="L43" i="24"/>
  <c r="L40" i="24"/>
  <c r="L42" i="24"/>
  <c r="L44" i="24"/>
  <c r="E40" i="24"/>
  <c r="E42" i="24"/>
  <c r="E44" i="24"/>
  <c r="J77" i="24" l="1"/>
  <c r="I45" i="24"/>
  <c r="G45" i="24"/>
  <c r="L45" i="24"/>
  <c r="M45" i="24"/>
  <c r="E45" i="24"/>
  <c r="H39" i="24"/>
  <c r="F39" i="24"/>
  <c r="D39" i="24"/>
  <c r="K39" i="24"/>
  <c r="J39" i="24"/>
  <c r="K77" i="24"/>
  <c r="I79" i="24"/>
  <c r="K14" i="24"/>
  <c r="H14" i="24"/>
  <c r="F14" i="24"/>
  <c r="D14" i="24"/>
  <c r="J14" i="24"/>
  <c r="M6" i="24"/>
  <c r="E6" i="24"/>
  <c r="L6" i="24"/>
  <c r="I6" i="24"/>
  <c r="G6" i="24"/>
  <c r="K6" i="24"/>
  <c r="H6" i="24"/>
  <c r="F6" i="24"/>
  <c r="D6" i="24"/>
  <c r="J6" i="24"/>
  <c r="H45" i="24"/>
  <c r="F45" i="24"/>
  <c r="D45" i="24"/>
  <c r="K45" i="24"/>
  <c r="J45" i="24"/>
  <c r="M14" i="24"/>
  <c r="E14" i="24"/>
  <c r="L14" i="24"/>
  <c r="I14" i="24"/>
  <c r="G14" i="24"/>
  <c r="I39" i="24"/>
  <c r="G39" i="24"/>
  <c r="L39" i="24"/>
  <c r="M39" i="24"/>
  <c r="E39" i="24"/>
  <c r="K79" i="24" l="1"/>
  <c r="K78" i="24"/>
  <c r="I78" i="24"/>
  <c r="J79" i="24"/>
  <c r="J78" i="24"/>
  <c r="I83" i="24" l="1"/>
  <c r="I82" i="24"/>
  <c r="I81" i="24"/>
</calcChain>
</file>

<file path=xl/sharedStrings.xml><?xml version="1.0" encoding="utf-8"?>
<sst xmlns="http://schemas.openxmlformats.org/spreadsheetml/2006/main" count="1787" uniqueCount="520">
  <si>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</si>
  <si>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</si>
  <si>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</si>
  <si>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</si>
  <si>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</si>
  <si>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</si>
  <si>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</si>
  <si>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</si>
  <si>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</si>
  <si>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</si>
  <si>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</si>
  <si>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</si>
  <si>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</si>
  <si>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Eifelkreis Bitburg-Prüm (07232)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</si>
  <si>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</si>
  <si>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</si>
  <si>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</si>
  <si>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</si>
  <si>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</si>
  <si>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</si>
  <si>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</si>
  <si>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</si>
  <si>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</si>
  <si>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</si>
  <si>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</si>
  <si>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</si>
  <si>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</si>
  <si>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</si>
  <si>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</si>
  <si>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</si>
  <si>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</si>
  <si>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</si>
  <si>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</si>
  <si>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</si>
  <si>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</si>
  <si>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</si>
  <si>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</si>
  <si>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</si>
  <si>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</si>
  <si>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</si>
  <si>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</si>
  <si>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</si>
  <si>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</si>
  <si>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</si>
  <si>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</si>
  <si>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</si>
  <si>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</si>
  <si>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</si>
  <si>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</si>
  <si>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</si>
  <si>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</si>
  <si>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</si>
  <si>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</si>
  <si>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</si>
  <si>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</si>
  <si>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</si>
  <si>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</si>
  <si>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</si>
  <si>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</si>
  <si>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</si>
  <si>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</si>
  <si>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</si>
  <si>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</si>
  <si>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</si>
  <si>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</si>
  <si>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</si>
  <si>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</si>
  <si>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</si>
  <si>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</si>
  <si>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</si>
  <si>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</si>
  <si>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</si>
  <si>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</si>
  <si>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</si>
  <si>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</si>
  <si>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</si>
  <si>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</si>
  <si>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</si>
  <si>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</si>
  <si>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</si>
  <si>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</si>
  <si>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</si>
  <si>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</si>
  <si>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</si>
  <si>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</si>
  <si>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</si>
  <si>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</si>
  <si>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</si>
  <si>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</si>
  <si>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</si>
  <si>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</si>
  <si>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</si>
  <si>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Eifelkreis Bitburg-Prüm (07232);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</si>
  <si>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</si>
  <si>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</si>
  <si>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</si>
  <si>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</si>
  <si>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</si>
  <si>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</si>
  <si>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</si>
  <si>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</si>
  <si>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</si>
  <si>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</si>
  <si>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</si>
  <si>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</si>
  <si>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</si>
  <si>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</si>
  <si>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</si>
  <si>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</si>
  <si>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</si>
  <si>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</si>
  <si>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</si>
  <si>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</si>
  <si>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</si>
  <si>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</si>
  <si>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</si>
  <si>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</si>
  <si>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</si>
  <si>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</si>
  <si>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</si>
  <si>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</si>
  <si>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</si>
  <si>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</si>
  <si>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</si>
  <si>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</si>
  <si>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</si>
  <si>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</si>
  <si>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</si>
  <si>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</si>
  <si>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</si>
  <si>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</si>
  <si>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</si>
  <si>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</si>
  <si>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</si>
  <si>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</si>
  <si>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</si>
  <si>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</si>
  <si>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</si>
  <si>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</si>
  <si>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</si>
  <si>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</si>
  <si>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</si>
  <si>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</si>
  <si>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</si>
  <si>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</si>
  <si>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</si>
  <si>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</si>
  <si>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</si>
  <si>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</si>
  <si>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</si>
  <si>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</si>
  <si>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</si>
  <si>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</si>
  <si>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</si>
  <si>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</si>
  <si>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</si>
  <si>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</si>
  <si>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</si>
  <si>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</si>
  <si>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</si>
  <si>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</si>
  <si>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</si>
  <si>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</si>
  <si>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</si>
  <si>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</si>
  <si>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</si>
  <si>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</si>
  <si>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</si>
  <si>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</si>
  <si>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</si>
  <si>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</si>
  <si>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</si>
  <si>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</si>
  <si>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</si>
  <si>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</si>
  <si>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</si>
  <si>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</si>
  <si>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</si>
  <si>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</si>
  <si>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</si>
  <si>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</si>
  <si>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</si>
  <si>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</si>
  <si>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Eifelkreis Bitburg-Prüm (07232)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</si>
  <si>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</si>
  <si>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</si>
  <si>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</si>
  <si>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</si>
  <si>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</si>
  <si>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</si>
  <si>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</si>
  <si>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</si>
  <si>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</si>
  <si>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</si>
  <si>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</si>
  <si>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</si>
  <si>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</si>
  <si>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</si>
  <si>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</si>
  <si>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</si>
  <si>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</si>
  <si>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</si>
  <si>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</si>
  <si>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</si>
  <si>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</si>
  <si>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</si>
  <si>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</si>
  <si>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</si>
  <si>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</si>
  <si>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</si>
  <si>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</si>
  <si>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</si>
  <si>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</si>
  <si>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</si>
  <si>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</si>
  <si>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</si>
  <si>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</si>
  <si>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</si>
  <si>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</si>
  <si>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</si>
  <si>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</si>
  <si>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</si>
  <si>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</si>
  <si>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</si>
  <si>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</si>
  <si>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</si>
  <si>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</si>
  <si>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</si>
  <si>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</si>
  <si>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</si>
  <si>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</si>
  <si>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</si>
  <si>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</si>
  <si>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</si>
  <si>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</si>
  <si>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</si>
  <si>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</si>
  <si>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</si>
  <si>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</si>
  <si>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</si>
  <si>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</si>
  <si>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</si>
  <si>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</si>
  <si>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</si>
  <si>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</si>
  <si>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</si>
  <si>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</si>
  <si>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</si>
  <si>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</si>
  <si>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</si>
  <si>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</si>
  <si>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</si>
  <si>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</si>
  <si>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</si>
  <si>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</si>
  <si>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</si>
  <si>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</si>
  <si>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</si>
  <si>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</si>
  <si>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</si>
  <si>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</si>
  <si>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</si>
  <si>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</si>
  <si>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</si>
  <si>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</si>
  <si>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</si>
  <si>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</si>
  <si>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</si>
  <si>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</si>
  <si>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</si>
  <si>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</si>
  <si>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</si>
  <si>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</si>
  <si>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</si>
  <si>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</si>
  <si>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</si>
  <si>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</si>
  <si>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</si>
  <si>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</si>
  <si>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</si>
  <si>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</si>
  <si>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</si>
  <si>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</si>
  <si>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</si>
  <si>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</si>
  <si>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</si>
  <si>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</si>
  <si>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</si>
  <si>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</si>
  <si>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</si>
  <si>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</si>
  <si>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</si>
  <si>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</si>
  <si>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</si>
  <si>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</si>
  <si>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</si>
  <si>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</si>
  <si>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</si>
  <si>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</si>
  <si>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</si>
  <si>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</si>
  <si>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</si>
  <si>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</si>
  <si>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</si>
  <si>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</si>
  <si>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</si>
  <si>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</si>
  <si>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</si>
  <si>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</si>
  <si>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</si>
  <si>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</si>
  <si>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</si>
  <si>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</si>
  <si>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</si>
  <si>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</si>
  <si>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</si>
  <si>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</si>
  <si>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</si>
  <si>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</si>
  <si>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</si>
  <si>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</si>
  <si>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</si>
  <si>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</si>
  <si>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</si>
  <si>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</si>
  <si>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</si>
  <si>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</si>
  <si>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</si>
  <si>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</si>
  <si>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</si>
  <si>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</si>
  <si>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</si>
  <si>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</si>
  <si>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</si>
  <si>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</si>
  <si>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</si>
  <si>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</si>
  <si>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</si>
  <si>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</si>
  <si>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</si>
  <si>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</si>
  <si>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</si>
  <si>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</si>
  <si>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</si>
  <si>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</si>
  <si>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</si>
  <si>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</si>
  <si>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</si>
  <si>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</si>
  <si>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</si>
  <si>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</si>
  <si>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</si>
  <si>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</si>
  <si>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</si>
  <si>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</si>
  <si>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</si>
  <si>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</si>
  <si>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</si>
  <si>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</si>
  <si>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</si>
  <si>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</si>
  <si>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</si>
  <si>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</si>
  <si>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</si>
  <si>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</si>
  <si>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</si>
  <si>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</si>
  <si>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</si>
  <si>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</si>
  <si>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</si>
  <si>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</si>
  <si>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</si>
  <si>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</si>
  <si>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Eifelkreis Bitburg-Prüm (07232);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</si>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</sst>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{880C2D44-E0CE-45C1-998E-65510018E7A6}</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8FE3-44C6-A331-A26008480FA0}"/>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{156072BB-FCB9-4474-A929-974EF0BDC3A7}</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8FE3-44C6-A331-A26008480FA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{75BB9B0F-8097-4DE3-A3C3-241FB136C3C6}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FE3-44C6-A331-A26008480FA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{37B69859-4820-4E91-9150-13E154277673}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FE3-44C6-A331-A26008480FA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-7.9899951365246996E-2</c:v>
                </c:pt>
                <c:pt idx="1">
                  <c:v>0.73912918896366064</c:v>
                </c:pt>
                <c:pt idx="2">
                  <c:v>1.1186464311118853</c:v>
                </c:pt>
                <c:pt idx="3">
                  <c:v>1.0875687030768</c:v>
                </c:pt>
              </c:numCache>
            </c:numRef>
          </c:val>
          <c:extLst>
            <c:ext xmlns:c16="http://schemas.microsoft.com/office/drawing/2014/chart" uri="{C3380CC4-5D6E-409C-BE32-E72D297353CC}">
              <c16:uniqueId val="{00000004-8FE3-44C6-A331-A26008480FA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{5281BE65-A231-4C45-9C6E-8FB3CFA99D11}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FE3-44C6-A331-A26008480FA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{D0EF10AF-EAD5-4300-8524-F620CEEDD219}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FE3-44C6-A331-A26008480FA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{6D299D01-AE1D-49F3-B10B-6BB6DEE27057}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FE3-44C6-A331-A26008480FA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{717DB353-EDB2-4DE0-974C-6A10C448B92A}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FE3-44C6-A331-A26008480FA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FE3-44C6-A331-A26008480FA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FE3-44C6-A331-A26008480FA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{E1C11F8F-1221-4F4B-AB54-2DCAD8746205}</c15:txfldGUID>
                      <c15:f>Daten_Diagramme!$E$6</c15:f>
                      <c15:dlblFieldTableCache>
                        <c:ptCount val="1"/>
                        <c:pt idx="0">
                          <c:v>-2.7</c:v>
                        </c:pt>
                      </c15:dlblFieldTableCache>
                    </c15:dlblFTEntry>
                  </c15:dlblFieldTable>
                  <c15:showDataLabelsRange val="0"/>
                </c:ext>
                <c:ext xmlns:c16="http://schemas.microsoft.com/office/drawing/2014/chart" uri="{C3380CC4-5D6E-409C-BE32-E72D297353CC}">
                  <c16:uniqueId val="{00000000-3372-4F9C-B435-3F81DD6700CF}"/>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{35B78B57-8073-4194-B9F3-7DC7C45651EE}</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3372-4F9C-B435-3F81DD6700C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{981547CD-6495-423E-940C-00C17BCAF32D}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372-4F9C-B435-3F81DD6700C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{B2687A7B-2464-43E3-8013-5A86A075D0F6}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372-4F9C-B435-3F81DD6700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-2.7418126428027416</c:v>
                </c:pt>
                <c:pt idx="1">
                  <c:v>-3.2711552602853353</c:v>
                </c:pt>
                <c:pt idx="2">
                  <c:v>-2.7637010795899166</c:v>
                </c:pt>
                <c:pt idx="3">
                  <c:v>-2.8655893304673015</c:v>
                </c:pt>
              </c:numCache>
            </c:numRef>
          </c:val>
          <c:extLst>
            <c:ext xmlns:c16="http://schemas.microsoft.com/office/drawing/2014/chart" uri="{C3380CC4-5D6E-409C-BE32-E72D297353CC}">
              <c16:uniqueId val="{00000004-3372-4F9C-B435-3F81DD6700C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{F913F01F-8A8F-41B6-BF29-FD5EA9736E35}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372-4F9C-B435-3F81DD6700C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{1B415FE0-B46E-4AB2-AE7A-ADFD4AAD7BEE}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372-4F9C-B435-3F81DD6700C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{AA05991C-9928-4132-8298-1D488DB26F10}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372-4F9C-B435-3F81DD6700C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{540261A9-A006-4D92-A89A-3AA4B0BAAF90}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372-4F9C-B435-3F81DD6700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372-4F9C-B435-3F81DD6700C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372-4F9C-B435-3F81DD6700C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{579DE4E0-0FE3-4A59-91EC-F23E8DC4C429}</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CE09-4195-BF47-57D759E56664}"/>
                </c:ext>
              </c:extLst>
            </c:dLbl>
            <c:dLbl>
              <c:idx val="1"/>
              <c:tx>
                <c:strRef>
                  <c:f>Daten_Diagramme!$D$15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{593B6794-E464-4E33-A9CD-59D4932921D3}</c15:txfldGUID>
                      <c15:f>Daten_Diagramme!$D$15</c15:f>
                      <c15:dlblFieldTableCache>
                        <c:ptCount val="1"/>
                        <c:pt idx="0">
                          <c:v>1.1</c:v>
                        </c:pt>
                      </c15:dlblFieldTableCache>
                    </c15:dlblFTEntry>
                  </c15:dlblFieldTable>
                  <c15:showDataLabelsRange val="0"/>
                </c:ext>
                <c:ext xmlns:c16="http://schemas.microsoft.com/office/drawing/2014/chart" uri="{C3380CC4-5D6E-409C-BE32-E72D297353CC}">
                  <c16:uniqueId val="{00000001-CE09-4195-BF47-57D759E56664}"/>
                </c:ext>
              </c:extLst>
            </c:dLbl>
            <c:dLbl>
              <c:idx val="2"/>
              <c:tx>
                <c:strRef>
                  <c:f>Daten_Diagramme!$D$16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{B06E49D5-5D38-48D4-8119-4F7A1F85F4EC}</c15:txfldGUID>
                      <c15:f>Daten_Diagramme!$D$16</c15:f>
                      <c15:dlblFieldTableCache>
                        <c:ptCount val="1"/>
                        <c:pt idx="0">
                          <c:v>-2.4</c:v>
                        </c:pt>
                      </c15:dlblFieldTableCache>
                    </c15:dlblFTEntry>
                  </c15:dlblFieldTable>
                  <c15:showDataLabelsRange val="0"/>
                </c:ext>
                <c:ext xmlns:c16="http://schemas.microsoft.com/office/drawing/2014/chart" uri="{C3380CC4-5D6E-409C-BE32-E72D297353CC}">
                  <c16:uniqueId val="{00000002-CE09-4195-BF47-57D759E56664}"/>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{54D24E8F-71CB-4EE2-8D57-8E07BFE6FBA5}</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CE09-4195-BF47-57D759E56664}"/>
                </c:ext>
              </c:extLst>
            </c:dLbl>
            <c:dLbl>
              <c:idx val="4"/>
              <c:tx>
                <c:strRef>
                  <c:f>Daten_Diagramme!$D$18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{2CC9C93C-F0C5-4559-BC9B-1C2705C1E49D}</c15:txfldGUID>
                      <c15:f>Daten_Diagramme!$D$18</c15:f>
                      <c15:dlblFieldTableCache>
                        <c:ptCount val="1"/>
                        <c:pt idx="0">
                          <c:v>-0.6</c:v>
                        </c:pt>
                      </c15:dlblFieldTableCache>
                    </c15:dlblFTEntry>
                  </c15:dlblFieldTable>
                  <c15:showDataLabelsRange val="0"/>
                </c:ext>
                <c:ext xmlns:c16="http://schemas.microsoft.com/office/drawing/2014/chart" uri="{C3380CC4-5D6E-409C-BE32-E72D297353CC}">
                  <c16:uniqueId val="{00000004-CE09-4195-BF47-57D759E56664}"/>
                </c:ext>
              </c:extLst>
            </c:dLbl>
            <c:dLbl>
              <c:idx val="5"/>
              <c:tx>
                <c:strRef>
                  <c:f>Daten_Diagramme!$D$19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{C9F153E1-EF8F-4F0B-8A91-74C0E1ADA8B8}</c15:txfldGUID>
                      <c15:f>Daten_Diagramme!$D$19</c15:f>
                      <c15:dlblFieldTableCache>
                        <c:ptCount val="1"/>
                        <c:pt idx="0">
                          <c:v>1.4</c:v>
                        </c:pt>
                      </c15:dlblFieldTableCache>
                    </c15:dlblFTEntry>
                  </c15:dlblFieldTable>
                  <c15:showDataLabelsRange val="0"/>
                </c:ext>
                <c:ext xmlns:c16="http://schemas.microsoft.com/office/drawing/2014/chart" uri="{C3380CC4-5D6E-409C-BE32-E72D297353CC}">
                  <c16:uniqueId val="{00000005-CE09-4195-BF47-57D759E56664}"/>
                </c:ext>
              </c:extLst>
            </c:dLbl>
            <c:dLbl>
              <c:idx val="6"/>
              <c:tx>
                <c:strRef>
                  <c:f>Daten_Diagramme!$D$20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{4F533284-6E35-421A-9CE3-5DE44DB0A586}</c15:txfldGUID>
                      <c15:f>Daten_Diagramme!$D$20</c15:f>
                      <c15:dlblFieldTableCache>
                        <c:ptCount val="1"/>
                        <c:pt idx="0">
                          <c:v>-1.2</c:v>
                        </c:pt>
                      </c15:dlblFieldTableCache>
                    </c15:dlblFTEntry>
                  </c15:dlblFieldTable>
                  <c15:showDataLabelsRange val="0"/>
                </c:ext>
                <c:ext xmlns:c16="http://schemas.microsoft.com/office/drawing/2014/chart" uri="{C3380CC4-5D6E-409C-BE32-E72D297353CC}">
                  <c16:uniqueId val="{00000006-CE09-4195-BF47-57D759E56664}"/>
                </c:ext>
              </c:extLst>
            </c:dLbl>
            <c:dLbl>
              <c:idx val="7"/>
              <c:tx>
                <c:strRef>
                  <c:f>Daten_Diagramme!$D$21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{E94EA5D0-A482-46B2-A7EF-0371DFEC07C2}</c15:txfldGUID>
                      <c15:f>Daten_Diagramme!$D$21</c15:f>
                      <c15:dlblFieldTableCache>
                        <c:ptCount val="1"/>
                        <c:pt idx="0">
                          <c:v>0.5</c:v>
                        </c:pt>
                      </c15:dlblFieldTableCache>
                    </c15:dlblFTEntry>
                  </c15:dlblFieldTable>
                  <c15:showDataLabelsRange val="0"/>
                </c:ext>
                <c:ext xmlns:c16="http://schemas.microsoft.com/office/drawing/2014/chart" uri="{C3380CC4-5D6E-409C-BE32-E72D297353CC}">
                  <c16:uniqueId val="{00000007-CE09-4195-BF47-57D759E56664}"/>
                </c:ext>
              </c:extLst>
            </c:dLbl>
            <c:dLbl>
              <c:idx val="8"/>
              <c:tx>
                <c:strRef>
                  <c:f>Daten_Diagramme!$D$22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{2CD5C174-4806-4D66-B512-0F7D52F0D098}</c15:txfldGUID>
                      <c15:f>Daten_Diagramme!$D$22</c15:f>
                      <c15:dlblFieldTableCache>
                        <c:ptCount val="1"/>
                        <c:pt idx="0">
                          <c:v>0.5</c:v>
                        </c:pt>
                      </c15:dlblFieldTableCache>
                    </c15:dlblFTEntry>
                  </c15:dlblFieldTable>
                  <c15:showDataLabelsRange val="0"/>
                </c:ext>
                <c:ext xmlns:c16="http://schemas.microsoft.com/office/drawing/2014/chart" uri="{C3380CC4-5D6E-409C-BE32-E72D297353CC}">
                  <c16:uniqueId val="{00000008-CE09-4195-BF47-57D759E56664}"/>
                </c:ext>
              </c:extLst>
            </c:dLbl>
            <c:dLbl>
              <c:idx val="9"/>
              <c:tx>
                <c:strRef>
                  <c:f>Daten_Diagramme!$D$23</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{EA6BE186-0984-4523-89DD-6BFDB07FCA98}</c15:txfldGUID>
                      <c15:f>Daten_Diagramme!$D$23</c15:f>
                      <c15:dlblFieldTableCache>
                        <c:ptCount val="1"/>
                        <c:pt idx="0">
                          <c:v>-10.5</c:v>
                        </c:pt>
                      </c15:dlblFieldTableCache>
                    </c15:dlblFTEntry>
                  </c15:dlblFieldTable>
                  <c15:showDataLabelsRange val="0"/>
                </c:ext>
                <c:ext xmlns:c16="http://schemas.microsoft.com/office/drawing/2014/chart" uri="{C3380CC4-5D6E-409C-BE32-E72D297353CC}">
                  <c16:uniqueId val="{00000009-CE09-4195-BF47-57D759E56664}"/>
                </c:ext>
              </c:extLst>
            </c:dLbl>
            <c:dLbl>
              <c:idx val="10"/>
              <c:tx>
                <c:strRef>
                  <c:f>Daten_Diagramme!$D$24</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{24F548A0-0128-4D46-B41D-CDE66D07FB39}</c15:txfldGUID>
                      <c15:f>Daten_Diagramme!$D$24</c15:f>
                      <c15:dlblFieldTableCache>
                        <c:ptCount val="1"/>
                        <c:pt idx="0">
                          <c:v>-7.6</c:v>
                        </c:pt>
                      </c15:dlblFieldTableCache>
                    </c15:dlblFTEntry>
                  </c15:dlblFieldTable>
                  <c15:showDataLabelsRange val="0"/>
                </c:ext>
                <c:ext xmlns:c16="http://schemas.microsoft.com/office/drawing/2014/chart" uri="{C3380CC4-5D6E-409C-BE32-E72D297353CC}">
                  <c16:uniqueId val="{0000000A-CE09-4195-BF47-57D759E56664}"/>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{458B7B16-1404-4942-8A3A-3EA8387EEA59}</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CE09-4195-BF47-57D759E56664}"/>
                </c:ext>
              </c:extLst>
            </c:dLbl>
            <c:dLbl>
              <c:idx val="12"/>
              <c:tx>
                <c:strRef>
                  <c:f>Daten_Diagramme!$D$26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{B1C7412F-59D3-44AB-A0AD-E0DE9C0AAC68}</c15:txfldGUID>
                      <c15:f>Daten_Diagramme!$D$26</c15:f>
                      <c15:dlblFieldTableCache>
                        <c:ptCount val="1"/>
                        <c:pt idx="0">
                          <c:v>-1.6</c:v>
                        </c:pt>
                      </c15:dlblFieldTableCache>
                    </c15:dlblFTEntry>
                  </c15:dlblFieldTable>
                  <c15:showDataLabelsRange val="0"/>
                </c:ext>
                <c:ext xmlns:c16="http://schemas.microsoft.com/office/drawing/2014/chart" uri="{C3380CC4-5D6E-409C-BE32-E72D297353CC}">
                  <c16:uniqueId val="{0000000C-CE09-4195-BF47-57D759E56664}"/>
                </c:ext>
              </c:extLst>
            </c:dLbl>
            <c:dLbl>
              <c:idx val="13"/>
              <c:tx>
                <c:strRef>
                  <c:f>Daten_Diagramme!$D$27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{C8F57F80-5040-4426-9C01-426C97D1BA31}</c15:txfldGUID>
                      <c15:f>Daten_Diagramme!$D$27</c15:f>
                      <c15:dlblFieldTableCache>
                        <c:ptCount val="1"/>
                        <c:pt idx="0">
                          <c:v>6.8</c:v>
                        </c:pt>
                      </c15:dlblFieldTableCache>
                    </c15:dlblFTEntry>
                  </c15:dlblFieldTable>
                  <c15:showDataLabelsRange val="0"/>
                </c:ext>
                <c:ext xmlns:c16="http://schemas.microsoft.com/office/drawing/2014/chart" uri="{C3380CC4-5D6E-409C-BE32-E72D297353CC}">
                  <c16:uniqueId val="{0000000D-CE09-4195-BF47-57D759E56664}"/>
                </c:ext>
              </c:extLst>
            </c:dLbl>
            <c:dLbl>
              <c:idx val="14"/>
              <c:tx>
                <c:strRef>
                  <c:f>Daten_Diagramme!$D$28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{5532C6D2-3FD3-4C84-B9D9-AE08C58CEB5F}</c15:txfldGUID>
                      <c15:f>Daten_Diagramme!$D$28</c15:f>
                      <c15:dlblFieldTableCache>
                        <c:ptCount val="1"/>
                        <c:pt idx="0">
                          <c:v>-0.4</c:v>
                        </c:pt>
                      </c15:dlblFieldTableCache>
                    </c15:dlblFTEntry>
                  </c15:dlblFieldTable>
                  <c15:showDataLabelsRange val="0"/>
                </c:ext>
                <c:ext xmlns:c16="http://schemas.microsoft.com/office/drawing/2014/chart" uri="{C3380CC4-5D6E-409C-BE32-E72D297353CC}">
                  <c16:uniqueId val="{0000000E-CE09-4195-BF47-57D759E56664}"/>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{F152A3F3-7E65-4560-B478-1C9186E480F2}</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CE09-4195-BF47-57D759E56664}"/>
                </c:ext>
              </c:extLst>
            </c:dLbl>
            <c:dLbl>
              <c:idx val="16"/>
              <c:tx>
                <c:strRef>
                  <c:f>Daten_Diagramme!$D$30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{4EA93D09-5B88-4D0E-AAFA-0180DA857680}</c15:txfldGUID>
                      <c15:f>Daten_Diagramme!$D$30</c15:f>
                      <c15:dlblFieldTableCache>
                        <c:ptCount val="1"/>
                        <c:pt idx="0">
                          <c:v>1.4</c:v>
                        </c:pt>
                      </c15:dlblFieldTableCache>
                    </c15:dlblFTEntry>
                  </c15:dlblFieldTable>
                  <c15:showDataLabelsRange val="0"/>
                </c:ext>
                <c:ext xmlns:c16="http://schemas.microsoft.com/office/drawing/2014/chart" uri="{C3380CC4-5D6E-409C-BE32-E72D297353CC}">
                  <c16:uniqueId val="{00000010-CE09-4195-BF47-57D759E56664}"/>
                </c:ext>
              </c:extLst>
            </c:dLbl>
            <c:dLbl>
              <c:idx val="17"/>
              <c:tx>
                <c:strRef>
                  <c:f>Daten_Diagramme!$D$31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{F3D3F8BF-ECC2-4BCC-AE36-5AFECCE2BFEC}</c15:txfldGUID>
                      <c15:f>Daten_Diagramme!$D$31</c15:f>
                      <c15:dlblFieldTableCache>
                        <c:ptCount val="1"/>
                        <c:pt idx="0">
                          <c:v>-1.1</c:v>
                        </c:pt>
                      </c15:dlblFieldTableCache>
                    </c15:dlblFTEntry>
                  </c15:dlblFieldTable>
                  <c15:showDataLabelsRange val="0"/>
                </c:ext>
                <c:ext xmlns:c16="http://schemas.microsoft.com/office/drawing/2014/chart" uri="{C3380CC4-5D6E-409C-BE32-E72D297353CC}">
                  <c16:uniqueId val="{00000011-CE09-4195-BF47-57D759E56664}"/>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{4B78F65F-406F-4A76-AEBD-ECCA15760F6D}</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CE09-4195-BF47-57D759E56664}"/>
                </c:ext>
              </c:extLst>
            </c:dLbl>
            <c:dLbl>
              <c:idx val="19"/>
              <c:tx>
                <c:strRef>
                  <c:f>Daten_Diagramme!$D$33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{292FDF6F-CE91-455D-8562-6281A79B586D}</c15:txfldGUID>
                      <c15:f>Daten_Diagramme!$D$33</c15:f>
                      <c15:dlblFieldTableCache>
                        <c:ptCount val="1"/>
                        <c:pt idx="0">
                          <c:v>2.7</c:v>
                        </c:pt>
                      </c15:dlblFieldTableCache>
                    </c15:dlblFTEntry>
                  </c15:dlblFieldTable>
                  <c15:showDataLabelsRange val="0"/>
                </c:ext>
                <c:ext xmlns:c16="http://schemas.microsoft.com/office/drawing/2014/chart" uri="{C3380CC4-5D6E-409C-BE32-E72D297353CC}">
                  <c16:uniqueId val="{00000013-CE09-4195-BF47-57D759E56664}"/>
                </c:ext>
              </c:extLst>
            </c:dLbl>
            <c:dLbl>
              <c:idx val="20"/>
              <c:tx>
                <c:strRef>
                  <c:f>Daten_Diagramme!$D$34</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{B6479B58-49BA-450C-8AF5-8187D940E949}</c15:txfldGUID>
                      <c15:f>Daten_Diagramme!$D$34</c15:f>
                      <c15:dlblFieldTableCache>
                        <c:ptCount val="1"/>
                        <c:pt idx="0">
                          <c:v>5.4</c:v>
                        </c:pt>
                      </c15:dlblFieldTableCache>
                    </c15:dlblFTEntry>
                  </c15:dlblFieldTable>
                  <c15:showDataLabelsRange val="0"/>
                </c:ext>
                <c:ext xmlns:c16="http://schemas.microsoft.com/office/drawing/2014/chart" uri="{C3380CC4-5D6E-409C-BE32-E72D297353CC}">
                  <c16:uniqueId val="{00000014-CE09-4195-BF47-57D759E5666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{89BE5384-0ACB-434A-A1DE-7CA9F3FB7CB6}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E09-4195-BF47-57D759E5666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{5AF0C634-3646-4F19-8A43-EBDB70AA6BAD}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E09-4195-BF47-57D759E56664}"/>
                </c:ext>
              </c:extLst>
            </c:dLbl>
            <c:dLbl>
              <c:idx val="23"/>
              <c:tx>
                <c:strRef>
                  <c:f>Daten_Diagramme!$D$37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{090A0681-043A-4ECE-A2A2-09875692B723}</c15:txfldGUID>
                      <c15:f>Daten_Diagramme!$D$37</c15:f>
                      <c15:dlblFieldTableCache>
                        <c:ptCount val="1"/>
                        <c:pt idx="0">
                          <c:v>1.1</c:v>
                        </c:pt>
                      </c15:dlblFieldTableCache>
                    </c15:dlblFTEntry>
                  </c15:dlblFieldTable>
                  <c15:showDataLabelsRange val="0"/>
                </c:ext>
                <c:ext xmlns:c16="http://schemas.microsoft.com/office/drawing/2014/chart" uri="{C3380CC4-5D6E-409C-BE32-E72D297353CC}">
                  <c16:uniqueId val="{00000017-CE09-4195-BF47-57D759E56664}"/>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{3F69859C-68C4-45E0-A2CE-09522CC6BC25}</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CE09-4195-BF47-57D759E56664}"/>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{0D80CF73-0E87-4A6A-A8E3-C1431B01FB84}</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CE09-4195-BF47-57D759E5666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{BBC1E5A2-9B86-4A20-BB38-D557337809C9}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E09-4195-BF47-57D759E5666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{EFF13BA2-D5FF-4788-BB7E-19738DF9807B}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E09-4195-BF47-57D759E5666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{C9FF97BF-CAA9-4400-9F9B-AC261DECE68A}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E09-4195-BF47-57D759E5666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{BC982270-3B35-48DE-8926-DB6BF6464F9F}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E09-4195-BF47-57D759E5666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{5ECC7B94-E90C-4C8B-BDF8-986CC460F392}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E09-4195-BF47-57D759E56664}"/>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{30F57BD1-B32C-44A7-AB56-497D2D896C07}</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CE09-4195-BF47-57D759E566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-7.9899951365246996E-2</c:v>
                </c:pt>
                <c:pt idx="1">
                  <c:v>1.0714285714285714</c:v>
                </c:pt>
                <c:pt idx="2">
                  <c:v>-2.4213075060532687</c:v>
                </c:pt>
                <c:pt idx="3">
                  <c:v>0.1633605600933489</c:v>
                </c:pt>
                <c:pt idx="4">
                  <c:v>-0.56515957446808507</c:v>
                </c:pt>
                <c:pt idx="5">
                  <c:v>1.3962065331928346</c:v>
                </c:pt>
                <c:pt idx="6">
                  <c:v>-1.245753114382786</c:v>
                </c:pt>
                <c:pt idx="7">
                  <c:v>0.51132213294375461</c:v>
                </c:pt>
                <c:pt idx="8">
                  <c:v>0.47673098751418841</c:v>
                </c:pt>
                <c:pt idx="9">
                  <c:v>-10.465116279069768</c:v>
                </c:pt>
                <c:pt idx="10">
                  <c:v>-7.6097560975609753</c:v>
                </c:pt>
                <c:pt idx="11">
                  <c:v>0</c:v>
                </c:pt>
                <c:pt idx="12">
                  <c:v>-1.5572858731924359</c:v>
                </c:pt>
                <c:pt idx="13">
                  <c:v>6.8241469816272966</c:v>
                </c:pt>
                <c:pt idx="14">
                  <c:v>-0.42105263157894735</c:v>
                </c:pt>
                <c:pt idx="15">
                  <c:v>0</c:v>
                </c:pt>
                <c:pt idx="16">
                  <c:v>1.356907894736842</c:v>
                </c:pt>
                <c:pt idx="17">
                  <c:v>-1.1267605633802817</c:v>
                </c:pt>
                <c:pt idx="18">
                  <c:v>-2.4032825322391558</c:v>
                </c:pt>
                <c:pt idx="19">
                  <c:v>2.6528258362168398</c:v>
                </c:pt>
                <c:pt idx="20">
                  <c:v>5.4021608643457384</c:v>
                </c:pt>
                <c:pt idx="21">
                  <c:v>0</c:v>
                </c:pt>
                <c:pt idx="23">
                  <c:v>1.0714285714285714</c:v>
                </c:pt>
                <c:pt idx="24">
                  <c:v>0.15357051446122344</c:v>
                </c:pt>
                <c:pt idx="25">
                  <c:v>-0.26213881441763481</c:v>
                </c:pt>
              </c:numCache>
            </c:numRef>
          </c:val>
          <c:extLst>
            <c:ext xmlns:c16="http://schemas.microsoft.com/office/drawing/2014/chart" uri="{C3380CC4-5D6E-409C-BE32-E72D297353CC}">
              <c16:uniqueId val="{00000020-CE09-4195-BF47-57D759E5666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{D58FE3B2-6FF8-45B9-8E3C-41E61E08A8B2}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E09-4195-BF47-57D759E5666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{14BBDF53-2CF1-404E-BABD-71F112D30621}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E09-4195-BF47-57D759E5666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{89D1D005-3571-4F37-A241-7D9BAA1EECF2}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E09-4195-BF47-57D759E5666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{E2CA1AAF-6355-4D08-82BE-345F0FFCB288}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E09-4195-BF47-57D759E5666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{7AEE78B5-81E8-46D3-88B0-B0F14B2C5F66}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E09-4195-BF47-57D759E5666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{30595F52-0BFC-4633-A833-5E2331D39AFB}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E09-4195-BF47-57D759E5666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{4EE52ACB-8C00-427C-B89E-435267C4AD1B}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E09-4195-BF47-57D759E5666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{4B08864E-B016-4C25-BAE8-B557BF5B5C09}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E09-4195-BF47-57D759E5666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{8C9610BD-0635-438E-8F09-31CBEAC757EB}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E09-4195-BF47-57D759E5666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{1B52F299-DADC-4C2B-9858-4F4D0B23DE9F}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E09-4195-BF47-57D759E5666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{99467AC7-10B2-46EE-9F26-1B5F08066E41}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E09-4195-BF47-57D759E5666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{4C74208C-C599-4A39-A443-D15BCD25DAB6}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E09-4195-BF47-57D759E5666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{CEBC1076-3994-47D1-A5E0-D36DFCCEC9E9}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E09-4195-BF47-57D759E5666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{B01BF237-68A8-47BD-8F5B-0479A8AE5D9D}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E09-4195-BF47-57D759E5666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{48CD7304-7284-4160-9ACA-309133EEBBFB}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E09-4195-BF47-57D759E5666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{5D08E019-D1EA-4699-B686-52E63A5B8E08}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E09-4195-BF47-57D759E5666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{49CA2AF9-F6D1-4128-BB0B-289532D24AE3}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E09-4195-BF47-57D759E5666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{94D00152-27F1-4E4E-A6EB-B80A73F9F1A1}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E09-4195-BF47-57D759E5666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{12D66544-36FA-4FC4-9DB8-6173C6F57526}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E09-4195-BF47-57D759E5666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{4D319302-9B44-4E35-B2AB-35D3C1D117B1}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E09-4195-BF47-57D759E5666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{A94AAD2B-8BD3-4476-88A3-0CC78E1B3424}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E09-4195-BF47-57D759E5666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{04670516-3924-49F3-9631-7EBEC2A481B1}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E09-4195-BF47-57D759E5666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{BEA83EFC-B70B-4FB9-AB6C-72A0599A7819}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E09-4195-BF47-57D759E5666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{A5FA8E13-C67D-4C0C-A6D1-9355F1CD3DFC}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E09-4195-BF47-57D759E5666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{B41C3FB7-1005-4C52-9D8B-840BB9E997CA}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E09-4195-BF47-57D759E5666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{8E24DAA7-E613-4CA5-9BC5-F25EB1CF98FA}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E09-4195-BF47-57D759E5666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{2BB0CE1E-218E-462F-A227-A99EE0E76238}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E09-4195-BF47-57D759E5666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{EA6EA9B0-AF24-4AF6-8497-B761229DD647}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E09-4195-BF47-57D759E5666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{B0C48842-4CE0-4401-A376-093AE288C084}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E09-4195-BF47-57D759E5666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{668275EF-413B-41AB-BC24-C0FB517C019E}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E09-4195-BF47-57D759E5666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{703310A8-07B7-4661-8224-970AC5308136}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E09-4195-BF47-57D759E5666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{74A5FC04-BB39-4ECF-89D0-43CFBBE9234D}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E09-4195-BF47-57D759E566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E09-4195-BF47-57D759E5666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E09-4195-BF47-57D759E5666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{7D7CDEB4-EBF8-4499-9061-62C7CD4D7D84}</c15:txfldGUID>
                      <c15:f>Daten_Diagramme!$E$14</c15:f>
                      <c15:dlblFieldTableCache>
                        <c:ptCount val="1"/>
                        <c:pt idx="0">
                          <c:v>-2.7</c:v>
                        </c:pt>
                      </c15:dlblFieldTableCache>
                    </c15:dlblFTEntry>
                  </c15:dlblFieldTable>
                  <c15:showDataLabelsRange val="0"/>
                </c:ext>
                <c:ext xmlns:c16="http://schemas.microsoft.com/office/drawing/2014/chart" uri="{C3380CC4-5D6E-409C-BE32-E72D297353CC}">
                  <c16:uniqueId val="{00000000-F6D2-4713-9646-DD46A163D996}"/>
                </c:ext>
              </c:extLst>
            </c:dLbl>
            <c:dLbl>
              <c:idx val="1"/>
              <c:tx>
                <c:strRef>
                  <c:f>Daten_Diagramme!$E$15</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{80DBD7BA-780A-41A0-AE8D-FC5712D534C1}</c15:txfldGUID>
                      <c15:f>Daten_Diagramme!$E$15</c15:f>
                      <c15:dlblFieldTableCache>
                        <c:ptCount val="1"/>
                        <c:pt idx="0">
                          <c:v>9.1</c:v>
                        </c:pt>
                      </c15:dlblFieldTableCache>
                    </c15:dlblFTEntry>
                  </c15:dlblFieldTable>
                  <c15:showDataLabelsRange val="0"/>
                </c:ext>
                <c:ext xmlns:c16="http://schemas.microsoft.com/office/drawing/2014/chart" uri="{C3380CC4-5D6E-409C-BE32-E72D297353CC}">
                  <c16:uniqueId val="{00000001-F6D2-4713-9646-DD46A163D996}"/>
                </c:ext>
              </c:extLst>
            </c:dLbl>
            <c:dLbl>
              <c:idx val="2"/>
              <c:tx>
                <c:strRef>
                  <c:f>Daten_Diagramme!$E$16</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{782AB354-369D-424C-A3B3-D34F9CED50A9}</c15:txfldGUID>
                      <c15:f>Daten_Diagramme!$E$16</c15:f>
                      <c15:dlblFieldTableCache>
                        <c:ptCount val="1"/>
                        <c:pt idx="0">
                          <c:v>-13.9</c:v>
                        </c:pt>
                      </c15:dlblFieldTableCache>
                    </c15:dlblFTEntry>
                  </c15:dlblFieldTable>
                  <c15:showDataLabelsRange val="0"/>
                </c:ext>
                <c:ext xmlns:c16="http://schemas.microsoft.com/office/drawing/2014/chart" uri="{C3380CC4-5D6E-409C-BE32-E72D297353CC}">
                  <c16:uniqueId val="{00000002-F6D2-4713-9646-DD46A163D996}"/>
                </c:ext>
              </c:extLst>
            </c:dLbl>
            <c:dLbl>
              <c:idx val="3"/>
              <c:tx>
                <c:strRef>
                  <c:f>Daten_Diagramme!$E$17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{66F25CE4-A514-4405-9D06-114E9C2BBAD8}</c15:txfldGUID>
                      <c15:f>Daten_Diagramme!$E$17</c15:f>
                      <c15:dlblFieldTableCache>
                        <c:ptCount val="1"/>
                        <c:pt idx="0">
                          <c:v>-6.3</c:v>
                        </c:pt>
                      </c15:dlblFieldTableCache>
                    </c15:dlblFTEntry>
                  </c15:dlblFieldTable>
                  <c15:showDataLabelsRange val="0"/>
                </c:ext>
                <c:ext xmlns:c16="http://schemas.microsoft.com/office/drawing/2014/chart" uri="{C3380CC4-5D6E-409C-BE32-E72D297353CC}">
                  <c16:uniqueId val="{00000003-F6D2-4713-9646-DD46A163D996}"/>
                </c:ext>
              </c:extLst>
            </c:dLbl>
            <c:dLbl>
              <c:idx val="4"/>
              <c:tx>
                <c:strRef>
                  <c:f>Daten_Diagramme!$E$18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{27A75C37-3A11-4F51-BD97-6AF349D696C3}</c15:txfldGUID>
                      <c15:f>Daten_Diagramme!$E$18</c15:f>
                      <c15:dlblFieldTableCache>
                        <c:ptCount val="1"/>
                        <c:pt idx="0">
                          <c:v>-5.4</c:v>
                        </c:pt>
                      </c15:dlblFieldTableCache>
                    </c15:dlblFTEntry>
                  </c15:dlblFieldTable>
                  <c15:showDataLabelsRange val="0"/>
                </c:ext>
                <c:ext xmlns:c16="http://schemas.microsoft.com/office/drawing/2014/chart" uri="{C3380CC4-5D6E-409C-BE32-E72D297353CC}">
                  <c16:uniqueId val="{00000004-F6D2-4713-9646-DD46A163D996}"/>
                </c:ext>
              </c:extLst>
            </c:dLbl>
            <c:dLbl>
              <c:idx val="5"/>
              <c:tx>
                <c:strRef>
                  <c:f>Daten_Diagramme!$E$19</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{A5FF5F76-69DB-429C-8C4C-186E9F8F9396}</c15:txfldGUID>
                      <c15:f>Daten_Diagramme!$E$19</c15:f>
                      <c15:dlblFieldTableCache>
                        <c:ptCount val="1"/>
                        <c:pt idx="0">
                          <c:v>-8.5</c:v>
                        </c:pt>
                      </c15:dlblFieldTableCache>
                    </c15:dlblFTEntry>
                  </c15:dlblFieldTable>
                  <c15:showDataLabelsRange val="0"/>
                </c:ext>
                <c:ext xmlns:c16="http://schemas.microsoft.com/office/drawing/2014/chart" uri="{C3380CC4-5D6E-409C-BE32-E72D297353CC}">
                  <c16:uniqueId val="{00000005-F6D2-4713-9646-DD46A163D996}"/>
                </c:ext>
              </c:extLst>
            </c:dLbl>
            <c:dLbl>
              <c:idx val="6"/>
              <c:tx>
                <c:strRef>
                  <c:f>Daten_Diagramme!$E$20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{D60ACFDF-7C03-44F2-ADE1-E131B43F4ED7}</c15:txfldGUID>
                      <c15:f>Daten_Diagramme!$E$20</c15:f>
                      <c15:dlblFieldTableCache>
                        <c:ptCount val="1"/>
                        <c:pt idx="0">
                          <c:v>-3.2</c:v>
                        </c:pt>
                      </c15:dlblFieldTableCache>
                    </c15:dlblFTEntry>
                  </c15:dlblFieldTable>
                  <c15:showDataLabelsRange val="0"/>
                </c:ext>
                <c:ext xmlns:c16="http://schemas.microsoft.com/office/drawing/2014/chart" uri="{C3380CC4-5D6E-409C-BE32-E72D297353CC}">
                  <c16:uniqueId val="{00000006-F6D2-4713-9646-DD46A163D996}"/>
                </c:ext>
              </c:extLst>
            </c:dLbl>
            <c:dLbl>
              <c:idx val="7"/>
              <c:tx>
                <c:strRef>
                  <c:f>Daten_Diagramme!$E$21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{BF26AA10-DF1E-44EF-9D04-5E5378BC884D}</c15:txfldGUID>
                      <c15:f>Daten_Diagramme!$E$21</c15:f>
                      <c15:dlblFieldTableCache>
                        <c:ptCount val="1"/>
                        <c:pt idx="0">
                          <c:v>3.6</c:v>
                        </c:pt>
                      </c15:dlblFieldTableCache>
                    </c15:dlblFTEntry>
                  </c15:dlblFieldTable>
                  <c15:showDataLabelsRange val="0"/>
                </c:ext>
                <c:ext xmlns:c16="http://schemas.microsoft.com/office/drawing/2014/chart" uri="{C3380CC4-5D6E-409C-BE32-E72D297353CC}">
                  <c16:uniqueId val="{00000007-F6D2-4713-9646-DD46A163D996}"/>
                </c:ext>
              </c:extLst>
            </c:dLbl>
            <c:dLbl>
              <c:idx val="8"/>
              <c:tx>
                <c:strRef>
                  <c:f>Daten_Diagramme!$E$22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{D192B595-6AF2-47BB-B6B3-740C696DDBD2}</c15:txfldGUID>
                      <c15:f>Daten_Diagramme!$E$22</c15:f>
                      <c15:dlblFieldTableCache>
                        <c:ptCount val="1"/>
                        <c:pt idx="0">
                          <c:v>-2.9</c:v>
                        </c:pt>
                      </c15:dlblFieldTableCache>
                    </c15:dlblFTEntry>
                  </c15:dlblFieldTable>
                  <c15:showDataLabelsRange val="0"/>
                </c:ext>
                <c:ext xmlns:c16="http://schemas.microsoft.com/office/drawing/2014/chart" uri="{C3380CC4-5D6E-409C-BE32-E72D297353CC}">
                  <c16:uniqueId val="{00000008-F6D2-4713-9646-DD46A163D996}"/>
                </c:ext>
              </c:extLst>
            </c:dLbl>
            <c:dLbl>
              <c:idx val="9"/>
              <c:tx>
                <c:strRef>
                  <c:f>Daten_Diagramme!$E$23</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{CC99D2EF-E6A1-4E1A-B9C0-8365045F24BD}</c15:txfldGUID>
                      <c15:f>Daten_Diagramme!$E$23</c15:f>
                      <c15:dlblFieldTableCache>
                        <c:ptCount val="1"/>
                        <c:pt idx="0">
                          <c:v>-8.3</c:v>
                        </c:pt>
                      </c15:dlblFieldTableCache>
                    </c15:dlblFTEntry>
                  </c15:dlblFieldTable>
                  <c15:showDataLabelsRange val="0"/>
                </c:ext>
                <c:ext xmlns:c16="http://schemas.microsoft.com/office/drawing/2014/chart" uri="{C3380CC4-5D6E-409C-BE32-E72D297353CC}">
                  <c16:uniqueId val="{00000009-F6D2-4713-9646-DD46A163D996}"/>
                </c:ext>
              </c:extLst>
            </c:dLbl>
            <c:dLbl>
              <c:idx val="10"/>
              <c:tx>
                <c:strRef>
                  <c:f>Daten_Diagramme!$E$24</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{4C4695EF-12C8-4659-96CA-E4D51D4D08DC}</c15:txfldGUID>
                      <c15:f>Daten_Diagramme!$E$24</c15:f>
                      <c15:dlblFieldTableCache>
                        <c:ptCount val="1"/>
                        <c:pt idx="0">
                          <c:v>-7.6</c:v>
                        </c:pt>
                      </c15:dlblFieldTableCache>
                    </c15:dlblFTEntry>
                  </c15:dlblFieldTable>
                  <c15:showDataLabelsRange val="0"/>
                </c:ext>
                <c:ext xmlns:c16="http://schemas.microsoft.com/office/drawing/2014/chart" uri="{C3380CC4-5D6E-409C-BE32-E72D297353CC}">
                  <c16:uniqueId val="{0000000A-F6D2-4713-9646-DD46A163D996}"/>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{F29635E3-9EEC-4C4C-A84E-E64096E706A7}</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F6D2-4713-9646-DD46A163D996}"/>
                </c:ext>
              </c:extLst>
            </c:dLbl>
            <c:dLbl>
              <c:idx val="12"/>
              <c:tx>
                <c:strRef>
                  <c:f>Daten_Diagramme!$E$26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{B7CE4E94-ABDF-4640-A945-9F4EB321E832}</c15:txfldGUID>
                      <c15:f>Daten_Diagramme!$E$26</c15:f>
                      <c15:dlblFieldTableCache>
                        <c:ptCount val="1"/>
                        <c:pt idx="0">
                          <c:v>-3.3</c:v>
                        </c:pt>
                      </c15:dlblFieldTableCache>
                    </c15:dlblFTEntry>
                  </c15:dlblFieldTable>
                  <c15:showDataLabelsRange val="0"/>
                </c:ext>
                <c:ext xmlns:c16="http://schemas.microsoft.com/office/drawing/2014/chart" uri="{C3380CC4-5D6E-409C-BE32-E72D297353CC}">
                  <c16:uniqueId val="{0000000C-F6D2-4713-9646-DD46A163D996}"/>
                </c:ext>
              </c:extLst>
            </c:dLbl>
            <c:dLbl>
              <c:idx val="13"/>
              <c:tx>
                <c:strRef>
                  <c:f>Daten_Diagramme!$E$27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{FB875EF0-752A-4C84-8A12-5C390B6A2CDF}</c15:txfldGUID>
                      <c15:f>Daten_Diagramme!$E$27</c15:f>
                      <c15:dlblFieldTableCache>
                        <c:ptCount val="1"/>
                        <c:pt idx="0">
                          <c:v>-2.7</c:v>
                        </c:pt>
                      </c15:dlblFieldTableCache>
                    </c15:dlblFTEntry>
                  </c15:dlblFieldTable>
                  <c15:showDataLabelsRange val="0"/>
                </c:ext>
                <c:ext xmlns:c16="http://schemas.microsoft.com/office/drawing/2014/chart" uri="{C3380CC4-5D6E-409C-BE32-E72D297353CC}">
                  <c16:uniqueId val="{0000000D-F6D2-4713-9646-DD46A163D996}"/>
                </c:ext>
              </c:extLst>
            </c:dLbl>
            <c:dLbl>
              <c:idx val="14"/>
              <c:tx>
                <c:strRef>
                  <c:f>Daten_Diagramme!$E$28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{AC620937-4C22-4891-8D94-1E0B66254C9B}</c15:txfldGUID>
                      <c15:f>Daten_Diagramme!$E$28</c15:f>
                      <c15:dlblFieldTableCache>
                        <c:ptCount val="1"/>
                        <c:pt idx="0">
                          <c:v>3.7</c:v>
                        </c:pt>
                      </c15:dlblFieldTableCache>
                    </c15:dlblFTEntry>
                  </c15:dlblFieldTable>
                  <c15:showDataLabelsRange val="0"/>
                </c:ext>
                <c:ext xmlns:c16="http://schemas.microsoft.com/office/drawing/2014/chart" uri="{C3380CC4-5D6E-409C-BE32-E72D297353CC}">
                  <c16:uniqueId val="{0000000E-F6D2-4713-9646-DD46A163D996}"/>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{A5E02968-2E37-4C75-B8E5-F850B4DD124E}</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F6D2-4713-9646-DD46A163D996}"/>
                </c:ext>
              </c:extLst>
            </c:dLbl>
            <c:dLbl>
              <c:idx val="16"/>
              <c:tx>
                <c:strRef>
                  <c:f>Daten_Diagramme!$E$30</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{5399E873-9AB9-4995-B095-6426F213733E}</c15:txfldGUID>
                      <c15:f>Daten_Diagramme!$E$30</c15:f>
                      <c15:dlblFieldTableCache>
                        <c:ptCount val="1"/>
                        <c:pt idx="0">
                          <c:v>6.3</c:v>
                        </c:pt>
                      </c15:dlblFieldTableCache>
                    </c15:dlblFTEntry>
                  </c15:dlblFieldTable>
                  <c15:showDataLabelsRange val="0"/>
                </c:ext>
                <c:ext xmlns:c16="http://schemas.microsoft.com/office/drawing/2014/chart" uri="{C3380CC4-5D6E-409C-BE32-E72D297353CC}">
                  <c16:uniqueId val="{00000010-F6D2-4713-9646-DD46A163D996}"/>
                </c:ext>
              </c:extLst>
            </c:dLbl>
            <c:dLbl>
              <c:idx val="17"/>
              <c:tx>
                <c:strRef>
                  <c:f>Daten_Diagramme!$E$31</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{5195BE86-E1F7-44D1-9297-2ED1ABC34053}</c15:txfldGUID>
                      <c15:f>Daten_Diagramme!$E$31</c15:f>
                      <c15:dlblFieldTableCache>
                        <c:ptCount val="1"/>
                        <c:pt idx="0">
                          <c:v>6.8</c:v>
                        </c:pt>
                      </c15:dlblFieldTableCache>
                    </c15:dlblFTEntry>
                  </c15:dlblFieldTable>
                  <c15:showDataLabelsRange val="0"/>
                </c:ext>
                <c:ext xmlns:c16="http://schemas.microsoft.com/office/drawing/2014/chart" uri="{C3380CC4-5D6E-409C-BE32-E72D297353CC}">
                  <c16:uniqueId val="{00000011-F6D2-4713-9646-DD46A163D996}"/>
                </c:ext>
              </c:extLst>
            </c:dLbl>
            <c:dLbl>
              <c:idx val="18"/>
              <c:tx>
                <c:strRef>
                  <c:f>Daten_Diagramme!$E$32</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{CF69A0DF-CE90-4E48-A7F0-D3420FDCAEE1}</c15:txfldGUID>
                      <c15:f>Daten_Diagramme!$E$32</c15:f>
                      <c15:dlblFieldTableCache>
                        <c:ptCount val="1"/>
                        <c:pt idx="0">
                          <c:v>-5.0</c:v>
                        </c:pt>
                      </c15:dlblFieldTableCache>
                    </c15:dlblFTEntry>
                  </c15:dlblFieldTable>
                  <c15:showDataLabelsRange val="0"/>
                </c:ext>
                <c:ext xmlns:c16="http://schemas.microsoft.com/office/drawing/2014/chart" uri="{C3380CC4-5D6E-409C-BE32-E72D297353CC}">
                  <c16:uniqueId val="{00000012-F6D2-4713-9646-DD46A163D996}"/>
                </c:ext>
              </c:extLst>
            </c:dLbl>
            <c:dLbl>
              <c:idx val="19"/>
              <c:tx>
                <c:strRef>
                  <c:f>Daten_Diagramme!$E$33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{3DD5D1EE-79BE-4B6E-8739-76EA013959CE}</c15:txfldGUID>
                      <c15:f>Daten_Diagramme!$E$33</c15:f>
                      <c15:dlblFieldTableCache>
                        <c:ptCount val="1"/>
                        <c:pt idx="0">
                          <c:v>3.3</c:v>
                        </c:pt>
                      </c15:dlblFieldTableCache>
                    </c15:dlblFTEntry>
                  </c15:dlblFieldTable>
                  <c15:showDataLabelsRange val="0"/>
                </c:ext>
                <c:ext xmlns:c16="http://schemas.microsoft.com/office/drawing/2014/chart" uri="{C3380CC4-5D6E-409C-BE32-E72D297353CC}">
                  <c16:uniqueId val="{00000013-F6D2-4713-9646-DD46A163D996}"/>
                </c:ext>
              </c:extLst>
            </c:dLbl>
            <c:dLbl>
              <c:idx val="20"/>
              <c:tx>
                <c:strRef>
                  <c:f>Daten_Diagramme!$E$34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{653F8F99-576C-478C-8CB8-539D263D6AD1}</c15:txfldGUID>
                      <c15:f>Daten_Diagramme!$E$34</c15:f>
                      <c15:dlblFieldTableCache>
                        <c:ptCount val="1"/>
                        <c:pt idx="0">
                          <c:v>-3.7</c:v>
                        </c:pt>
                      </c15:dlblFieldTableCache>
                    </c15:dlblFTEntry>
                  </c15:dlblFieldTable>
                  <c15:showDataLabelsRange val="0"/>
                </c:ext>
                <c:ext xmlns:c16="http://schemas.microsoft.com/office/drawing/2014/chart" uri="{C3380CC4-5D6E-409C-BE32-E72D297353CC}">
                  <c16:uniqueId val="{00000014-F6D2-4713-9646-DD46A163D996}"/>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{0627E436-1140-4270-869E-5131465A5008}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6D2-4713-9646-DD46A163D99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{154DC4FC-C755-49A3-92BD-E326BD6F8453}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6D2-4713-9646-DD46A163D996}"/>
                </c:ext>
              </c:extLst>
            </c:dLbl>
            <c:dLbl>
              <c:idx val="23"/>
              <c:tx>
                <c:strRef>
                  <c:f>Daten_Diagramme!$E$37</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{2E195139-F4D0-440A-BDF4-C7C6E639546E}</c15:txfldGUID>
                      <c15:f>Daten_Diagramme!$E$37</c15:f>
                      <c15:dlblFieldTableCache>
                        <c:ptCount val="1"/>
                        <c:pt idx="0">
                          <c:v>9.1</c:v>
                        </c:pt>
                      </c15:dlblFieldTableCache>
                    </c15:dlblFTEntry>
                  </c15:dlblFieldTable>
                  <c15:showDataLabelsRange val="0"/>
                </c:ext>
                <c:ext xmlns:c16="http://schemas.microsoft.com/office/drawing/2014/chart" uri="{C3380CC4-5D6E-409C-BE32-E72D297353CC}">
                  <c16:uniqueId val="{00000017-F6D2-4713-9646-DD46A163D996}"/>
                </c:ext>
              </c:extLst>
            </c:dLbl>
            <c:dLbl>
              <c:idx val="24"/>
              <c:tx>
                <c:strRef>
                  <c:f>Daten_Diagramme!$E$38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{947390AB-5E6B-444E-9EA0-3FCAA6EA0977}</c15:txfldGUID>
                      <c15:f>Daten_Diagramme!$E$38</c15:f>
                      <c15:dlblFieldTableCache>
                        <c:ptCount val="1"/>
                        <c:pt idx="0">
                          <c:v>-3.7</c:v>
                        </c:pt>
                      </c15:dlblFieldTableCache>
                    </c15:dlblFTEntry>
                  </c15:dlblFieldTable>
                  <c15:showDataLabelsRange val="0"/>
                </c:ext>
                <c:ext xmlns:c16="http://schemas.microsoft.com/office/drawing/2014/chart" uri="{C3380CC4-5D6E-409C-BE32-E72D297353CC}">
                  <c16:uniqueId val="{00000018-F6D2-4713-9646-DD46A163D996}"/>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{030690D0-0021-4AEA-A130-767BE3639800}</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F6D2-4713-9646-DD46A163D99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{513C4675-BB3B-40C5-BE65-3E3A67E55150}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6D2-4713-9646-DD46A163D99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{BA9A5961-6B14-4CCF-917A-422F4705E1D7}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6D2-4713-9646-DD46A163D99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{CFC640D0-D279-4BCF-BFBD-C0534BDB0F02}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6D2-4713-9646-DD46A163D99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{5972A9F1-A841-4ECE-A8D7-AE8406E4EA1E}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6D2-4713-9646-DD46A163D99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{E5AC0F30-7405-482E-BB2A-43B81F010607}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6D2-4713-9646-DD46A163D996}"/>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{D8538515-18E9-45F8-9D37-FFE61C4A4824}</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F6D2-4713-9646-DD46A163D99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-2.7418126428027416</c:v>
                </c:pt>
                <c:pt idx="1">
                  <c:v>9.0909090909090917</c:v>
                </c:pt>
                <c:pt idx="2">
                  <c:v>-13.888888888888889</c:v>
                </c:pt>
                <c:pt idx="3">
                  <c:v>-6.2770562770562774</c:v>
                </c:pt>
                <c:pt idx="4">
                  <c:v>-5.4320987654320989</c:v>
                </c:pt>
                <c:pt idx="5">
                  <c:v>-8.493150684931507</c:v>
                </c:pt>
                <c:pt idx="6">
                  <c:v>-3.2467532467532467</c:v>
                </c:pt>
                <c:pt idx="7">
                  <c:v>3.648068669527897</c:v>
                </c:pt>
                <c:pt idx="8">
                  <c:v>-2.912087912087912</c:v>
                </c:pt>
                <c:pt idx="9">
                  <c:v>-8.3123425692695214</c:v>
                </c:pt>
                <c:pt idx="10">
                  <c:v>-7.6171875</c:v>
                </c:pt>
                <c:pt idx="11">
                  <c:v>0</c:v>
                </c:pt>
                <c:pt idx="12">
                  <c:v>-3.3333333333333335</c:v>
                </c:pt>
                <c:pt idx="13">
                  <c:v>-2.7419354838709675</c:v>
                </c:pt>
                <c:pt idx="14">
                  <c:v>3.7333333333333334</c:v>
                </c:pt>
                <c:pt idx="15">
                  <c:v>0</c:v>
                </c:pt>
                <c:pt idx="16">
                  <c:v>6.2717770034843205</c:v>
                </c:pt>
                <c:pt idx="17">
                  <c:v>6.7796610169491522</c:v>
                </c:pt>
                <c:pt idx="18">
                  <c:v>-5.0473186119873814</c:v>
                </c:pt>
                <c:pt idx="19">
                  <c:v>3.3472803347280333</c:v>
                </c:pt>
                <c:pt idx="20">
                  <c:v>-3.7128712871287131</c:v>
                </c:pt>
                <c:pt idx="21">
                  <c:v>0</c:v>
                </c:pt>
                <c:pt idx="23">
                  <c:v>9.0909090909090917</c:v>
                </c:pt>
                <c:pt idx="24">
                  <c:v>-3.7383177570093458</c:v>
                </c:pt>
                <c:pt idx="25">
                  <c:v>-3.0163668334911402</c:v>
                </c:pt>
              </c:numCache>
            </c:numRef>
          </c:val>
          <c:extLst>
            <c:ext xmlns:c16="http://schemas.microsoft.com/office/drawing/2014/chart" uri="{C3380CC4-5D6E-409C-BE32-E72D297353CC}">
              <c16:uniqueId val="{00000020-F6D2-4713-9646-DD46A163D99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{0067FB8B-2688-4928-8CF3-CB7B38479772}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6D2-4713-9646-DD46A163D99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{063F1FF5-DA4E-40BD-9BB0-DD1A8CEA7ED6}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6D2-4713-9646-DD46A163D99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{1445EE27-7F37-4972-8194-40CB806BD633}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6D2-4713-9646-DD46A163D99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{3D71EC11-F7BC-4E4B-A56E-0EBCFEE7346B}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6D2-4713-9646-DD46A163D99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{060E93FD-0D43-41F1-BACA-A330D65E6572}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6D2-4713-9646-DD46A163D99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{8DB0245F-8A94-4AC9-BE06-E8CD5CDF9701}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6D2-4713-9646-DD46A163D99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{0F303900-0308-4091-94B5-F7C773C3DFEA}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6D2-4713-9646-DD46A163D99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{FA32F740-BB83-4D53-82D6-EC3EC9805241}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6D2-4713-9646-DD46A163D99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{A091318F-44DF-48F4-B691-6B4CCA1CE76A}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6D2-4713-9646-DD46A163D99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{0894C20E-873F-4C8B-88BE-4BE5D1E85C46}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6D2-4713-9646-DD46A163D99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{F96AA99E-B272-4DCC-82CF-D3DF82662D89}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6D2-4713-9646-DD46A163D99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{11F7925B-99ED-4DB1-B327-8EA08883D598}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6D2-4713-9646-DD46A163D99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{8BE30A19-EA85-41EA-AF54-DE4ABD520478}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6D2-4713-9646-DD46A163D99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{EBED5ABB-6AC9-4F6C-B414-3CD7C8202C2D}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6D2-4713-9646-DD46A163D99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{C1162BC8-830D-4AEB-B438-CB8DA74D79B2}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6D2-4713-9646-DD46A163D99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{A679FEE4-860F-4EDD-9F43-03B3736E76E1}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6D2-4713-9646-DD46A163D99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{AA4A2CE4-4E0C-44A1-8ED5-230461DE521D}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6D2-4713-9646-DD46A163D99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{613A532A-23B8-47BB-8845-E5485B5A0C1E}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6D2-4713-9646-DD46A163D99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{79BC0E71-C16F-4CB2-9CB1-329CDD794A33}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6D2-4713-9646-DD46A163D99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{8FF21A08-F19D-4678-B545-B66CB79C704E}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6D2-4713-9646-DD46A163D99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{897A2748-C386-4EAE-8335-159C994A35D1}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6D2-4713-9646-DD46A163D99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{BEA00D46-212A-457E-B88C-289B9ED5CD3E}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6D2-4713-9646-DD46A163D99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{42852721-3364-44E3-ADC8-AC2A4EEA4886}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6D2-4713-9646-DD46A163D99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{D1F31B70-4F6B-4D5F-A1F5-350D88569027}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6D2-4713-9646-DD46A163D99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{4A8F06B4-D862-4147-9811-433FD3C69328}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6D2-4713-9646-DD46A163D99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{6A5FA656-519C-4DA1-ADD5-A71038120A97}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6D2-4713-9646-DD46A163D99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{F17AA7D3-32E6-4729-9997-56DD69993BC8}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6D2-4713-9646-DD46A163D99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{219CE285-CDB9-405F-AF30-08665C70AD69}</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6D2-4713-9646-DD46A163D99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{353878E2-D1AD-4A84-AFA4-2FC6170C6820}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6D2-4713-9646-DD46A163D99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{F8889896-D011-4E17-9F9A-D949082BCE31}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6D2-4713-9646-DD46A163D99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{30687371-E9E3-43B8-8EA0-9CF7E8278A3B}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6D2-4713-9646-DD46A163D99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{53734982-97CC-4008-AF1A-0BBAF2D0AC4A}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6D2-4713-9646-DD46A163D99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6D2-4713-9646-DD46A163D99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6D2-4713-9646-DD46A163D99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{CFC754D9-2EB1-493B-A9FC-8BB3E3813A25}</c15:txfldGUID>
                      <c15:f>Diagramm!$I$46</c15:f>
                      <c15:dlblFieldTableCache>
                        <c:ptCount val="1"/>
                      </c15:dlblFieldTableCache>
                    </c15:dlblFTEntry>
                  </c15:dlblFieldTable>
                  <c15:showDataLabelsRange val="0"/>
                </c:ext>
                <c:ext xmlns:c16="http://schemas.microsoft.com/office/drawing/2014/chart" uri="{C3380CC4-5D6E-409C-BE32-E72D297353CC}">
                  <c16:uniqueId val="{00000000-9A37-4DCE-8349-F48C8F33969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{5E7458DF-70A3-453F-9831-82C075EBB595}</c15:txfldGUID>
                      <c15:f>Diagramm!$I$47</c15:f>
                      <c15:dlblFieldTableCache>
                        <c:ptCount val="1"/>
                      </c15:dlblFieldTableCache>
                    </c15:dlblFTEntry>
                  </c15:dlblFieldTable>
                  <c15:showDataLabelsRange val="0"/>
                </c:ext>
                <c:ext xmlns:c16="http://schemas.microsoft.com/office/drawing/2014/chart" uri="{C3380CC4-5D6E-409C-BE32-E72D297353CC}">
                  <c16:uniqueId val="{00000001-9A37-4DCE-8349-F48C8F33969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{5052B86B-81AD-4A41-8A09-ECBC25A5AC8E}</c15:txfldGUID>
                      <c15:f>Diagramm!$I$48</c15:f>
                      <c15:dlblFieldTableCache>
                        <c:ptCount val="1"/>
                      </c15:dlblFieldTableCache>
                    </c15:dlblFTEntry>
                  </c15:dlblFieldTable>
                  <c15:showDataLabelsRange val="0"/>
                </c:ext>
                <c:ext xmlns:c16="http://schemas.microsoft.com/office/drawing/2014/chart" uri="{C3380CC4-5D6E-409C-BE32-E72D297353CC}">
                  <c16:uniqueId val="{00000002-9A37-4DCE-8349-F48C8F33969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{915AD674-09D2-4520-A191-F98E354A8DF9}</c15:txfldGUID>
                      <c15:f>Diagramm!$I$49</c15:f>
                      <c15:dlblFieldTableCache>
                        <c:ptCount val="1"/>
                      </c15:dlblFieldTableCache>
                    </c15:dlblFTEntry>
                  </c15:dlblFieldTable>
                  <c15:showDataLabelsRange val="0"/>
                </c:ext>
                <c:ext xmlns:c16="http://schemas.microsoft.com/office/drawing/2014/chart" uri="{C3380CC4-5D6E-409C-BE32-E72D297353CC}">
                  <c16:uniqueId val="{00000003-9A37-4DCE-8349-F48C8F33969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{BA612643-D7B6-4702-B65F-987372F3396C}</c15:txfldGUID>
                      <c15:f>Diagramm!$I$50</c15:f>
                      <c15:dlblFieldTableCache>
                        <c:ptCount val="1"/>
                      </c15:dlblFieldTableCache>
                    </c15:dlblFTEntry>
                  </c15:dlblFieldTable>
                  <c15:showDataLabelsRange val="0"/>
                </c:ext>
                <c:ext xmlns:c16="http://schemas.microsoft.com/office/drawing/2014/chart" uri="{C3380CC4-5D6E-409C-BE32-E72D297353CC}">
                  <c16:uniqueId val="{00000004-9A37-4DCE-8349-F48C8F33969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{EB59432C-AE37-4B73-8D75-C367A42DEB0D}</c15:txfldGUID>
                      <c15:f>Diagramm!$I$51</c15:f>
                      <c15:dlblFieldTableCache>
                        <c:ptCount val="1"/>
                      </c15:dlblFieldTableCache>
                    </c15:dlblFTEntry>
                  </c15:dlblFieldTable>
                  <c15:showDataLabelsRange val="0"/>
                </c:ext>
                <c:ext xmlns:c16="http://schemas.microsoft.com/office/drawing/2014/chart" uri="{C3380CC4-5D6E-409C-BE32-E72D297353CC}">
                  <c16:uniqueId val="{00000005-9A37-4DCE-8349-F48C8F33969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{F2599380-0D36-4902-969D-74C355875911}</c15:txfldGUID>
                      <c15:f>Diagramm!$I$52</c15:f>
                      <c15:dlblFieldTableCache>
                        <c:ptCount val="1"/>
                      </c15:dlblFieldTableCache>
                    </c15:dlblFTEntry>
                  </c15:dlblFieldTable>
                  <c15:showDataLabelsRange val="0"/>
                </c:ext>
                <c:ext xmlns:c16="http://schemas.microsoft.com/office/drawing/2014/chart" uri="{C3380CC4-5D6E-409C-BE32-E72D297353CC}">
                  <c16:uniqueId val="{00000006-9A37-4DCE-8349-F48C8F33969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{766C6968-C548-468B-B114-04CA55B561F8}</c15:txfldGUID>
                      <c15:f>Diagramm!$I$53</c15:f>
                      <c15:dlblFieldTableCache>
                        <c:ptCount val="1"/>
                      </c15:dlblFieldTableCache>
                    </c15:dlblFTEntry>
                  </c15:dlblFieldTable>
                  <c15:showDataLabelsRange val="0"/>
                </c:ext>
                <c:ext xmlns:c16="http://schemas.microsoft.com/office/drawing/2014/chart" uri="{C3380CC4-5D6E-409C-BE32-E72D297353CC}">
                  <c16:uniqueId val="{00000007-9A37-4DCE-8349-F48C8F33969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{32A998B7-D035-4669-ACD6-7C00273D22D0}</c15:txfldGUID>
                      <c15:f>Diagramm!$I$54</c15:f>
                      <c15:dlblFieldTableCache>
                        <c:ptCount val="1"/>
                      </c15:dlblFieldTableCache>
                    </c15:dlblFTEntry>
                  </c15:dlblFieldTable>
                  <c15:showDataLabelsRange val="0"/>
                </c:ext>
                <c:ext xmlns:c16="http://schemas.microsoft.com/office/drawing/2014/chart" uri="{C3380CC4-5D6E-409C-BE32-E72D297353CC}">
                  <c16:uniqueId val="{00000008-9A37-4DCE-8349-F48C8F33969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{9860EFA2-54A5-42A9-9E62-D380CBE0C8AF}</c15:txfldGUID>
                      <c15:f>Diagramm!$I$55</c15:f>
                      <c15:dlblFieldTableCache>
                        <c:ptCount val="1"/>
                      </c15:dlblFieldTableCache>
                    </c15:dlblFTEntry>
                  </c15:dlblFieldTable>
                  <c15:showDataLabelsRange val="0"/>
                </c:ext>
                <c:ext xmlns:c16="http://schemas.microsoft.com/office/drawing/2014/chart" uri="{C3380CC4-5D6E-409C-BE32-E72D297353CC}">
                  <c16:uniqueId val="{00000009-9A37-4DCE-8349-F48C8F33969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{FF97BACD-3777-42DE-981C-341BF9A76537}</c15:txfldGUID>
                      <c15:f>Diagramm!$I$56</c15:f>
                      <c15:dlblFieldTableCache>
                        <c:ptCount val="1"/>
                      </c15:dlblFieldTableCache>
                    </c15:dlblFTEntry>
                  </c15:dlblFieldTable>
                  <c15:showDataLabelsRange val="0"/>
                </c:ext>
                <c:ext xmlns:c16="http://schemas.microsoft.com/office/drawing/2014/chart" uri="{C3380CC4-5D6E-409C-BE32-E72D297353CC}">
                  <c16:uniqueId val="{0000000A-9A37-4DCE-8349-F48C8F33969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{64C74F03-1C23-423B-9059-59DD0A1796F5}</c15:txfldGUID>
                      <c15:f>Diagramm!$I$57</c15:f>
                      <c15:dlblFieldTableCache>
                        <c:ptCount val="1"/>
                      </c15:dlblFieldTableCache>
                    </c15:dlblFTEntry>
                  </c15:dlblFieldTable>
                  <c15:showDataLabelsRange val="0"/>
                </c:ext>
                <c:ext xmlns:c16="http://schemas.microsoft.com/office/drawing/2014/chart" uri="{C3380CC4-5D6E-409C-BE32-E72D297353CC}">
                  <c16:uniqueId val="{0000000B-9A37-4DCE-8349-F48C8F33969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{E559F8D7-D956-4B51-B945-2327FBD81FE1}</c15:txfldGUID>
                      <c15:f>Diagramm!$I$58</c15:f>
                      <c15:dlblFieldTableCache>
                        <c:ptCount val="1"/>
                      </c15:dlblFieldTableCache>
                    </c15:dlblFTEntry>
                  </c15:dlblFieldTable>
                  <c15:showDataLabelsRange val="0"/>
                </c:ext>
                <c:ext xmlns:c16="http://schemas.microsoft.com/office/drawing/2014/chart" uri="{C3380CC4-5D6E-409C-BE32-E72D297353CC}">
                  <c16:uniqueId val="{0000000C-9A37-4DCE-8349-F48C8F33969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{059550CA-17CF-4500-A184-6079EB1F3F1F}</c15:txfldGUID>
                      <c15:f>Diagramm!$I$59</c15:f>
                      <c15:dlblFieldTableCache>
                        <c:ptCount val="1"/>
                      </c15:dlblFieldTableCache>
                    </c15:dlblFTEntry>
                  </c15:dlblFieldTable>
                  <c15:showDataLabelsRange val="0"/>
                </c:ext>
                <c:ext xmlns:c16="http://schemas.microsoft.com/office/drawing/2014/chart" uri="{C3380CC4-5D6E-409C-BE32-E72D297353CC}">
                  <c16:uniqueId val="{0000000D-9A37-4DCE-8349-F48C8F33969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{8627FF78-225A-440A-A587-2A911F34C9AE}</c15:txfldGUID>
                      <c15:f>Diagramm!$I$60</c15:f>
                      <c15:dlblFieldTableCache>
                        <c:ptCount val="1"/>
                      </c15:dlblFieldTableCache>
                    </c15:dlblFTEntry>
                  </c15:dlblFieldTable>
                  <c15:showDataLabelsRange val="0"/>
                </c:ext>
                <c:ext xmlns:c16="http://schemas.microsoft.com/office/drawing/2014/chart" uri="{C3380CC4-5D6E-409C-BE32-E72D297353CC}">
                  <c16:uniqueId val="{0000000E-9A37-4DCE-8349-F48C8F33969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{87FDF07A-0D14-43D5-BC12-DDF67D51C6A7}</c15:txfldGUID>
                      <c15:f>Diagramm!$I$61</c15:f>
                      <c15:dlblFieldTableCache>
                        <c:ptCount val="1"/>
                      </c15:dlblFieldTableCache>
                    </c15:dlblFTEntry>
                  </c15:dlblFieldTable>
                  <c15:showDataLabelsRange val="0"/>
                </c:ext>
                <c:ext xmlns:c16="http://schemas.microsoft.com/office/drawing/2014/chart" uri="{C3380CC4-5D6E-409C-BE32-E72D297353CC}">
                  <c16:uniqueId val="{0000000F-9A37-4DCE-8349-F48C8F33969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{69444E72-62DF-4999-B516-7D038FCEB6F0}</c15:txfldGUID>
                      <c15:f>Diagramm!$I$62</c15:f>
                      <c15:dlblFieldTableCache>
                        <c:ptCount val="1"/>
                      </c15:dlblFieldTableCache>
                    </c15:dlblFTEntry>
                  </c15:dlblFieldTable>
                  <c15:showDataLabelsRange val="0"/>
                </c:ext>
                <c:ext xmlns:c16="http://schemas.microsoft.com/office/drawing/2014/chart" uri="{C3380CC4-5D6E-409C-BE32-E72D297353CC}">
                  <c16:uniqueId val="{00000010-9A37-4DCE-8349-F48C8F33969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{DD268886-F767-47F2-B252-A7E9FCA364CE}</c15:txfldGUID>
                      <c15:f>Diagramm!$I$63</c15:f>
                      <c15:dlblFieldTableCache>
                        <c:ptCount val="1"/>
                      </c15:dlblFieldTableCache>
                    </c15:dlblFTEntry>
                  </c15:dlblFieldTable>
                  <c15:showDataLabelsRange val="0"/>
                </c:ext>
                <c:ext xmlns:c16="http://schemas.microsoft.com/office/drawing/2014/chart" uri="{C3380CC4-5D6E-409C-BE32-E72D297353CC}">
                  <c16:uniqueId val="{00000011-9A37-4DCE-8349-F48C8F33969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{9D92EC18-E888-456B-B3FE-6E3F919478CF}</c15:txfldGUID>
                      <c15:f>Diagramm!$I$64</c15:f>
                      <c15:dlblFieldTableCache>
                        <c:ptCount val="1"/>
                      </c15:dlblFieldTableCache>
                    </c15:dlblFTEntry>
                  </c15:dlblFieldTable>
                  <c15:showDataLabelsRange val="0"/>
                </c:ext>
                <c:ext xmlns:c16="http://schemas.microsoft.com/office/drawing/2014/chart" uri="{C3380CC4-5D6E-409C-BE32-E72D297353CC}">
                  <c16:uniqueId val="{00000012-9A37-4DCE-8349-F48C8F33969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{844780B6-EE7A-4275-92EF-B128732F0E91}</c15:txfldGUID>
                      <c15:f>Diagramm!$I$65</c15:f>
                      <c15:dlblFieldTableCache>
                        <c:ptCount val="1"/>
                      </c15:dlblFieldTableCache>
                    </c15:dlblFTEntry>
                  </c15:dlblFieldTable>
                  <c15:showDataLabelsRange val="0"/>
                </c:ext>
                <c:ext xmlns:c16="http://schemas.microsoft.com/office/drawing/2014/chart" uri="{C3380CC4-5D6E-409C-BE32-E72D297353CC}">
                  <c16:uniqueId val="{00000013-9A37-4DCE-8349-F48C8F33969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{C4A9375A-9DE3-4413-A102-6681EE2E45F7}</c15:txfldGUID>
                      <c15:f>Diagramm!$I$66</c15:f>
                      <c15:dlblFieldTableCache>
                        <c:ptCount val="1"/>
                      </c15:dlblFieldTableCache>
                    </c15:dlblFTEntry>
                  </c15:dlblFieldTable>
                  <c15:showDataLabelsRange val="0"/>
                </c:ext>
                <c:ext xmlns:c16="http://schemas.microsoft.com/office/drawing/2014/chart" uri="{C3380CC4-5D6E-409C-BE32-E72D297353CC}">
                  <c16:uniqueId val="{00000014-9A37-4DCE-8349-F48C8F33969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{88F411F5-4F25-4706-81F2-233C9F8BB98E}</c15:txfldGUID>
                      <c15:f>Diagramm!$I$67</c15:f>
                      <c15:dlblFieldTableCache>
                        <c:ptCount val="1"/>
                      </c15:dlblFieldTableCache>
                    </c15:dlblFTEntry>
                  </c15:dlblFieldTable>
                  <c15:showDataLabelsRange val="0"/>
                </c:ext>
                <c:ext xmlns:c16="http://schemas.microsoft.com/office/drawing/2014/chart" uri="{C3380CC4-5D6E-409C-BE32-E72D297353CC}">
                  <c16:uniqueId val="{00000015-9A37-4DCE-8349-F48C8F3396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A37-4DCE-8349-F48C8F33969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{5CF84189-1BC7-482F-8152-110E7BC74880}</c15:txfldGUID>
                      <c15:f>Diagramm!$K$46</c15:f>
                      <c15:dlblFieldTableCache>
                        <c:ptCount val="1"/>
                      </c15:dlblFieldTableCache>
                    </c15:dlblFTEntry>
                  </c15:dlblFieldTable>
                  <c15:showDataLabelsRange val="0"/>
                </c:ext>
                <c:ext xmlns:c16="http://schemas.microsoft.com/office/drawing/2014/chart" uri="{C3380CC4-5D6E-409C-BE32-E72D297353CC}">
                  <c16:uniqueId val="{00000017-9A37-4DCE-8349-F48C8F33969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{542C85DD-4A84-4C03-8FCB-0AD327CF9EC9}</c15:txfldGUID>
                      <c15:f>Diagramm!$K$47</c15:f>
                      <c15:dlblFieldTableCache>
                        <c:ptCount val="1"/>
                      </c15:dlblFieldTableCache>
                    </c15:dlblFTEntry>
                  </c15:dlblFieldTable>
                  <c15:showDataLabelsRange val="0"/>
                </c:ext>
                <c:ext xmlns:c16="http://schemas.microsoft.com/office/drawing/2014/chart" uri="{C3380CC4-5D6E-409C-BE32-E72D297353CC}">
                  <c16:uniqueId val="{00000018-9A37-4DCE-8349-F48C8F33969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{A2B8FE59-971F-40D6-B648-5839C678468B}</c15:txfldGUID>
                      <c15:f>Diagramm!$K$48</c15:f>
                      <c15:dlblFieldTableCache>
                        <c:ptCount val="1"/>
                      </c15:dlblFieldTableCache>
                    </c15:dlblFTEntry>
                  </c15:dlblFieldTable>
                  <c15:showDataLabelsRange val="0"/>
                </c:ext>
                <c:ext xmlns:c16="http://schemas.microsoft.com/office/drawing/2014/chart" uri="{C3380CC4-5D6E-409C-BE32-E72D297353CC}">
                  <c16:uniqueId val="{00000019-9A37-4DCE-8349-F48C8F33969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{FE2601D7-A62A-477D-813C-6D223B5BF04E}</c15:txfldGUID>
                      <c15:f>Diagramm!$K$49</c15:f>
                      <c15:dlblFieldTableCache>
                        <c:ptCount val="1"/>
                      </c15:dlblFieldTableCache>
                    </c15:dlblFTEntry>
                  </c15:dlblFieldTable>
                  <c15:showDataLabelsRange val="0"/>
                </c:ext>
                <c:ext xmlns:c16="http://schemas.microsoft.com/office/drawing/2014/chart" uri="{C3380CC4-5D6E-409C-BE32-E72D297353CC}">
                  <c16:uniqueId val="{0000001A-9A37-4DCE-8349-F48C8F33969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{B0014333-CF46-4339-988F-18EBD2626AAC}</c15:txfldGUID>
                      <c15:f>Diagramm!$K$50</c15:f>
                      <c15:dlblFieldTableCache>
                        <c:ptCount val="1"/>
                      </c15:dlblFieldTableCache>
                    </c15:dlblFTEntry>
                  </c15:dlblFieldTable>
                  <c15:showDataLabelsRange val="0"/>
                </c:ext>
                <c:ext xmlns:c16="http://schemas.microsoft.com/office/drawing/2014/chart" uri="{C3380CC4-5D6E-409C-BE32-E72D297353CC}">
                  <c16:uniqueId val="{0000001B-9A37-4DCE-8349-F48C8F33969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{22E29388-2883-49E1-AA10-022688E6FF22}</c15:txfldGUID>
                      <c15:f>Diagramm!$K$51</c15:f>
                      <c15:dlblFieldTableCache>
                        <c:ptCount val="1"/>
                      </c15:dlblFieldTableCache>
                    </c15:dlblFTEntry>
                  </c15:dlblFieldTable>
                  <c15:showDataLabelsRange val="0"/>
                </c:ext>
                <c:ext xmlns:c16="http://schemas.microsoft.com/office/drawing/2014/chart" uri="{C3380CC4-5D6E-409C-BE32-E72D297353CC}">
                  <c16:uniqueId val="{0000001C-9A37-4DCE-8349-F48C8F33969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{A78BDD00-63D7-46E2-BFB3-B86AD81E4112}</c15:txfldGUID>
                      <c15:f>Diagramm!$K$52</c15:f>
                      <c15:dlblFieldTableCache>
                        <c:ptCount val="1"/>
                      </c15:dlblFieldTableCache>
                    </c15:dlblFTEntry>
                  </c15:dlblFieldTable>
                  <c15:showDataLabelsRange val="0"/>
                </c:ext>
                <c:ext xmlns:c16="http://schemas.microsoft.com/office/drawing/2014/chart" uri="{C3380CC4-5D6E-409C-BE32-E72D297353CC}">
                  <c16:uniqueId val="{0000001D-9A37-4DCE-8349-F48C8F33969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{34C864A4-8105-4EB5-BEFB-8F90E0CF133A}</c15:txfldGUID>
                      <c15:f>Diagramm!$K$53</c15:f>
                      <c15:dlblFieldTableCache>
                        <c:ptCount val="1"/>
                      </c15:dlblFieldTableCache>
                    </c15:dlblFTEntry>
                  </c15:dlblFieldTable>
                  <c15:showDataLabelsRange val="0"/>
                </c:ext>
                <c:ext xmlns:c16="http://schemas.microsoft.com/office/drawing/2014/chart" uri="{C3380CC4-5D6E-409C-BE32-E72D297353CC}">
                  <c16:uniqueId val="{0000001E-9A37-4DCE-8349-F48C8F33969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{C0C51C98-F227-48F0-BBAE-C9DD564EEBFB}</c15:txfldGUID>
                      <c15:f>Diagramm!$K$54</c15:f>
                      <c15:dlblFieldTableCache>
                        <c:ptCount val="1"/>
                      </c15:dlblFieldTableCache>
                    </c15:dlblFTEntry>
                  </c15:dlblFieldTable>
                  <c15:showDataLabelsRange val="0"/>
                </c:ext>
                <c:ext xmlns:c16="http://schemas.microsoft.com/office/drawing/2014/chart" uri="{C3380CC4-5D6E-409C-BE32-E72D297353CC}">
                  <c16:uniqueId val="{0000001F-9A37-4DCE-8349-F48C8F33969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{3C78A054-4910-43FB-9A9E-FA88DEE395F3}</c15:txfldGUID>
                      <c15:f>Diagramm!$K$55</c15:f>
                      <c15:dlblFieldTableCache>
                        <c:ptCount val="1"/>
                      </c15:dlblFieldTableCache>
                    </c15:dlblFTEntry>
                  </c15:dlblFieldTable>
                  <c15:showDataLabelsRange val="0"/>
                </c:ext>
                <c:ext xmlns:c16="http://schemas.microsoft.com/office/drawing/2014/chart" uri="{C3380CC4-5D6E-409C-BE32-E72D297353CC}">
                  <c16:uniqueId val="{00000020-9A37-4DCE-8349-F48C8F33969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{6B0EF78B-248C-4CB7-8880-6D2CB1A413B4}</c15:txfldGUID>
                      <c15:f>Diagramm!$K$56</c15:f>
                      <c15:dlblFieldTableCache>
                        <c:ptCount val="1"/>
                      </c15:dlblFieldTableCache>
                    </c15:dlblFTEntry>
                  </c15:dlblFieldTable>
                  <c15:showDataLabelsRange val="0"/>
                </c:ext>
                <c:ext xmlns:c16="http://schemas.microsoft.com/office/drawing/2014/chart" uri="{C3380CC4-5D6E-409C-BE32-E72D297353CC}">
                  <c16:uniqueId val="{00000021-9A37-4DCE-8349-F48C8F33969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{E3D94050-F087-49EE-A62F-00F868B8A14D}</c15:txfldGUID>
                      <c15:f>Diagramm!$K$57</c15:f>
                      <c15:dlblFieldTableCache>
                        <c:ptCount val="1"/>
                      </c15:dlblFieldTableCache>
                    </c15:dlblFTEntry>
                  </c15:dlblFieldTable>
                  <c15:showDataLabelsRange val="0"/>
                </c:ext>
                <c:ext xmlns:c16="http://schemas.microsoft.com/office/drawing/2014/chart" uri="{C3380CC4-5D6E-409C-BE32-E72D297353CC}">
                  <c16:uniqueId val="{00000022-9A37-4DCE-8349-F48C8F33969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{7672F8F6-9776-414F-B403-AE11A9D42388}</c15:txfldGUID>
                      <c15:f>Diagramm!$K$58</c15:f>
                      <c15:dlblFieldTableCache>
                        <c:ptCount val="1"/>
                      </c15:dlblFieldTableCache>
                    </c15:dlblFTEntry>
                  </c15:dlblFieldTable>
                  <c15:showDataLabelsRange val="0"/>
                </c:ext>
                <c:ext xmlns:c16="http://schemas.microsoft.com/office/drawing/2014/chart" uri="{C3380CC4-5D6E-409C-BE32-E72D297353CC}">
                  <c16:uniqueId val="{00000023-9A37-4DCE-8349-F48C8F33969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{21CE9A1A-601B-4AE4-9265-EA582914060A}</c15:txfldGUID>
                      <c15:f>Diagramm!$K$59</c15:f>
                      <c15:dlblFieldTableCache>
                        <c:ptCount val="1"/>
                      </c15:dlblFieldTableCache>
                    </c15:dlblFTEntry>
                  </c15:dlblFieldTable>
                  <c15:showDataLabelsRange val="0"/>
                </c:ext>
                <c:ext xmlns:c16="http://schemas.microsoft.com/office/drawing/2014/chart" uri="{C3380CC4-5D6E-409C-BE32-E72D297353CC}">
                  <c16:uniqueId val="{00000024-9A37-4DCE-8349-F48C8F33969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{3FD307F5-EE1D-487A-8D36-3CBD7AA615C4}</c15:txfldGUID>
                      <c15:f>Diagramm!$K$60</c15:f>
                      <c15:dlblFieldTableCache>
                        <c:ptCount val="1"/>
                      </c15:dlblFieldTableCache>
                    </c15:dlblFTEntry>
                  </c15:dlblFieldTable>
                  <c15:showDataLabelsRange val="0"/>
                </c:ext>
                <c:ext xmlns:c16="http://schemas.microsoft.com/office/drawing/2014/chart" uri="{C3380CC4-5D6E-409C-BE32-E72D297353CC}">
                  <c16:uniqueId val="{00000025-9A37-4DCE-8349-F48C8F33969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{93A0566D-F522-472E-AA3A-4D1492C63312}</c15:txfldGUID>
                      <c15:f>Diagramm!$K$61</c15:f>
                      <c15:dlblFieldTableCache>
                        <c:ptCount val="1"/>
                      </c15:dlblFieldTableCache>
                    </c15:dlblFTEntry>
                  </c15:dlblFieldTable>
                  <c15:showDataLabelsRange val="0"/>
                </c:ext>
                <c:ext xmlns:c16="http://schemas.microsoft.com/office/drawing/2014/chart" uri="{C3380CC4-5D6E-409C-BE32-E72D297353CC}">
                  <c16:uniqueId val="{00000026-9A37-4DCE-8349-F48C8F33969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{B7ED7FEA-23C9-45CC-91EE-18B8B3FBE2AB}</c15:txfldGUID>
                      <c15:f>Diagramm!$K$62</c15:f>
                      <c15:dlblFieldTableCache>
                        <c:ptCount val="1"/>
                      </c15:dlblFieldTableCache>
                    </c15:dlblFTEntry>
                  </c15:dlblFieldTable>
                  <c15:showDataLabelsRange val="0"/>
                </c:ext>
                <c:ext xmlns:c16="http://schemas.microsoft.com/office/drawing/2014/chart" uri="{C3380CC4-5D6E-409C-BE32-E72D297353CC}">
                  <c16:uniqueId val="{00000027-9A37-4DCE-8349-F48C8F33969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{EDFE0951-0B76-4CFB-BC5E-5D97F3B528CF}</c15:txfldGUID>
                      <c15:f>Diagramm!$K$63</c15:f>
                      <c15:dlblFieldTableCache>
                        <c:ptCount val="1"/>
                      </c15:dlblFieldTableCache>
                    </c15:dlblFTEntry>
                  </c15:dlblFieldTable>
                  <c15:showDataLabelsRange val="0"/>
                </c:ext>
                <c:ext xmlns:c16="http://schemas.microsoft.com/office/drawing/2014/chart" uri="{C3380CC4-5D6E-409C-BE32-E72D297353CC}">
                  <c16:uniqueId val="{00000028-9A37-4DCE-8349-F48C8F33969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{6ABE8C79-65B0-45B9-8420-43F3FF42220D}</c15:txfldGUID>
                      <c15:f>Diagramm!$K$64</c15:f>
                      <c15:dlblFieldTableCache>
                        <c:ptCount val="1"/>
                      </c15:dlblFieldTableCache>
                    </c15:dlblFTEntry>
                  </c15:dlblFieldTable>
                  <c15:showDataLabelsRange val="0"/>
                </c:ext>
                <c:ext xmlns:c16="http://schemas.microsoft.com/office/drawing/2014/chart" uri="{C3380CC4-5D6E-409C-BE32-E72D297353CC}">
                  <c16:uniqueId val="{00000029-9A37-4DCE-8349-F48C8F33969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{DBA270A4-8927-460D-A9DB-3AE4024A33DE}</c15:txfldGUID>
                      <c15:f>Diagramm!$K$65</c15:f>
                      <c15:dlblFieldTableCache>
                        <c:ptCount val="1"/>
                      </c15:dlblFieldTableCache>
                    </c15:dlblFTEntry>
                  </c15:dlblFieldTable>
                  <c15:showDataLabelsRange val="0"/>
                </c:ext>
                <c:ext xmlns:c16="http://schemas.microsoft.com/office/drawing/2014/chart" uri="{C3380CC4-5D6E-409C-BE32-E72D297353CC}">
                  <c16:uniqueId val="{0000002A-9A37-4DCE-8349-F48C8F33969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{1C736D8E-D7AA-4A93-AC41-547AB2A9073F}</c15:txfldGUID>
                      <c15:f>Diagramm!$K$66</c15:f>
                      <c15:dlblFieldTableCache>
                        <c:ptCount val="1"/>
                      </c15:dlblFieldTableCache>
                    </c15:dlblFTEntry>
                  </c15:dlblFieldTable>
                  <c15:showDataLabelsRange val="0"/>
                </c:ext>
                <c:ext xmlns:c16="http://schemas.microsoft.com/office/drawing/2014/chart" uri="{C3380CC4-5D6E-409C-BE32-E72D297353CC}">
                  <c16:uniqueId val="{0000002B-9A37-4DCE-8349-F48C8F33969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{50E20AA2-B76D-412B-BD95-38B002493E41}</c15:txfldGUID>
                      <c15:f>Diagramm!$K$67</c15:f>
                      <c15:dlblFieldTableCache>
                        <c:ptCount val="1"/>
                      </c15:dlblFieldTableCache>
                    </c15:dlblFTEntry>
                  </c15:dlblFieldTable>
                  <c15:showDataLabelsRange val="0"/>
                </c:ext>
                <c:ext xmlns:c16="http://schemas.microsoft.com/office/drawing/2014/chart" uri="{C3380CC4-5D6E-409C-BE32-E72D297353CC}">
                  <c16:uniqueId val="{0000002C-9A37-4DCE-8349-F48C8F33969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A37-4DCE-8349-F48C8F33969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{8C0181EC-4E94-4E4C-ADCA-40C17E2B66BF}</c15:txfldGUID>
                      <c15:f>Diagramm!$J$46</c15:f>
                      <c15:dlblFieldTableCache>
                        <c:ptCount val="1"/>
                      </c15:dlblFieldTableCache>
                    </c15:dlblFTEntry>
                  </c15:dlblFieldTable>
                  <c15:showDataLabelsRange val="0"/>
                </c:ext>
                <c:ext xmlns:c16="http://schemas.microsoft.com/office/drawing/2014/chart" uri="{C3380CC4-5D6E-409C-BE32-E72D297353CC}">
                  <c16:uniqueId val="{0000002E-9A37-4DCE-8349-F48C8F33969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{11D28A85-AA66-450E-B86B-3D90030A1C3B}</c15:txfldGUID>
                      <c15:f>Diagramm!$J$47</c15:f>
                      <c15:dlblFieldTableCache>
                        <c:ptCount val="1"/>
                      </c15:dlblFieldTableCache>
                    </c15:dlblFTEntry>
                  </c15:dlblFieldTable>
                  <c15:showDataLabelsRange val="0"/>
                </c:ext>
                <c:ext xmlns:c16="http://schemas.microsoft.com/office/drawing/2014/chart" uri="{C3380CC4-5D6E-409C-BE32-E72D297353CC}">
                  <c16:uniqueId val="{0000002F-9A37-4DCE-8349-F48C8F33969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{E55BF47A-B653-4DDD-89B5-ABF5D3B664E3}</c15:txfldGUID>
                      <c15:f>Diagramm!$J$48</c15:f>
                      <c15:dlblFieldTableCache>
                        <c:ptCount val="1"/>
                      </c15:dlblFieldTableCache>
                    </c15:dlblFTEntry>
                  </c15:dlblFieldTable>
                  <c15:showDataLabelsRange val="0"/>
                </c:ext>
                <c:ext xmlns:c16="http://schemas.microsoft.com/office/drawing/2014/chart" uri="{C3380CC4-5D6E-409C-BE32-E72D297353CC}">
                  <c16:uniqueId val="{00000030-9A37-4DCE-8349-F48C8F33969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{68EFC0AE-2862-486C-A817-FFA63E55882F}</c15:txfldGUID>
                      <c15:f>Diagramm!$J$49</c15:f>
                      <c15:dlblFieldTableCache>
                        <c:ptCount val="1"/>
                      </c15:dlblFieldTableCache>
                    </c15:dlblFTEntry>
                  </c15:dlblFieldTable>
                  <c15:showDataLabelsRange val="0"/>
                </c:ext>
                <c:ext xmlns:c16="http://schemas.microsoft.com/office/drawing/2014/chart" uri="{C3380CC4-5D6E-409C-BE32-E72D297353CC}">
                  <c16:uniqueId val="{00000031-9A37-4DCE-8349-F48C8F33969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{73D473C6-F246-434A-BC01-1BF15FD07ABA}</c15:txfldGUID>
                      <c15:f>Diagramm!$J$50</c15:f>
                      <c15:dlblFieldTableCache>
                        <c:ptCount val="1"/>
                      </c15:dlblFieldTableCache>
                    </c15:dlblFTEntry>
                  </c15:dlblFieldTable>
                  <c15:showDataLabelsRange val="0"/>
                </c:ext>
                <c:ext xmlns:c16="http://schemas.microsoft.com/office/drawing/2014/chart" uri="{C3380CC4-5D6E-409C-BE32-E72D297353CC}">
                  <c16:uniqueId val="{00000032-9A37-4DCE-8349-F48C8F33969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{3F4DC153-2C56-4DB8-B986-30C16DF74F45}</c15:txfldGUID>
                      <c15:f>Diagramm!$J$51</c15:f>
                      <c15:dlblFieldTableCache>
                        <c:ptCount val="1"/>
                      </c15:dlblFieldTableCache>
                    </c15:dlblFTEntry>
                  </c15:dlblFieldTable>
                  <c15:showDataLabelsRange val="0"/>
                </c:ext>
                <c:ext xmlns:c16="http://schemas.microsoft.com/office/drawing/2014/chart" uri="{C3380CC4-5D6E-409C-BE32-E72D297353CC}">
                  <c16:uniqueId val="{00000033-9A37-4DCE-8349-F48C8F33969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{37CB605E-97F3-44ED-937D-D637C963EEDB}</c15:txfldGUID>
                      <c15:f>Diagramm!$J$52</c15:f>
                      <c15:dlblFieldTableCache>
                        <c:ptCount val="1"/>
                      </c15:dlblFieldTableCache>
                    </c15:dlblFTEntry>
                  </c15:dlblFieldTable>
                  <c15:showDataLabelsRange val="0"/>
                </c:ext>
                <c:ext xmlns:c16="http://schemas.microsoft.com/office/drawing/2014/chart" uri="{C3380CC4-5D6E-409C-BE32-E72D297353CC}">
                  <c16:uniqueId val="{00000034-9A37-4DCE-8349-F48C8F33969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{A1B7A919-4B27-473B-9298-B52A076B6A95}</c15:txfldGUID>
                      <c15:f>Diagramm!$J$53</c15:f>
                      <c15:dlblFieldTableCache>
                        <c:ptCount val="1"/>
                      </c15:dlblFieldTableCache>
                    </c15:dlblFTEntry>
                  </c15:dlblFieldTable>
                  <c15:showDataLabelsRange val="0"/>
                </c:ext>
                <c:ext xmlns:c16="http://schemas.microsoft.com/office/drawing/2014/chart" uri="{C3380CC4-5D6E-409C-BE32-E72D297353CC}">
                  <c16:uniqueId val="{00000035-9A37-4DCE-8349-F48C8F33969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{A5659020-FDC3-44FF-8B23-5C7D3DAFD4DE}</c15:txfldGUID>
                      <c15:f>Diagramm!$J$54</c15:f>
                      <c15:dlblFieldTableCache>
                        <c:ptCount val="1"/>
                      </c15:dlblFieldTableCache>
                    </c15:dlblFTEntry>
                  </c15:dlblFieldTable>
                  <c15:showDataLabelsRange val="0"/>
                </c:ext>
                <c:ext xmlns:c16="http://schemas.microsoft.com/office/drawing/2014/chart" uri="{C3380CC4-5D6E-409C-BE32-E72D297353CC}">
                  <c16:uniqueId val="{00000036-9A37-4DCE-8349-F48C8F33969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{405ACD7E-4B88-4C4F-8B55-FFCB5EBA4884}</c15:txfldGUID>
                      <c15:f>Diagramm!$J$55</c15:f>
                      <c15:dlblFieldTableCache>
                        <c:ptCount val="1"/>
                      </c15:dlblFieldTableCache>
                    </c15:dlblFTEntry>
                  </c15:dlblFieldTable>
                  <c15:showDataLabelsRange val="0"/>
                </c:ext>
                <c:ext xmlns:c16="http://schemas.microsoft.com/office/drawing/2014/chart" uri="{C3380CC4-5D6E-409C-BE32-E72D297353CC}">
                  <c16:uniqueId val="{00000037-9A37-4DCE-8349-F48C8F33969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{020E7D4D-81A2-4E4C-B80A-335BB6F66597}</c15:txfldGUID>
                      <c15:f>Diagramm!$J$56</c15:f>
                      <c15:dlblFieldTableCache>
                        <c:ptCount val="1"/>
                      </c15:dlblFieldTableCache>
                    </c15:dlblFTEntry>
                  </c15:dlblFieldTable>
                  <c15:showDataLabelsRange val="0"/>
                </c:ext>
                <c:ext xmlns:c16="http://schemas.microsoft.com/office/drawing/2014/chart" uri="{C3380CC4-5D6E-409C-BE32-E72D297353CC}">
                  <c16:uniqueId val="{00000038-9A37-4DCE-8349-F48C8F33969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{73909ABE-017B-4C86-9B31-02220F1F992B}</c15:txfldGUID>
                      <c15:f>Diagramm!$J$57</c15:f>
                      <c15:dlblFieldTableCache>
                        <c:ptCount val="1"/>
                      </c15:dlblFieldTableCache>
                    </c15:dlblFTEntry>
                  </c15:dlblFieldTable>
                  <c15:showDataLabelsRange val="0"/>
                </c:ext>
                <c:ext xmlns:c16="http://schemas.microsoft.com/office/drawing/2014/chart" uri="{C3380CC4-5D6E-409C-BE32-E72D297353CC}">
                  <c16:uniqueId val="{00000039-9A37-4DCE-8349-F48C8F33969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{EE218359-6E1F-4D29-ACE1-F680557DEE83}</c15:txfldGUID>
                      <c15:f>Diagramm!$J$58</c15:f>
                      <c15:dlblFieldTableCache>
                        <c:ptCount val="1"/>
                      </c15:dlblFieldTableCache>
                    </c15:dlblFTEntry>
                  </c15:dlblFieldTable>
                  <c15:showDataLabelsRange val="0"/>
                </c:ext>
                <c:ext xmlns:c16="http://schemas.microsoft.com/office/drawing/2014/chart" uri="{C3380CC4-5D6E-409C-BE32-E72D297353CC}">
                  <c16:uniqueId val="{0000003A-9A37-4DCE-8349-F48C8F33969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{C2471A81-8BEE-4BEE-BAF4-BC97E9FD59DA}</c15:txfldGUID>
                      <c15:f>Diagramm!$J$59</c15:f>
                      <c15:dlblFieldTableCache>
                        <c:ptCount val="1"/>
                      </c15:dlblFieldTableCache>
                    </c15:dlblFTEntry>
                  </c15:dlblFieldTable>
                  <c15:showDataLabelsRange val="0"/>
                </c:ext>
                <c:ext xmlns:c16="http://schemas.microsoft.com/office/drawing/2014/chart" uri="{C3380CC4-5D6E-409C-BE32-E72D297353CC}">
                  <c16:uniqueId val="{0000003B-9A37-4DCE-8349-F48C8F33969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{42561B80-8D0D-4A20-8DA9-98BF090444A3}</c15:txfldGUID>
                      <c15:f>Diagramm!$J$60</c15:f>
                      <c15:dlblFieldTableCache>
                        <c:ptCount val="1"/>
                      </c15:dlblFieldTableCache>
                    </c15:dlblFTEntry>
                  </c15:dlblFieldTable>
                  <c15:showDataLabelsRange val="0"/>
                </c:ext>
                <c:ext xmlns:c16="http://schemas.microsoft.com/office/drawing/2014/chart" uri="{C3380CC4-5D6E-409C-BE32-E72D297353CC}">
                  <c16:uniqueId val="{0000003C-9A37-4DCE-8349-F48C8F33969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{9209C876-CD50-48BB-906B-6FE357AB5F44}</c15:txfldGUID>
                      <c15:f>Diagramm!$J$61</c15:f>
                      <c15:dlblFieldTableCache>
                        <c:ptCount val="1"/>
                      </c15:dlblFieldTableCache>
                    </c15:dlblFTEntry>
                  </c15:dlblFieldTable>
                  <c15:showDataLabelsRange val="0"/>
                </c:ext>
                <c:ext xmlns:c16="http://schemas.microsoft.com/office/drawing/2014/chart" uri="{C3380CC4-5D6E-409C-BE32-E72D297353CC}">
                  <c16:uniqueId val="{0000003D-9A37-4DCE-8349-F48C8F33969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{0262A4D2-254C-45D1-B17D-FCD1EB64795B}</c15:txfldGUID>
                      <c15:f>Diagramm!$J$62</c15:f>
                      <c15:dlblFieldTableCache>
                        <c:ptCount val="1"/>
                      </c15:dlblFieldTableCache>
                    </c15:dlblFTEntry>
                  </c15:dlblFieldTable>
                  <c15:showDataLabelsRange val="0"/>
                </c:ext>
                <c:ext xmlns:c16="http://schemas.microsoft.com/office/drawing/2014/chart" uri="{C3380CC4-5D6E-409C-BE32-E72D297353CC}">
                  <c16:uniqueId val="{0000003E-9A37-4DCE-8349-F48C8F33969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{60A5691B-0F6C-42CD-9178-8E07F74BD896}</c15:txfldGUID>
                      <c15:f>Diagramm!$J$63</c15:f>
                      <c15:dlblFieldTableCache>
                        <c:ptCount val="1"/>
                      </c15:dlblFieldTableCache>
                    </c15:dlblFTEntry>
                  </c15:dlblFieldTable>
                  <c15:showDataLabelsRange val="0"/>
                </c:ext>
                <c:ext xmlns:c16="http://schemas.microsoft.com/office/drawing/2014/chart" uri="{C3380CC4-5D6E-409C-BE32-E72D297353CC}">
                  <c16:uniqueId val="{0000003F-9A37-4DCE-8349-F48C8F33969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{3B41C160-815F-41AD-A3D5-C4E953EBE55A}</c15:txfldGUID>
                      <c15:f>Diagramm!$J$64</c15:f>
                      <c15:dlblFieldTableCache>
                        <c:ptCount val="1"/>
                      </c15:dlblFieldTableCache>
                    </c15:dlblFTEntry>
                  </c15:dlblFieldTable>
                  <c15:showDataLabelsRange val="0"/>
                </c:ext>
                <c:ext xmlns:c16="http://schemas.microsoft.com/office/drawing/2014/chart" uri="{C3380CC4-5D6E-409C-BE32-E72D297353CC}">
                  <c16:uniqueId val="{00000040-9A37-4DCE-8349-F48C8F33969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{15231D5C-D9EF-40C8-9D4A-5DA07A209FBB}</c15:txfldGUID>
                      <c15:f>Diagramm!$J$65</c15:f>
                      <c15:dlblFieldTableCache>
                        <c:ptCount val="1"/>
                      </c15:dlblFieldTableCache>
                    </c15:dlblFTEntry>
                  </c15:dlblFieldTable>
                  <c15:showDataLabelsRange val="0"/>
                </c:ext>
                <c:ext xmlns:c16="http://schemas.microsoft.com/office/drawing/2014/chart" uri="{C3380CC4-5D6E-409C-BE32-E72D297353CC}">
                  <c16:uniqueId val="{00000041-9A37-4DCE-8349-F48C8F33969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{BDBF672B-B3B1-4ECF-9509-B19B3870A249}</c15:txfldGUID>
                      <c15:f>Diagramm!$J$66</c15:f>
                      <c15:dlblFieldTableCache>
                        <c:ptCount val="1"/>
                      </c15:dlblFieldTableCache>
                    </c15:dlblFTEntry>
                  </c15:dlblFieldTable>
                  <c15:showDataLabelsRange val="0"/>
                </c:ext>
                <c:ext xmlns:c16="http://schemas.microsoft.com/office/drawing/2014/chart" uri="{C3380CC4-5D6E-409C-BE32-E72D297353CC}">
                  <c16:uniqueId val="{00000042-9A37-4DCE-8349-F48C8F33969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{4CB2E0FD-B921-46FB-B2FC-1C2504C0D870}</c15:txfldGUID>
                      <c15:f>Diagramm!$J$67</c15:f>
                      <c15:dlblFieldTableCache>
                        <c:ptCount val="1"/>
                      </c15:dlblFieldTableCache>
                    </c15:dlblFTEntry>
                  </c15:dlblFieldTable>
                  <c15:showDataLabelsRange val="0"/>
                </c:ext>
                <c:ext xmlns:c16="http://schemas.microsoft.com/office/drawing/2014/chart" uri="{C3380CC4-5D6E-409C-BE32-E72D297353CC}">
                  <c16:uniqueId val="{00000043-9A37-4DCE-8349-F48C8F33969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A37-4DCE-8349-F48C8F33969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1F-46CF-A519-1EC23772FAB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1F-46CF-A519-1EC23772FAB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1F-46CF-A519-1EC23772FAB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1F-46CF-A519-1EC23772FAB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1F-46CF-A519-1EC23772FAB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1F-46CF-A519-1EC23772FAB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51F-46CF-A519-1EC23772FAB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1F-46CF-A519-1EC23772FAB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51F-46CF-A519-1EC23772FAB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51F-46CF-A519-1EC23772FAB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51F-46CF-A519-1EC23772FAB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51F-46CF-A519-1EC23772FAB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51F-46CF-A519-1EC23772FAB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51F-46CF-A519-1EC23772FAB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51F-46CF-A519-1EC23772FAB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51F-46CF-A519-1EC23772FAB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51F-46CF-A519-1EC23772FAB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51F-46CF-A519-1EC23772FAB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51F-46CF-A519-1EC23772FAB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51F-46CF-A519-1EC23772FAB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51F-46CF-A519-1EC23772FAB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51F-46CF-A519-1EC23772FAB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51F-46CF-A519-1EC23772FAB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51F-46CF-A519-1EC23772FAB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51F-46CF-A519-1EC23772FAB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51F-46CF-A519-1EC23772FAB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51F-46CF-A519-1EC23772FAB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51F-46CF-A519-1EC23772FAB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51F-46CF-A519-1EC23772FAB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51F-46CF-A519-1EC23772FAB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51F-46CF-A519-1EC23772FAB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51F-46CF-A519-1EC23772FAB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51F-46CF-A519-1EC23772FAB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51F-46CF-A519-1EC23772FAB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51F-46CF-A519-1EC23772FAB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51F-46CF-A519-1EC23772FAB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51F-46CF-A519-1EC23772FAB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51F-46CF-A519-1EC23772FAB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51F-46CF-A519-1EC23772FAB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51F-46CF-A519-1EC23772FAB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51F-46CF-A519-1EC23772FAB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51F-46CF-A519-1EC23772FAB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51F-46CF-A519-1EC23772FAB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51F-46CF-A519-1EC23772FAB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51F-46CF-A519-1EC23772FAB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51F-46CF-A519-1EC23772FAB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51F-46CF-A519-1EC23772FAB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51F-46CF-A519-1EC23772FAB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51F-46CF-A519-1EC23772FAB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51F-46CF-A519-1EC23772FAB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51F-46CF-A519-1EC23772FAB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51F-46CF-A519-1EC23772FAB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51F-46CF-A519-1EC23772FAB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51F-46CF-A519-1EC23772FAB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51F-46CF-A519-1EC23772FAB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51F-46CF-A519-1EC23772FAB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51F-46CF-A519-1EC23772FAB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51F-46CF-A519-1EC23772FAB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51F-46CF-A519-1EC23772FAB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51F-46CF-A519-1EC23772FAB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51F-46CF-A519-1EC23772FAB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51F-46CF-A519-1EC23772FAB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51F-46CF-A519-1EC23772FAB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51F-46CF-A519-1EC23772FAB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51F-46CF-A519-1EC23772FAB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51F-46CF-A519-1EC23772FAB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51F-46CF-A519-1EC23772FAB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51F-46CF-A519-1EC23772FAB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51F-46CF-A519-1EC23772FAB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100.88541861247057</c:v>
                </c:pt>
                <c:pt idx="2">
                  <c:v>102.42836328314715</c:v>
                </c:pt>
                <c:pt idx="3">
                  <c:v>100.59027907498039</c:v>
                </c:pt>
                <c:pt idx="4">
                  <c:v>101.2702207942616</c:v>
                </c:pt>
                <c:pt idx="5">
                  <c:v>101.84555609519184</c:v>
                </c:pt>
                <c:pt idx="6">
                  <c:v>103.71726379497142</c:v>
                </c:pt>
                <c:pt idx="7">
                  <c:v>102.10707214106922</c:v>
                </c:pt>
                <c:pt idx="8">
                  <c:v>102.49187432286024</c:v>
                </c:pt>
                <c:pt idx="9">
                  <c:v>103.22785519482944</c:v>
                </c:pt>
                <c:pt idx="10">
                  <c:v>105.12571449919676</c:v>
                </c:pt>
                <c:pt idx="11">
                  <c:v>103.9563641797736</c:v>
                </c:pt>
                <c:pt idx="12">
                  <c:v>104.31875070048942</c:v>
                </c:pt>
                <c:pt idx="13">
                  <c:v>104.36731796615236</c:v>
                </c:pt>
                <c:pt idx="14">
                  <c:v>106.78447341876192</c:v>
                </c:pt>
                <c:pt idx="15">
                  <c:v>105.57029177718833</c:v>
                </c:pt>
                <c:pt idx="16">
                  <c:v>105.53293234206298</c:v>
                </c:pt>
                <c:pt idx="17">
                  <c:v>105.08461912055888</c:v>
                </c:pt>
                <c:pt idx="18">
                  <c:v>108.219075727575</c:v>
                </c:pt>
                <c:pt idx="19">
                  <c:v>107.30003362349161</c:v>
                </c:pt>
                <c:pt idx="20">
                  <c:v>107.54286995180632</c:v>
                </c:pt>
                <c:pt idx="21">
                  <c:v>107.02357380356409</c:v>
                </c:pt>
                <c:pt idx="22">
                  <c:v>109.46314491724884</c:v>
                </c:pt>
                <c:pt idx="23">
                  <c:v>107.59890910449434</c:v>
                </c:pt>
                <c:pt idx="24">
                  <c:v>107.45694325101805</c:v>
                </c:pt>
              </c:numCache>
            </c:numRef>
          </c:val>
          <c:smooth val="0"/>
          <c:extLst>
            <c:ext xmlns:c16="http://schemas.microsoft.com/office/drawing/2014/chart" uri="{C3380CC4-5D6E-409C-BE32-E72D297353CC}">
              <c16:uniqueId val="{00000000-C625-48CF-AEDA-55272AFD709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104.32122370936902</c:v>
                </c:pt>
                <c:pt idx="2">
                  <c:v>109.82791586998088</c:v>
                </c:pt>
                <c:pt idx="3">
                  <c:v>106.19502868068832</c:v>
                </c:pt>
                <c:pt idx="4">
                  <c:v>103.47992351816444</c:v>
                </c:pt>
                <c:pt idx="5">
                  <c:v>106.50095602294456</c:v>
                </c:pt>
                <c:pt idx="6">
                  <c:v>109.52198852772466</c:v>
                </c:pt>
                <c:pt idx="7">
                  <c:v>107.83938814531548</c:v>
                </c:pt>
                <c:pt idx="8">
                  <c:v>107.72466539196941</c:v>
                </c:pt>
                <c:pt idx="9">
                  <c:v>110.32504780114722</c:v>
                </c:pt>
                <c:pt idx="10">
                  <c:v>112.77246653919694</c:v>
                </c:pt>
                <c:pt idx="11">
                  <c:v>111.73996175908221</c:v>
                </c:pt>
                <c:pt idx="12">
                  <c:v>111.62523900573613</c:v>
                </c:pt>
                <c:pt idx="13">
                  <c:v>113.88145315487573</c:v>
                </c:pt>
                <c:pt idx="14">
                  <c:v>119.38814531548758</c:v>
                </c:pt>
                <c:pt idx="15">
                  <c:v>116.25239005736138</c:v>
                </c:pt>
                <c:pt idx="16">
                  <c:v>115.71701720841301</c:v>
                </c:pt>
                <c:pt idx="17">
                  <c:v>118.85277246653921</c:v>
                </c:pt>
                <c:pt idx="18">
                  <c:v>123.70936902485658</c:v>
                </c:pt>
                <c:pt idx="19">
                  <c:v>119.57934990439772</c:v>
                </c:pt>
                <c:pt idx="20">
                  <c:v>120.11472275334607</c:v>
                </c:pt>
                <c:pt idx="21">
                  <c:v>123.05927342256213</c:v>
                </c:pt>
                <c:pt idx="22">
                  <c:v>127.83938814531548</c:v>
                </c:pt>
                <c:pt idx="23">
                  <c:v>126.92160611854683</c:v>
                </c:pt>
                <c:pt idx="24">
                  <c:v>121.87380497131932</c:v>
                </c:pt>
              </c:numCache>
            </c:numRef>
          </c:val>
          <c:smooth val="0"/>
          <c:extLst>
            <c:ext xmlns:c16="http://schemas.microsoft.com/office/drawing/2014/chart" uri="{C3380CC4-5D6E-409C-BE32-E72D297353CC}">
              <c16:uniqueId val="{00000001-C625-48CF-AEDA-55272AFD709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103.15244667503136</c:v>
                </c:pt>
                <c:pt idx="2">
                  <c:v>103.04265997490589</c:v>
                </c:pt>
                <c:pt idx="3">
                  <c:v>100.18820577164367</c:v>
                </c:pt>
                <c:pt idx="4">
                  <c:v>98.776662484316191</c:v>
                </c:pt>
                <c:pt idx="5">
                  <c:v>100.59598494353827</c:v>
                </c:pt>
                <c:pt idx="6">
                  <c:v>98.68255959849435</c:v>
                </c:pt>
                <c:pt idx="7">
                  <c:v>96.910288582183185</c:v>
                </c:pt>
                <c:pt idx="8">
                  <c:v>97.788582183186961</c:v>
                </c:pt>
                <c:pt idx="9">
                  <c:v>99.294228356336262</c:v>
                </c:pt>
                <c:pt idx="10">
                  <c:v>99.498117942283557</c:v>
                </c:pt>
                <c:pt idx="11">
                  <c:v>98.259096612296119</c:v>
                </c:pt>
                <c:pt idx="12">
                  <c:v>97.208281053952319</c:v>
                </c:pt>
                <c:pt idx="13">
                  <c:v>99.843161856963619</c:v>
                </c:pt>
                <c:pt idx="14">
                  <c:v>97.051442910915924</c:v>
                </c:pt>
                <c:pt idx="15">
                  <c:v>95.16938519447929</c:v>
                </c:pt>
                <c:pt idx="16">
                  <c:v>94.934127979924725</c:v>
                </c:pt>
                <c:pt idx="17">
                  <c:v>97.819949811794231</c:v>
                </c:pt>
                <c:pt idx="18">
                  <c:v>96.25156838143036</c:v>
                </c:pt>
                <c:pt idx="19">
                  <c:v>94.714554579673788</c:v>
                </c:pt>
                <c:pt idx="20">
                  <c:v>94.887076537013797</c:v>
                </c:pt>
                <c:pt idx="21">
                  <c:v>97.255332496863232</c:v>
                </c:pt>
                <c:pt idx="22">
                  <c:v>94.777289836888329</c:v>
                </c:pt>
                <c:pt idx="23">
                  <c:v>92.989335006273521</c:v>
                </c:pt>
                <c:pt idx="24">
                  <c:v>90.213299874529483</c:v>
                </c:pt>
              </c:numCache>
            </c:numRef>
          </c:val>
          <c:smooth val="0"/>
          <c:extLst>
            <c:ext xmlns:c16="http://schemas.microsoft.com/office/drawing/2014/chart" uri="{C3380CC4-5D6E-409C-BE32-E72D297353CC}">
              <c16:uniqueId val="{00000002-C625-48CF-AEDA-55272AFD709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625-48CF-AEDA-55272AFD709A}"/>
                </c:ext>
              </c:extLst>
            </c:dLbl>
            <c:dLbl>
              <c:idx val="1"/>
              <c:delete val="1"/>
              <c:extLst>
                <c:ext xmlns:c15="http://schemas.microsoft.com/office/drawing/2012/chart" uri="{CE6537A1-D6FC-4f65-9D91-7224C49458BB}"/>
                <c:ext xmlns:c16="http://schemas.microsoft.com/office/drawing/2014/chart" uri="{C3380CC4-5D6E-409C-BE32-E72D297353CC}">
                  <c16:uniqueId val="{00000004-C625-48CF-AEDA-55272AFD709A}"/>
                </c:ext>
              </c:extLst>
            </c:dLbl>
            <c:dLbl>
              <c:idx val="2"/>
              <c:delete val="1"/>
              <c:extLst>
                <c:ext xmlns:c15="http://schemas.microsoft.com/office/drawing/2012/chart" uri="{CE6537A1-D6FC-4f65-9D91-7224C49458BB}"/>
                <c:ext xmlns:c16="http://schemas.microsoft.com/office/drawing/2014/chart" uri="{C3380CC4-5D6E-409C-BE32-E72D297353CC}">
                  <c16:uniqueId val="{00000005-C625-48CF-AEDA-55272AFD709A}"/>
                </c:ext>
              </c:extLst>
            </c:dLbl>
            <c:dLbl>
              <c:idx val="3"/>
              <c:delete val="1"/>
              <c:extLst>
                <c:ext xmlns:c15="http://schemas.microsoft.com/office/drawing/2012/chart" uri="{CE6537A1-D6FC-4f65-9D91-7224C49458BB}"/>
                <c:ext xmlns:c16="http://schemas.microsoft.com/office/drawing/2014/chart" uri="{C3380CC4-5D6E-409C-BE32-E72D297353CC}">
                  <c16:uniqueId val="{00000006-C625-48CF-AEDA-55272AFD709A}"/>
                </c:ext>
              </c:extLst>
            </c:dLbl>
            <c:dLbl>
              <c:idx val="4"/>
              <c:delete val="1"/>
              <c:extLst>
                <c:ext xmlns:c15="http://schemas.microsoft.com/office/drawing/2012/chart" uri="{CE6537A1-D6FC-4f65-9D91-7224C49458BB}"/>
                <c:ext xmlns:c16="http://schemas.microsoft.com/office/drawing/2014/chart" uri="{C3380CC4-5D6E-409C-BE32-E72D297353CC}">
                  <c16:uniqueId val="{00000007-C625-48CF-AEDA-55272AFD709A}"/>
                </c:ext>
              </c:extLst>
            </c:dLbl>
            <c:dLbl>
              <c:idx val="5"/>
              <c:delete val="1"/>
              <c:extLst>
                <c:ext xmlns:c15="http://schemas.microsoft.com/office/drawing/2012/chart" uri="{CE6537A1-D6FC-4f65-9D91-7224C49458BB}"/>
                <c:ext xmlns:c16="http://schemas.microsoft.com/office/drawing/2014/chart" uri="{C3380CC4-5D6E-409C-BE32-E72D297353CC}">
                  <c16:uniqueId val="{00000008-C625-48CF-AEDA-55272AFD709A}"/>
                </c:ext>
              </c:extLst>
            </c:dLbl>
            <c:dLbl>
              <c:idx val="6"/>
              <c:delete val="1"/>
              <c:extLst>
                <c:ext xmlns:c15="http://schemas.microsoft.com/office/drawing/2012/chart" uri="{CE6537A1-D6FC-4f65-9D91-7224C49458BB}"/>
                <c:ext xmlns:c16="http://schemas.microsoft.com/office/drawing/2014/chart" uri="{C3380CC4-5D6E-409C-BE32-E72D297353CC}">
                  <c16:uniqueId val="{00000009-C625-48CF-AEDA-55272AFD709A}"/>
                </c:ext>
              </c:extLst>
            </c:dLbl>
            <c:dLbl>
              <c:idx val="7"/>
              <c:delete val="1"/>
              <c:extLst>
                <c:ext xmlns:c15="http://schemas.microsoft.com/office/drawing/2012/chart" uri="{CE6537A1-D6FC-4f65-9D91-7224C49458BB}"/>
                <c:ext xmlns:c16="http://schemas.microsoft.com/office/drawing/2014/chart" uri="{C3380CC4-5D6E-409C-BE32-E72D297353CC}">
                  <c16:uniqueId val="{0000000A-C625-48CF-AEDA-55272AFD709A}"/>
                </c:ext>
              </c:extLst>
            </c:dLbl>
            <c:dLbl>
              <c:idx val="8"/>
              <c:delete val="1"/>
              <c:extLst>
                <c:ext xmlns:c15="http://schemas.microsoft.com/office/drawing/2012/chart" uri="{CE6537A1-D6FC-4f65-9D91-7224C49458BB}"/>
                <c:ext xmlns:c16="http://schemas.microsoft.com/office/drawing/2014/chart" uri="{C3380CC4-5D6E-409C-BE32-E72D297353CC}">
                  <c16:uniqueId val="{0000000B-C625-48CF-AEDA-55272AFD709A}"/>
                </c:ext>
              </c:extLst>
            </c:dLbl>
            <c:dLbl>
              <c:idx val="9"/>
              <c:delete val="1"/>
              <c:extLst>
                <c:ext xmlns:c15="http://schemas.microsoft.com/office/drawing/2012/chart" uri="{CE6537A1-D6FC-4f65-9D91-7224C49458BB}"/>
                <c:ext xmlns:c16="http://schemas.microsoft.com/office/drawing/2014/chart" uri="{C3380CC4-5D6E-409C-BE32-E72D297353CC}">
                  <c16:uniqueId val="{0000000C-C625-48CF-AEDA-55272AFD709A}"/>
                </c:ext>
              </c:extLst>
            </c:dLbl>
            <c:dLbl>
              <c:idx val="10"/>
              <c:delete val="1"/>
              <c:extLst>
                <c:ext xmlns:c15="http://schemas.microsoft.com/office/drawing/2012/chart" uri="{CE6537A1-D6FC-4f65-9D91-7224C49458BB}"/>
                <c:ext xmlns:c16="http://schemas.microsoft.com/office/drawing/2014/chart" uri="{C3380CC4-5D6E-409C-BE32-E72D297353CC}">
                  <c16:uniqueId val="{0000000D-C625-48CF-AEDA-55272AFD709A}"/>
                </c:ext>
              </c:extLst>
            </c:dLbl>
            <c:dLbl>
              <c:idx val="11"/>
              <c:delete val="1"/>
              <c:extLst>
                <c:ext xmlns:c15="http://schemas.microsoft.com/office/drawing/2012/chart" uri="{CE6537A1-D6FC-4f65-9D91-7224C49458BB}"/>
                <c:ext xmlns:c16="http://schemas.microsoft.com/office/drawing/2014/chart" uri="{C3380CC4-5D6E-409C-BE32-E72D297353CC}">
                  <c16:uniqueId val="{0000000E-C625-48CF-AEDA-55272AFD709A}"/>
                </c:ext>
              </c:extLst>
            </c:dLbl>
            <c:dLbl>
              <c:idx val="12"/>
              <c:delete val="1"/>
              <c:extLst>
                <c:ext xmlns:c15="http://schemas.microsoft.com/office/drawing/2012/chart" uri="{CE6537A1-D6FC-4f65-9D91-7224C49458BB}"/>
                <c:ext xmlns:c16="http://schemas.microsoft.com/office/drawing/2014/chart" uri="{C3380CC4-5D6E-409C-BE32-E72D297353CC}">
                  <c16:uniqueId val="{0000000F-C625-48CF-AEDA-55272AFD709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625-48CF-AEDA-55272AFD709A}"/>
                </c:ext>
              </c:extLst>
            </c:dLbl>
            <c:dLbl>
              <c:idx val="14"/>
              <c:delete val="1"/>
              <c:extLst>
                <c:ext xmlns:c15="http://schemas.microsoft.com/office/drawing/2012/chart" uri="{CE6537A1-D6FC-4f65-9D91-7224C49458BB}"/>
                <c:ext xmlns:c16="http://schemas.microsoft.com/office/drawing/2014/chart" uri="{C3380CC4-5D6E-409C-BE32-E72D297353CC}">
                  <c16:uniqueId val="{00000011-C625-48CF-AEDA-55272AFD709A}"/>
                </c:ext>
              </c:extLst>
            </c:dLbl>
            <c:dLbl>
              <c:idx val="15"/>
              <c:delete val="1"/>
              <c:extLst>
                <c:ext xmlns:c15="http://schemas.microsoft.com/office/drawing/2012/chart" uri="{CE6537A1-D6FC-4f65-9D91-7224C49458BB}"/>
                <c:ext xmlns:c16="http://schemas.microsoft.com/office/drawing/2014/chart" uri="{C3380CC4-5D6E-409C-BE32-E72D297353CC}">
                  <c16:uniqueId val="{00000012-C625-48CF-AEDA-55272AFD709A}"/>
                </c:ext>
              </c:extLst>
            </c:dLbl>
            <c:dLbl>
              <c:idx val="16"/>
              <c:delete val="1"/>
              <c:extLst>
                <c:ext xmlns:c15="http://schemas.microsoft.com/office/drawing/2012/chart" uri="{CE6537A1-D6FC-4f65-9D91-7224C49458BB}"/>
                <c:ext xmlns:c16="http://schemas.microsoft.com/office/drawing/2014/chart" uri="{C3380CC4-5D6E-409C-BE32-E72D297353CC}">
                  <c16:uniqueId val="{00000013-C625-48CF-AEDA-55272AFD709A}"/>
                </c:ext>
              </c:extLst>
            </c:dLbl>
            <c:dLbl>
              <c:idx val="17"/>
              <c:delete val="1"/>
              <c:extLst>
                <c:ext xmlns:c15="http://schemas.microsoft.com/office/drawing/2012/chart" uri="{CE6537A1-D6FC-4f65-9D91-7224C49458BB}"/>
                <c:ext xmlns:c16="http://schemas.microsoft.com/office/drawing/2014/chart" uri="{C3380CC4-5D6E-409C-BE32-E72D297353CC}">
                  <c16:uniqueId val="{00000014-C625-48CF-AEDA-55272AFD709A}"/>
                </c:ext>
              </c:extLst>
            </c:dLbl>
            <c:dLbl>
              <c:idx val="18"/>
              <c:delete val="1"/>
              <c:extLst>
                <c:ext xmlns:c15="http://schemas.microsoft.com/office/drawing/2012/chart" uri="{CE6537A1-D6FC-4f65-9D91-7224C49458BB}"/>
                <c:ext xmlns:c16="http://schemas.microsoft.com/office/drawing/2014/chart" uri="{C3380CC4-5D6E-409C-BE32-E72D297353CC}">
                  <c16:uniqueId val="{00000015-C625-48CF-AEDA-55272AFD709A}"/>
                </c:ext>
              </c:extLst>
            </c:dLbl>
            <c:dLbl>
              <c:idx val="19"/>
              <c:delete val="1"/>
              <c:extLst>
                <c:ext xmlns:c15="http://schemas.microsoft.com/office/drawing/2012/chart" uri="{CE6537A1-D6FC-4f65-9D91-7224C49458BB}"/>
                <c:ext xmlns:c16="http://schemas.microsoft.com/office/drawing/2014/chart" uri="{C3380CC4-5D6E-409C-BE32-E72D297353CC}">
                  <c16:uniqueId val="{00000016-C625-48CF-AEDA-55272AFD709A}"/>
                </c:ext>
              </c:extLst>
            </c:dLbl>
            <c:dLbl>
              <c:idx val="20"/>
              <c:delete val="1"/>
              <c:extLst>
                <c:ext xmlns:c15="http://schemas.microsoft.com/office/drawing/2012/chart" uri="{CE6537A1-D6FC-4f65-9D91-7224C49458BB}"/>
                <c:ext xmlns:c16="http://schemas.microsoft.com/office/drawing/2014/chart" uri="{C3380CC4-5D6E-409C-BE32-E72D297353CC}">
                  <c16:uniqueId val="{00000017-C625-48CF-AEDA-55272AFD709A}"/>
                </c:ext>
              </c:extLst>
            </c:dLbl>
            <c:dLbl>
              <c:idx val="21"/>
              <c:delete val="1"/>
              <c:extLst>
                <c:ext xmlns:c15="http://schemas.microsoft.com/office/drawing/2012/chart" uri="{CE6537A1-D6FC-4f65-9D91-7224C49458BB}"/>
                <c:ext xmlns:c16="http://schemas.microsoft.com/office/drawing/2014/chart" uri="{C3380CC4-5D6E-409C-BE32-E72D297353CC}">
                  <c16:uniqueId val="{00000018-C625-48CF-AEDA-55272AFD709A}"/>
                </c:ext>
              </c:extLst>
            </c:dLbl>
            <c:dLbl>
              <c:idx val="22"/>
              <c:delete val="1"/>
              <c:extLst>
                <c:ext xmlns:c15="http://schemas.microsoft.com/office/drawing/2012/chart" uri="{CE6537A1-D6FC-4f65-9D91-7224C49458BB}"/>
                <c:ext xmlns:c16="http://schemas.microsoft.com/office/drawing/2014/chart" uri="{C3380CC4-5D6E-409C-BE32-E72D297353CC}">
                  <c16:uniqueId val="{00000019-C625-48CF-AEDA-55272AFD709A}"/>
                </c:ext>
              </c:extLst>
            </c:dLbl>
            <c:dLbl>
              <c:idx val="23"/>
              <c:delete val="1"/>
              <c:extLst>
                <c:ext xmlns:c15="http://schemas.microsoft.com/office/drawing/2012/chart" uri="{CE6537A1-D6FC-4f65-9D91-7224C49458BB}"/>
                <c:ext xmlns:c16="http://schemas.microsoft.com/office/drawing/2014/chart" uri="{C3380CC4-5D6E-409C-BE32-E72D297353CC}">
                  <c16:uniqueId val="{0000001A-C625-48CF-AEDA-55272AFD709A}"/>
                </c:ext>
              </c:extLst>
            </c:dLbl>
            <c:dLbl>
              <c:idx val="24"/>
              <c:delete val="1"/>
              <c:extLst>
                <c:ext xmlns:c15="http://schemas.microsoft.com/office/drawing/2012/chart" uri="{CE6537A1-D6FC-4f65-9D91-7224C49458BB}"/>
                <c:ext xmlns:c16="http://schemas.microsoft.com/office/drawing/2014/chart" uri="{C3380CC4-5D6E-409C-BE32-E72D297353CC}">
                  <c16:uniqueId val="{0000001B-C625-48CF-AEDA-55272AFD709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625-48CF-AEDA-55272AFD709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Eifelkreis Bitburg-Prüm (07232)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28763</v>
      </c>
      <c r="F11" s="238">
        <v>28801</v>
      </c>
      <c r="G11" s="238">
        <v>29300</v>
      </c>
      <c r="H11" s="238">
        <v>28647</v>
      </c>
      <c r="I11" s="265">
        <v>28786</v>
      </c>
      <c r="J11" s="263">
        <v>-23</v>
      </c>
      <c r="K11" s="266">
        <v>-7.9899951365246996E-2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16.997531550950875</v>
      </c>
      <c r="E13" s="115">
        <v>4889</v>
      </c>
      <c r="F13" s="114">
        <v>4846</v>
      </c>
      <c r="G13" s="114">
        <v>4929</v>
      </c>
      <c r="H13" s="114">
        <v>4870</v>
      </c>
      <c r="I13" s="140">
        <v>4798</v>
      </c>
      <c r="J13" s="115">
        <v>91</v>
      </c>
      <c r="K13" s="116">
        <v>1.8966235931638182</v>
      </c>
    </row>
    <row r="14" spans="1:255" ht="14.1" customHeight="1" x14ac:dyDescent="0.2">
      <c r="A14" s="306" t="s">
        <v>230</v>
      </c>
      <c r="B14" s="307"/>
      <c r="C14" s="308"/>
      <c r="D14" s="113">
        <v>66.755901679240694</v>
      </c>
      <c r="E14" s="115">
        <v>19201</v>
      </c>
      <c r="F14" s="114">
        <v>19276</v>
      </c>
      <c r="G14" s="114">
        <v>19679</v>
      </c>
      <c r="H14" s="114">
        <v>19187</v>
      </c>
      <c r="I14" s="140">
        <v>19359</v>
      </c>
      <c r="J14" s="115">
        <v>-158</v>
      </c>
      <c r="K14" s="116">
        <v>-0.81615785939356367</v>
      </c>
    </row>
    <row r="15" spans="1:255" ht="14.1" customHeight="1" x14ac:dyDescent="0.2">
      <c r="A15" s="306" t="s">
        <v>231</v>
      </c>
      <c r="B15" s="307"/>
      <c r="C15" s="308"/>
      <c r="D15" s="113">
        <v>9.7382053332406215</v>
      </c>
      <c r="E15" s="115">
        <v>2801</v>
      </c>
      <c r="F15" s="114">
        <v>2817</v>
      </c>
      <c r="G15" s="114">
        <v>2833</v>
      </c>
      <c r="H15" s="114">
        <v>2801</v>
      </c>
      <c r="I15" s="140">
        <v>2783</v>
      </c>
      <c r="J15" s="115">
        <v>18</v>
      </c>
      <c r="K15" s="116">
        <v>0.64678404599353212</v>
      </c>
    </row>
    <row r="16" spans="1:255" ht="14.1" customHeight="1" x14ac:dyDescent="0.2">
      <c r="A16" s="306" t="s">
        <v>232</v>
      </c>
      <c r="B16" s="307"/>
      <c r="C16" s="308"/>
      <c r="D16" s="113">
        <v>6.2788999756631787</v>
      </c>
      <c r="E16" s="115">
        <v>1806</v>
      </c>
      <c r="F16" s="114">
        <v>1818</v>
      </c>
      <c r="G16" s="114">
        <v>1806</v>
      </c>
      <c r="H16" s="114">
        <v>1766</v>
      </c>
      <c r="I16" s="140">
        <v>1782</v>
      </c>
      <c r="J16" s="115">
        <v>24</v>
      </c>
      <c r="K16" s="116">
        <v>1.3468013468013469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1.1194937941104892</v>
      </c>
      <c r="E18" s="115">
        <v>322</v>
      </c>
      <c r="F18" s="114">
        <v>306</v>
      </c>
      <c r="G18" s="114">
        <v>322</v>
      </c>
      <c r="H18" s="114">
        <v>321</v>
      </c>
      <c r="I18" s="140">
        <v>319</v>
      </c>
      <c r="J18" s="115">
        <v>3</v>
      </c>
      <c r="K18" s="116">
        <v>0.94043887147335425</v>
      </c>
    </row>
    <row r="19" spans="1:255" ht="14.1" customHeight="1" x14ac:dyDescent="0.2">
      <c r="A19" s="306" t="s">
        <v>235</v>
      </c>
      <c r="B19" s="307" t="s">
        <v>236</v>
      </c>
      <c r="C19" s="308"/>
      <c r="D19" s="113">
        <v>0.80311511316622053</v>
      </c>
      <c r="E19" s="115">
        <v>231</v>
      </c>
      <c r="F19" s="114">
        <v>218</v>
      </c>
      <c r="G19" s="114">
        <v>226</v>
      </c>
      <c r="H19" s="114">
        <v>226</v>
      </c>
      <c r="I19" s="140">
        <v>221</v>
      </c>
      <c r="J19" s="115">
        <v>10</v>
      </c>
      <c r="K19" s="116">
        <v>4.5248868778280542</v>
      </c>
    </row>
    <row r="20" spans="1:255" ht="14.1" customHeight="1" x14ac:dyDescent="0.2">
      <c r="A20" s="306">
        <v>12</v>
      </c>
      <c r="B20" s="307" t="s">
        <v>237</v>
      </c>
      <c r="C20" s="308"/>
      <c r="D20" s="113">
        <v>0.70576782672183014</v>
      </c>
      <c r="E20" s="115">
        <v>203</v>
      </c>
      <c r="F20" s="114">
        <v>170</v>
      </c>
      <c r="G20" s="114">
        <v>223</v>
      </c>
      <c r="H20" s="114">
        <v>231</v>
      </c>
      <c r="I20" s="140">
        <v>187</v>
      </c>
      <c r="J20" s="115">
        <v>16</v>
      </c>
      <c r="K20" s="116">
        <v>8.5561497326203213</v>
      </c>
    </row>
    <row r="21" spans="1:255" ht="14.1" customHeight="1" x14ac:dyDescent="0.2">
      <c r="A21" s="306">
        <v>21</v>
      </c>
      <c r="B21" s="307" t="s">
        <v>238</v>
      </c>
      <c r="C21" s="308"/>
      <c r="D21" s="113">
        <v>0.56670027465841533</v>
      </c>
      <c r="E21" s="115">
        <v>163</v>
      </c>
      <c r="F21" s="114">
        <v>150</v>
      </c>
      <c r="G21" s="114">
        <v>169</v>
      </c>
      <c r="H21" s="114">
        <v>174</v>
      </c>
      <c r="I21" s="140">
        <v>176</v>
      </c>
      <c r="J21" s="115">
        <v>-13</v>
      </c>
      <c r="K21" s="116">
        <v>-7.3863636363636367</v>
      </c>
    </row>
    <row r="22" spans="1:255" ht="14.1" customHeight="1" x14ac:dyDescent="0.2">
      <c r="A22" s="306">
        <v>22</v>
      </c>
      <c r="B22" s="307" t="s">
        <v>239</v>
      </c>
      <c r="C22" s="308"/>
      <c r="D22" s="113">
        <v>4.8534575670131765</v>
      </c>
      <c r="E22" s="115">
        <v>1396</v>
      </c>
      <c r="F22" s="114">
        <v>1405</v>
      </c>
      <c r="G22" s="114">
        <v>1435</v>
      </c>
      <c r="H22" s="114">
        <v>1414</v>
      </c>
      <c r="I22" s="140">
        <v>1415</v>
      </c>
      <c r="J22" s="115">
        <v>-19</v>
      </c>
      <c r="K22" s="116">
        <v>-1.342756183745583</v>
      </c>
    </row>
    <row r="23" spans="1:255" ht="14.1" customHeight="1" x14ac:dyDescent="0.2">
      <c r="A23" s="306">
        <v>23</v>
      </c>
      <c r="B23" s="307" t="s">
        <v>240</v>
      </c>
      <c r="C23" s="308"/>
      <c r="D23" s="113">
        <v>0.35809894656329311</v>
      </c>
      <c r="E23" s="115">
        <v>103</v>
      </c>
      <c r="F23" s="114">
        <v>109</v>
      </c>
      <c r="G23" s="114">
        <v>114</v>
      </c>
      <c r="H23" s="114">
        <v>102</v>
      </c>
      <c r="I23" s="140">
        <v>105</v>
      </c>
      <c r="J23" s="115">
        <v>-2</v>
      </c>
      <c r="K23" s="116">
        <v>-1.9047619047619047</v>
      </c>
    </row>
    <row r="24" spans="1:255" ht="14.1" customHeight="1" x14ac:dyDescent="0.2">
      <c r="A24" s="306">
        <v>24</v>
      </c>
      <c r="B24" s="307" t="s">
        <v>241</v>
      </c>
      <c r="C24" s="308"/>
      <c r="D24" s="113">
        <v>5.6461426137746411</v>
      </c>
      <c r="E24" s="115">
        <v>1624</v>
      </c>
      <c r="F24" s="114">
        <v>1611</v>
      </c>
      <c r="G24" s="114">
        <v>1620</v>
      </c>
      <c r="H24" s="114">
        <v>1587</v>
      </c>
      <c r="I24" s="140">
        <v>1590</v>
      </c>
      <c r="J24" s="115">
        <v>34</v>
      </c>
      <c r="K24" s="116">
        <v>2.1383647798742138</v>
      </c>
    </row>
    <row r="25" spans="1:255" ht="14.1" customHeight="1" x14ac:dyDescent="0.2">
      <c r="A25" s="306">
        <v>25</v>
      </c>
      <c r="B25" s="307" t="s">
        <v>242</v>
      </c>
      <c r="C25" s="308"/>
      <c r="D25" s="113">
        <v>6.3414803740917147</v>
      </c>
      <c r="E25" s="115">
        <v>1824</v>
      </c>
      <c r="F25" s="114">
        <v>1836</v>
      </c>
      <c r="G25" s="114">
        <v>1873</v>
      </c>
      <c r="H25" s="114">
        <v>1826</v>
      </c>
      <c r="I25" s="140">
        <v>1835</v>
      </c>
      <c r="J25" s="115">
        <v>-11</v>
      </c>
      <c r="K25" s="116">
        <v>-0.59945504087193457</v>
      </c>
    </row>
    <row r="26" spans="1:255" ht="14.1" customHeight="1" x14ac:dyDescent="0.2">
      <c r="A26" s="306">
        <v>26</v>
      </c>
      <c r="B26" s="307" t="s">
        <v>243</v>
      </c>
      <c r="C26" s="308"/>
      <c r="D26" s="113">
        <v>3.4558286687758577</v>
      </c>
      <c r="E26" s="115">
        <v>994</v>
      </c>
      <c r="F26" s="114">
        <v>1044</v>
      </c>
      <c r="G26" s="114">
        <v>1049</v>
      </c>
      <c r="H26" s="114">
        <v>977</v>
      </c>
      <c r="I26" s="140">
        <v>984</v>
      </c>
      <c r="J26" s="115">
        <v>10</v>
      </c>
      <c r="K26" s="116">
        <v>1.0162601626016261</v>
      </c>
    </row>
    <row r="27" spans="1:255" ht="14.1" customHeight="1" x14ac:dyDescent="0.2">
      <c r="A27" s="306">
        <v>27</v>
      </c>
      <c r="B27" s="307" t="s">
        <v>244</v>
      </c>
      <c r="C27" s="308"/>
      <c r="D27" s="113">
        <v>1.9538991064909781</v>
      </c>
      <c r="E27" s="115">
        <v>562</v>
      </c>
      <c r="F27" s="114">
        <v>571</v>
      </c>
      <c r="G27" s="114">
        <v>570</v>
      </c>
      <c r="H27" s="114">
        <v>550</v>
      </c>
      <c r="I27" s="140">
        <v>541</v>
      </c>
      <c r="J27" s="115">
        <v>21</v>
      </c>
      <c r="K27" s="116">
        <v>3.8817005545286505</v>
      </c>
    </row>
    <row r="28" spans="1:255" ht="14.1" customHeight="1" x14ac:dyDescent="0.2">
      <c r="A28" s="306">
        <v>28</v>
      </c>
      <c r="B28" s="307" t="s">
        <v>245</v>
      </c>
      <c r="C28" s="308"/>
      <c r="D28" s="113">
        <v>0.13559086326182943</v>
      </c>
      <c r="E28" s="115">
        <v>39</v>
      </c>
      <c r="F28" s="114">
        <v>41</v>
      </c>
      <c r="G28" s="114">
        <v>45</v>
      </c>
      <c r="H28" s="114">
        <v>46</v>
      </c>
      <c r="I28" s="140">
        <v>43</v>
      </c>
      <c r="J28" s="115">
        <v>-4</v>
      </c>
      <c r="K28" s="116">
        <v>-9.3023255813953494</v>
      </c>
    </row>
    <row r="29" spans="1:255" ht="14.1" customHeight="1" x14ac:dyDescent="0.2">
      <c r="A29" s="306">
        <v>29</v>
      </c>
      <c r="B29" s="307" t="s">
        <v>246</v>
      </c>
      <c r="C29" s="308"/>
      <c r="D29" s="113">
        <v>4.9403747870528107</v>
      </c>
      <c r="E29" s="115">
        <v>1421</v>
      </c>
      <c r="F29" s="114">
        <v>1439</v>
      </c>
      <c r="G29" s="114">
        <v>1454</v>
      </c>
      <c r="H29" s="114">
        <v>1477</v>
      </c>
      <c r="I29" s="140">
        <v>1480</v>
      </c>
      <c r="J29" s="115">
        <v>-59</v>
      </c>
      <c r="K29" s="116">
        <v>-3.9864864864864864</v>
      </c>
    </row>
    <row r="30" spans="1:255" ht="14.1" customHeight="1" x14ac:dyDescent="0.2">
      <c r="A30" s="306" t="s">
        <v>247</v>
      </c>
      <c r="B30" s="307" t="s">
        <v>248</v>
      </c>
      <c r="C30" s="308"/>
      <c r="D30" s="113">
        <v>2.885651705315857</v>
      </c>
      <c r="E30" s="115">
        <v>830</v>
      </c>
      <c r="F30" s="114">
        <v>831</v>
      </c>
      <c r="G30" s="114">
        <v>831</v>
      </c>
      <c r="H30" s="114">
        <v>857</v>
      </c>
      <c r="I30" s="140">
        <v>868</v>
      </c>
      <c r="J30" s="115">
        <v>-38</v>
      </c>
      <c r="K30" s="116">
        <v>-4.3778801843317972</v>
      </c>
    </row>
    <row r="31" spans="1:255" ht="14.1" customHeight="1" x14ac:dyDescent="0.2">
      <c r="A31" s="306" t="s">
        <v>249</v>
      </c>
      <c r="B31" s="307" t="s">
        <v>250</v>
      </c>
      <c r="C31" s="308"/>
      <c r="D31" s="113">
        <v>1.4497792302610992</v>
      </c>
      <c r="E31" s="115">
        <v>417</v>
      </c>
      <c r="F31" s="114">
        <v>431</v>
      </c>
      <c r="G31" s="114">
        <v>446</v>
      </c>
      <c r="H31" s="114">
        <v>445</v>
      </c>
      <c r="I31" s="140">
        <v>439</v>
      </c>
      <c r="J31" s="115">
        <v>-22</v>
      </c>
      <c r="K31" s="116">
        <v>-5.0113895216400914</v>
      </c>
    </row>
    <row r="32" spans="1:255" ht="14.1" customHeight="1" x14ac:dyDescent="0.2">
      <c r="A32" s="306">
        <v>31</v>
      </c>
      <c r="B32" s="307" t="s">
        <v>251</v>
      </c>
      <c r="C32" s="308"/>
      <c r="D32" s="113">
        <v>0.55974689705524461</v>
      </c>
      <c r="E32" s="115">
        <v>161</v>
      </c>
      <c r="F32" s="114">
        <v>166</v>
      </c>
      <c r="G32" s="114">
        <v>165</v>
      </c>
      <c r="H32" s="114">
        <v>161</v>
      </c>
      <c r="I32" s="140">
        <v>159</v>
      </c>
      <c r="J32" s="115">
        <v>2</v>
      </c>
      <c r="K32" s="116">
        <v>1.2578616352201257</v>
      </c>
    </row>
    <row r="33" spans="1:11" ht="14.1" customHeight="1" x14ac:dyDescent="0.2">
      <c r="A33" s="306">
        <v>32</v>
      </c>
      <c r="B33" s="307" t="s">
        <v>252</v>
      </c>
      <c r="C33" s="308"/>
      <c r="D33" s="113">
        <v>3.3619580711330528</v>
      </c>
      <c r="E33" s="115">
        <v>967</v>
      </c>
      <c r="F33" s="114">
        <v>947</v>
      </c>
      <c r="G33" s="114">
        <v>968</v>
      </c>
      <c r="H33" s="114">
        <v>943</v>
      </c>
      <c r="I33" s="140">
        <v>923</v>
      </c>
      <c r="J33" s="115">
        <v>44</v>
      </c>
      <c r="K33" s="116">
        <v>4.7670639219934996</v>
      </c>
    </row>
    <row r="34" spans="1:11" ht="14.1" customHeight="1" x14ac:dyDescent="0.2">
      <c r="A34" s="306">
        <v>33</v>
      </c>
      <c r="B34" s="307" t="s">
        <v>253</v>
      </c>
      <c r="C34" s="308"/>
      <c r="D34" s="113">
        <v>1.8739352640545144</v>
      </c>
      <c r="E34" s="115">
        <v>539</v>
      </c>
      <c r="F34" s="114">
        <v>537</v>
      </c>
      <c r="G34" s="114">
        <v>579</v>
      </c>
      <c r="H34" s="114">
        <v>570</v>
      </c>
      <c r="I34" s="140">
        <v>561</v>
      </c>
      <c r="J34" s="115">
        <v>-22</v>
      </c>
      <c r="K34" s="116">
        <v>-3.9215686274509802</v>
      </c>
    </row>
    <row r="35" spans="1:11" ht="14.1" customHeight="1" x14ac:dyDescent="0.2">
      <c r="A35" s="306">
        <v>34</v>
      </c>
      <c r="B35" s="307" t="s">
        <v>254</v>
      </c>
      <c r="C35" s="308"/>
      <c r="D35" s="113">
        <v>2.4754024267287833</v>
      </c>
      <c r="E35" s="115">
        <v>712</v>
      </c>
      <c r="F35" s="114">
        <v>712</v>
      </c>
      <c r="G35" s="114">
        <v>714</v>
      </c>
      <c r="H35" s="114">
        <v>704</v>
      </c>
      <c r="I35" s="140">
        <v>702</v>
      </c>
      <c r="J35" s="115">
        <v>10</v>
      </c>
      <c r="K35" s="116">
        <v>1.4245014245014245</v>
      </c>
    </row>
    <row r="36" spans="1:11" ht="14.1" customHeight="1" x14ac:dyDescent="0.2">
      <c r="A36" s="306">
        <v>41</v>
      </c>
      <c r="B36" s="307" t="s">
        <v>255</v>
      </c>
      <c r="C36" s="308"/>
      <c r="D36" s="113">
        <v>0.27118172652365885</v>
      </c>
      <c r="E36" s="115">
        <v>78</v>
      </c>
      <c r="F36" s="114">
        <v>81</v>
      </c>
      <c r="G36" s="114">
        <v>82</v>
      </c>
      <c r="H36" s="114">
        <v>79</v>
      </c>
      <c r="I36" s="140">
        <v>81</v>
      </c>
      <c r="J36" s="115">
        <v>-3</v>
      </c>
      <c r="K36" s="116">
        <v>-3.7037037037037037</v>
      </c>
    </row>
    <row r="37" spans="1:11" ht="14.1" customHeight="1" x14ac:dyDescent="0.2">
      <c r="A37" s="306">
        <v>42</v>
      </c>
      <c r="B37" s="307" t="s">
        <v>256</v>
      </c>
      <c r="C37" s="308"/>
      <c r="D37" s="113" t="s">
        <v>513</v>
      </c>
      <c r="E37" s="115" t="s">
        <v>513</v>
      </c>
      <c r="F37" s="114" t="s">
        <v>513</v>
      </c>
      <c r="G37" s="114" t="s">
        <v>513</v>
      </c>
      <c r="H37" s="114">
        <v>30</v>
      </c>
      <c r="I37" s="140">
        <v>30</v>
      </c>
      <c r="J37" s="115" t="s">
        <v>513</v>
      </c>
      <c r="K37" s="116" t="s">
        <v>513</v>
      </c>
    </row>
    <row r="38" spans="1:11" ht="14.1" customHeight="1" x14ac:dyDescent="0.2">
      <c r="A38" s="306">
        <v>43</v>
      </c>
      <c r="B38" s="307" t="s">
        <v>257</v>
      </c>
      <c r="C38" s="308"/>
      <c r="D38" s="113">
        <v>0.86917220039634258</v>
      </c>
      <c r="E38" s="115">
        <v>250</v>
      </c>
      <c r="F38" s="114">
        <v>253</v>
      </c>
      <c r="G38" s="114">
        <v>251</v>
      </c>
      <c r="H38" s="114">
        <v>230</v>
      </c>
      <c r="I38" s="140">
        <v>241</v>
      </c>
      <c r="J38" s="115">
        <v>9</v>
      </c>
      <c r="K38" s="116">
        <v>3.7344398340248963</v>
      </c>
    </row>
    <row r="39" spans="1:11" ht="14.1" customHeight="1" x14ac:dyDescent="0.2">
      <c r="A39" s="306">
        <v>51</v>
      </c>
      <c r="B39" s="307" t="s">
        <v>258</v>
      </c>
      <c r="C39" s="308"/>
      <c r="D39" s="113">
        <v>4.2832806035531759</v>
      </c>
      <c r="E39" s="115">
        <v>1232</v>
      </c>
      <c r="F39" s="114">
        <v>1267</v>
      </c>
      <c r="G39" s="114">
        <v>1262</v>
      </c>
      <c r="H39" s="114">
        <v>1238</v>
      </c>
      <c r="I39" s="140">
        <v>1232</v>
      </c>
      <c r="J39" s="115">
        <v>0</v>
      </c>
      <c r="K39" s="116">
        <v>0</v>
      </c>
    </row>
    <row r="40" spans="1:11" ht="14.1" customHeight="1" x14ac:dyDescent="0.2">
      <c r="A40" s="306" t="s">
        <v>259</v>
      </c>
      <c r="B40" s="307" t="s">
        <v>260</v>
      </c>
      <c r="C40" s="308"/>
      <c r="D40" s="113">
        <v>3.8347877481486634</v>
      </c>
      <c r="E40" s="115">
        <v>1103</v>
      </c>
      <c r="F40" s="114">
        <v>1136</v>
      </c>
      <c r="G40" s="114">
        <v>1130</v>
      </c>
      <c r="H40" s="114">
        <v>1125</v>
      </c>
      <c r="I40" s="140">
        <v>1118</v>
      </c>
      <c r="J40" s="115">
        <v>-15</v>
      </c>
      <c r="K40" s="116">
        <v>-1.3416815742397137</v>
      </c>
    </row>
    <row r="41" spans="1:11" ht="14.1" customHeight="1" x14ac:dyDescent="0.2">
      <c r="A41" s="306"/>
      <c r="B41" s="307" t="s">
        <v>261</v>
      </c>
      <c r="C41" s="308"/>
      <c r="D41" s="113">
        <v>3.1220665438236623</v>
      </c>
      <c r="E41" s="115">
        <v>898</v>
      </c>
      <c r="F41" s="114">
        <v>925</v>
      </c>
      <c r="G41" s="114">
        <v>932</v>
      </c>
      <c r="H41" s="114">
        <v>933</v>
      </c>
      <c r="I41" s="140">
        <v>920</v>
      </c>
      <c r="J41" s="115">
        <v>-22</v>
      </c>
      <c r="K41" s="116">
        <v>-2.3913043478260869</v>
      </c>
    </row>
    <row r="42" spans="1:11" ht="14.1" customHeight="1" x14ac:dyDescent="0.2">
      <c r="A42" s="306">
        <v>52</v>
      </c>
      <c r="B42" s="307" t="s">
        <v>262</v>
      </c>
      <c r="C42" s="308"/>
      <c r="D42" s="113">
        <v>3.9147515905851269</v>
      </c>
      <c r="E42" s="115">
        <v>1126</v>
      </c>
      <c r="F42" s="114">
        <v>1099</v>
      </c>
      <c r="G42" s="114">
        <v>1175</v>
      </c>
      <c r="H42" s="114">
        <v>1189</v>
      </c>
      <c r="I42" s="140">
        <v>1204</v>
      </c>
      <c r="J42" s="115">
        <v>-78</v>
      </c>
      <c r="K42" s="116">
        <v>-6.4784053156146175</v>
      </c>
    </row>
    <row r="43" spans="1:11" ht="14.1" customHeight="1" x14ac:dyDescent="0.2">
      <c r="A43" s="306" t="s">
        <v>263</v>
      </c>
      <c r="B43" s="307" t="s">
        <v>264</v>
      </c>
      <c r="C43" s="308"/>
      <c r="D43" s="113">
        <v>3.1950770086569551</v>
      </c>
      <c r="E43" s="115">
        <v>919</v>
      </c>
      <c r="F43" s="114">
        <v>884</v>
      </c>
      <c r="G43" s="114">
        <v>949</v>
      </c>
      <c r="H43" s="114">
        <v>970</v>
      </c>
      <c r="I43" s="140">
        <v>990</v>
      </c>
      <c r="J43" s="115">
        <v>-71</v>
      </c>
      <c r="K43" s="116">
        <v>-7.1717171717171722</v>
      </c>
    </row>
    <row r="44" spans="1:11" ht="14.1" customHeight="1" x14ac:dyDescent="0.2">
      <c r="A44" s="306">
        <v>53</v>
      </c>
      <c r="B44" s="307" t="s">
        <v>265</v>
      </c>
      <c r="C44" s="308"/>
      <c r="D44" s="113">
        <v>0.92827591002329379</v>
      </c>
      <c r="E44" s="115">
        <v>267</v>
      </c>
      <c r="F44" s="114">
        <v>259</v>
      </c>
      <c r="G44" s="114">
        <v>262</v>
      </c>
      <c r="H44" s="114">
        <v>257</v>
      </c>
      <c r="I44" s="140">
        <v>250</v>
      </c>
      <c r="J44" s="115">
        <v>17</v>
      </c>
      <c r="K44" s="116">
        <v>6.8</v>
      </c>
    </row>
    <row r="45" spans="1:11" ht="14.1" customHeight="1" x14ac:dyDescent="0.2">
      <c r="A45" s="306" t="s">
        <v>266</v>
      </c>
      <c r="B45" s="307" t="s">
        <v>267</v>
      </c>
      <c r="C45" s="308"/>
      <c r="D45" s="113">
        <v>0.84135868998365959</v>
      </c>
      <c r="E45" s="115">
        <v>242</v>
      </c>
      <c r="F45" s="114">
        <v>234</v>
      </c>
      <c r="G45" s="114">
        <v>238</v>
      </c>
      <c r="H45" s="114">
        <v>231</v>
      </c>
      <c r="I45" s="140">
        <v>225</v>
      </c>
      <c r="J45" s="115">
        <v>17</v>
      </c>
      <c r="K45" s="116">
        <v>7.5555555555555554</v>
      </c>
    </row>
    <row r="46" spans="1:11" ht="14.1" customHeight="1" x14ac:dyDescent="0.2">
      <c r="A46" s="306">
        <v>54</v>
      </c>
      <c r="B46" s="307" t="s">
        <v>268</v>
      </c>
      <c r="C46" s="308"/>
      <c r="D46" s="113">
        <v>1.8426450648402461</v>
      </c>
      <c r="E46" s="115">
        <v>530</v>
      </c>
      <c r="F46" s="114">
        <v>532</v>
      </c>
      <c r="G46" s="114">
        <v>537</v>
      </c>
      <c r="H46" s="114">
        <v>534</v>
      </c>
      <c r="I46" s="140">
        <v>529</v>
      </c>
      <c r="J46" s="115">
        <v>1</v>
      </c>
      <c r="K46" s="116">
        <v>0.1890359168241966</v>
      </c>
    </row>
    <row r="47" spans="1:11" ht="14.1" customHeight="1" x14ac:dyDescent="0.2">
      <c r="A47" s="306">
        <v>61</v>
      </c>
      <c r="B47" s="307" t="s">
        <v>269</v>
      </c>
      <c r="C47" s="308"/>
      <c r="D47" s="113">
        <v>2.499739248339881</v>
      </c>
      <c r="E47" s="115">
        <v>719</v>
      </c>
      <c r="F47" s="114">
        <v>719</v>
      </c>
      <c r="G47" s="114">
        <v>718</v>
      </c>
      <c r="H47" s="114">
        <v>724</v>
      </c>
      <c r="I47" s="140">
        <v>721</v>
      </c>
      <c r="J47" s="115">
        <v>-2</v>
      </c>
      <c r="K47" s="116">
        <v>-0.27739251040221913</v>
      </c>
    </row>
    <row r="48" spans="1:11" ht="14.1" customHeight="1" x14ac:dyDescent="0.2">
      <c r="A48" s="306">
        <v>62</v>
      </c>
      <c r="B48" s="307" t="s">
        <v>270</v>
      </c>
      <c r="C48" s="308"/>
      <c r="D48" s="113">
        <v>8.556131140701595</v>
      </c>
      <c r="E48" s="115">
        <v>2461</v>
      </c>
      <c r="F48" s="114">
        <v>2460</v>
      </c>
      <c r="G48" s="114">
        <v>2475</v>
      </c>
      <c r="H48" s="114">
        <v>2432</v>
      </c>
      <c r="I48" s="140">
        <v>2462</v>
      </c>
      <c r="J48" s="115">
        <v>-1</v>
      </c>
      <c r="K48" s="116">
        <v>-4.0617384240454912E-2</v>
      </c>
    </row>
    <row r="49" spans="1:11" ht="14.1" customHeight="1" x14ac:dyDescent="0.2">
      <c r="A49" s="306">
        <v>63</v>
      </c>
      <c r="B49" s="307" t="s">
        <v>271</v>
      </c>
      <c r="C49" s="308"/>
      <c r="D49" s="113">
        <v>2.3154747418558563</v>
      </c>
      <c r="E49" s="115">
        <v>666</v>
      </c>
      <c r="F49" s="114">
        <v>676</v>
      </c>
      <c r="G49" s="114">
        <v>806</v>
      </c>
      <c r="H49" s="114">
        <v>798</v>
      </c>
      <c r="I49" s="140">
        <v>745</v>
      </c>
      <c r="J49" s="115">
        <v>-79</v>
      </c>
      <c r="K49" s="116">
        <v>-10.604026845637584</v>
      </c>
    </row>
    <row r="50" spans="1:11" ht="14.1" customHeight="1" x14ac:dyDescent="0.2">
      <c r="A50" s="306" t="s">
        <v>272</v>
      </c>
      <c r="B50" s="307" t="s">
        <v>273</v>
      </c>
      <c r="C50" s="308"/>
      <c r="D50" s="113">
        <v>0.507596565031464</v>
      </c>
      <c r="E50" s="115">
        <v>146</v>
      </c>
      <c r="F50" s="114">
        <v>155</v>
      </c>
      <c r="G50" s="114">
        <v>161</v>
      </c>
      <c r="H50" s="114">
        <v>158</v>
      </c>
      <c r="I50" s="140">
        <v>153</v>
      </c>
      <c r="J50" s="115">
        <v>-7</v>
      </c>
      <c r="K50" s="116">
        <v>-4.5751633986928102</v>
      </c>
    </row>
    <row r="51" spans="1:11" ht="14.1" customHeight="1" x14ac:dyDescent="0.2">
      <c r="A51" s="306" t="s">
        <v>274</v>
      </c>
      <c r="B51" s="307" t="s">
        <v>275</v>
      </c>
      <c r="C51" s="308"/>
      <c r="D51" s="113">
        <v>1.3107116781976844</v>
      </c>
      <c r="E51" s="115">
        <v>377</v>
      </c>
      <c r="F51" s="114">
        <v>383</v>
      </c>
      <c r="G51" s="114">
        <v>501</v>
      </c>
      <c r="H51" s="114">
        <v>504</v>
      </c>
      <c r="I51" s="140">
        <v>454</v>
      </c>
      <c r="J51" s="115">
        <v>-77</v>
      </c>
      <c r="K51" s="116">
        <v>-16.960352422907491</v>
      </c>
    </row>
    <row r="52" spans="1:11" ht="14.1" customHeight="1" x14ac:dyDescent="0.2">
      <c r="A52" s="306">
        <v>71</v>
      </c>
      <c r="B52" s="307" t="s">
        <v>276</v>
      </c>
      <c r="C52" s="308"/>
      <c r="D52" s="113">
        <v>10.023293814970621</v>
      </c>
      <c r="E52" s="115">
        <v>2883</v>
      </c>
      <c r="F52" s="114">
        <v>2892</v>
      </c>
      <c r="G52" s="114">
        <v>2915</v>
      </c>
      <c r="H52" s="114">
        <v>2873</v>
      </c>
      <c r="I52" s="140">
        <v>2912</v>
      </c>
      <c r="J52" s="115">
        <v>-29</v>
      </c>
      <c r="K52" s="116">
        <v>-0.99587912087912089</v>
      </c>
    </row>
    <row r="53" spans="1:11" ht="14.1" customHeight="1" x14ac:dyDescent="0.2">
      <c r="A53" s="306" t="s">
        <v>277</v>
      </c>
      <c r="B53" s="307" t="s">
        <v>278</v>
      </c>
      <c r="C53" s="308"/>
      <c r="D53" s="113">
        <v>3.6539999304662238</v>
      </c>
      <c r="E53" s="115">
        <v>1051</v>
      </c>
      <c r="F53" s="114">
        <v>1053</v>
      </c>
      <c r="G53" s="114">
        <v>1061</v>
      </c>
      <c r="H53" s="114">
        <v>1013</v>
      </c>
      <c r="I53" s="140">
        <v>1033</v>
      </c>
      <c r="J53" s="115">
        <v>18</v>
      </c>
      <c r="K53" s="116">
        <v>1.7424975798644724</v>
      </c>
    </row>
    <row r="54" spans="1:11" ht="14.1" customHeight="1" x14ac:dyDescent="0.2">
      <c r="A54" s="306" t="s">
        <v>279</v>
      </c>
      <c r="B54" s="307" t="s">
        <v>280</v>
      </c>
      <c r="C54" s="308"/>
      <c r="D54" s="113">
        <v>5.5870389041476898</v>
      </c>
      <c r="E54" s="115">
        <v>1607</v>
      </c>
      <c r="F54" s="114">
        <v>1618</v>
      </c>
      <c r="G54" s="114">
        <v>1628</v>
      </c>
      <c r="H54" s="114">
        <v>1624</v>
      </c>
      <c r="I54" s="140">
        <v>1648</v>
      </c>
      <c r="J54" s="115">
        <v>-41</v>
      </c>
      <c r="K54" s="116">
        <v>-2.487864077669903</v>
      </c>
    </row>
    <row r="55" spans="1:11" ht="14.1" customHeight="1" x14ac:dyDescent="0.2">
      <c r="A55" s="306">
        <v>72</v>
      </c>
      <c r="B55" s="307" t="s">
        <v>281</v>
      </c>
      <c r="C55" s="308"/>
      <c r="D55" s="113">
        <v>4.0433890762437859</v>
      </c>
      <c r="E55" s="115">
        <v>1163</v>
      </c>
      <c r="F55" s="114">
        <v>1170</v>
      </c>
      <c r="G55" s="114">
        <v>1172</v>
      </c>
      <c r="H55" s="114">
        <v>1149</v>
      </c>
      <c r="I55" s="140">
        <v>1162</v>
      </c>
      <c r="J55" s="115">
        <v>1</v>
      </c>
      <c r="K55" s="116">
        <v>8.6058519793459548E-2</v>
      </c>
    </row>
    <row r="56" spans="1:11" ht="14.1" customHeight="1" x14ac:dyDescent="0.2">
      <c r="A56" s="306" t="s">
        <v>282</v>
      </c>
      <c r="B56" s="307" t="s">
        <v>283</v>
      </c>
      <c r="C56" s="308"/>
      <c r="D56" s="113">
        <v>2.3815318290859784</v>
      </c>
      <c r="E56" s="115">
        <v>685</v>
      </c>
      <c r="F56" s="114">
        <v>700</v>
      </c>
      <c r="G56" s="114">
        <v>709</v>
      </c>
      <c r="H56" s="114">
        <v>693</v>
      </c>
      <c r="I56" s="140">
        <v>701</v>
      </c>
      <c r="J56" s="115">
        <v>-16</v>
      </c>
      <c r="K56" s="116">
        <v>-2.2824536376604851</v>
      </c>
    </row>
    <row r="57" spans="1:11" ht="14.1" customHeight="1" x14ac:dyDescent="0.2">
      <c r="A57" s="306" t="s">
        <v>284</v>
      </c>
      <c r="B57" s="307" t="s">
        <v>285</v>
      </c>
      <c r="C57" s="308"/>
      <c r="D57" s="113">
        <v>0.92132253242012307</v>
      </c>
      <c r="E57" s="115">
        <v>265</v>
      </c>
      <c r="F57" s="114">
        <v>264</v>
      </c>
      <c r="G57" s="114">
        <v>262</v>
      </c>
      <c r="H57" s="114">
        <v>265</v>
      </c>
      <c r="I57" s="140">
        <v>270</v>
      </c>
      <c r="J57" s="115">
        <v>-5</v>
      </c>
      <c r="K57" s="116">
        <v>-1.8518518518518519</v>
      </c>
    </row>
    <row r="58" spans="1:11" ht="14.1" customHeight="1" x14ac:dyDescent="0.2">
      <c r="A58" s="306">
        <v>73</v>
      </c>
      <c r="B58" s="307" t="s">
        <v>286</v>
      </c>
      <c r="C58" s="308"/>
      <c r="D58" s="113">
        <v>2.8613148837047597</v>
      </c>
      <c r="E58" s="115">
        <v>823</v>
      </c>
      <c r="F58" s="114">
        <v>826</v>
      </c>
      <c r="G58" s="114">
        <v>828</v>
      </c>
      <c r="H58" s="114">
        <v>811</v>
      </c>
      <c r="I58" s="140">
        <v>820</v>
      </c>
      <c r="J58" s="115">
        <v>3</v>
      </c>
      <c r="K58" s="116">
        <v>0.36585365853658536</v>
      </c>
    </row>
    <row r="59" spans="1:11" ht="14.1" customHeight="1" x14ac:dyDescent="0.2">
      <c r="A59" s="306" t="s">
        <v>287</v>
      </c>
      <c r="B59" s="307" t="s">
        <v>288</v>
      </c>
      <c r="C59" s="308"/>
      <c r="D59" s="113">
        <v>2.4267287835065883</v>
      </c>
      <c r="E59" s="115">
        <v>698</v>
      </c>
      <c r="F59" s="114">
        <v>704</v>
      </c>
      <c r="G59" s="114">
        <v>704</v>
      </c>
      <c r="H59" s="114">
        <v>695</v>
      </c>
      <c r="I59" s="140">
        <v>702</v>
      </c>
      <c r="J59" s="115">
        <v>-4</v>
      </c>
      <c r="K59" s="116">
        <v>-0.56980056980056981</v>
      </c>
    </row>
    <row r="60" spans="1:11" ht="14.1" customHeight="1" x14ac:dyDescent="0.2">
      <c r="A60" s="306">
        <v>81</v>
      </c>
      <c r="B60" s="307" t="s">
        <v>289</v>
      </c>
      <c r="C60" s="308"/>
      <c r="D60" s="113">
        <v>7.2454194625039117</v>
      </c>
      <c r="E60" s="115">
        <v>2084</v>
      </c>
      <c r="F60" s="114">
        <v>2091</v>
      </c>
      <c r="G60" s="114">
        <v>2102</v>
      </c>
      <c r="H60" s="114">
        <v>2076</v>
      </c>
      <c r="I60" s="140">
        <v>2081</v>
      </c>
      <c r="J60" s="115">
        <v>3</v>
      </c>
      <c r="K60" s="116">
        <v>0.14416146083613648</v>
      </c>
    </row>
    <row r="61" spans="1:11" ht="14.1" customHeight="1" x14ac:dyDescent="0.2">
      <c r="A61" s="306" t="s">
        <v>290</v>
      </c>
      <c r="B61" s="307" t="s">
        <v>291</v>
      </c>
      <c r="C61" s="308"/>
      <c r="D61" s="113">
        <v>1.9087021520703682</v>
      </c>
      <c r="E61" s="115">
        <v>549</v>
      </c>
      <c r="F61" s="114">
        <v>546</v>
      </c>
      <c r="G61" s="114">
        <v>545</v>
      </c>
      <c r="H61" s="114">
        <v>528</v>
      </c>
      <c r="I61" s="140">
        <v>540</v>
      </c>
      <c r="J61" s="115">
        <v>9</v>
      </c>
      <c r="K61" s="116">
        <v>1.6666666666666667</v>
      </c>
    </row>
    <row r="62" spans="1:11" ht="14.1" customHeight="1" x14ac:dyDescent="0.2">
      <c r="A62" s="306" t="s">
        <v>292</v>
      </c>
      <c r="B62" s="307" t="s">
        <v>293</v>
      </c>
      <c r="C62" s="308"/>
      <c r="D62" s="113">
        <v>3.4071550255536627</v>
      </c>
      <c r="E62" s="115">
        <v>980</v>
      </c>
      <c r="F62" s="114">
        <v>992</v>
      </c>
      <c r="G62" s="114">
        <v>1004</v>
      </c>
      <c r="H62" s="114">
        <v>1006</v>
      </c>
      <c r="I62" s="140">
        <v>1008</v>
      </c>
      <c r="J62" s="115">
        <v>-28</v>
      </c>
      <c r="K62" s="116">
        <v>-2.7777777777777777</v>
      </c>
    </row>
    <row r="63" spans="1:11" ht="14.1" customHeight="1" x14ac:dyDescent="0.2">
      <c r="A63" s="306"/>
      <c r="B63" s="307" t="s">
        <v>294</v>
      </c>
      <c r="C63" s="308"/>
      <c r="D63" s="113">
        <v>2.9412787261412232</v>
      </c>
      <c r="E63" s="115">
        <v>846</v>
      </c>
      <c r="F63" s="114">
        <v>857</v>
      </c>
      <c r="G63" s="114">
        <v>873</v>
      </c>
      <c r="H63" s="114">
        <v>878</v>
      </c>
      <c r="I63" s="140">
        <v>883</v>
      </c>
      <c r="J63" s="115">
        <v>-37</v>
      </c>
      <c r="K63" s="116">
        <v>-4.190260475651189</v>
      </c>
    </row>
    <row r="64" spans="1:11" ht="14.1" customHeight="1" x14ac:dyDescent="0.2">
      <c r="A64" s="306" t="s">
        <v>295</v>
      </c>
      <c r="B64" s="307" t="s">
        <v>296</v>
      </c>
      <c r="C64" s="308"/>
      <c r="D64" s="113">
        <v>0.47630636581719571</v>
      </c>
      <c r="E64" s="115">
        <v>137</v>
      </c>
      <c r="F64" s="114">
        <v>136</v>
      </c>
      <c r="G64" s="114">
        <v>139</v>
      </c>
      <c r="H64" s="114">
        <v>131</v>
      </c>
      <c r="I64" s="140">
        <v>127</v>
      </c>
      <c r="J64" s="115">
        <v>10</v>
      </c>
      <c r="K64" s="116">
        <v>7.8740157480314963</v>
      </c>
    </row>
    <row r="65" spans="1:11" ht="14.1" customHeight="1" x14ac:dyDescent="0.2">
      <c r="A65" s="306" t="s">
        <v>297</v>
      </c>
      <c r="B65" s="307" t="s">
        <v>298</v>
      </c>
      <c r="C65" s="308"/>
      <c r="D65" s="113">
        <v>0.74053471473768384</v>
      </c>
      <c r="E65" s="115">
        <v>213</v>
      </c>
      <c r="F65" s="114">
        <v>214</v>
      </c>
      <c r="G65" s="114">
        <v>212</v>
      </c>
      <c r="H65" s="114">
        <v>211</v>
      </c>
      <c r="I65" s="140">
        <v>207</v>
      </c>
      <c r="J65" s="115">
        <v>6</v>
      </c>
      <c r="K65" s="116">
        <v>2.8985507246376812</v>
      </c>
    </row>
    <row r="66" spans="1:11" ht="14.1" customHeight="1" x14ac:dyDescent="0.2">
      <c r="A66" s="306">
        <v>82</v>
      </c>
      <c r="B66" s="307" t="s">
        <v>299</v>
      </c>
      <c r="C66" s="308"/>
      <c r="D66" s="113">
        <v>2.9864756805618331</v>
      </c>
      <c r="E66" s="115">
        <v>859</v>
      </c>
      <c r="F66" s="114">
        <v>859</v>
      </c>
      <c r="G66" s="114">
        <v>863</v>
      </c>
      <c r="H66" s="114">
        <v>821</v>
      </c>
      <c r="I66" s="140">
        <v>830</v>
      </c>
      <c r="J66" s="115">
        <v>29</v>
      </c>
      <c r="K66" s="116">
        <v>3.4939759036144578</v>
      </c>
    </row>
    <row r="67" spans="1:11" ht="14.1" customHeight="1" x14ac:dyDescent="0.2">
      <c r="A67" s="306" t="s">
        <v>300</v>
      </c>
      <c r="B67" s="307" t="s">
        <v>301</v>
      </c>
      <c r="C67" s="308"/>
      <c r="D67" s="113">
        <v>1.9121788408719536</v>
      </c>
      <c r="E67" s="115">
        <v>550</v>
      </c>
      <c r="F67" s="114">
        <v>553</v>
      </c>
      <c r="G67" s="114">
        <v>558</v>
      </c>
      <c r="H67" s="114">
        <v>529</v>
      </c>
      <c r="I67" s="140">
        <v>538</v>
      </c>
      <c r="J67" s="115">
        <v>12</v>
      </c>
      <c r="K67" s="116">
        <v>2.2304832713754648</v>
      </c>
    </row>
    <row r="68" spans="1:11" ht="14.1" customHeight="1" x14ac:dyDescent="0.2">
      <c r="A68" s="306" t="s">
        <v>302</v>
      </c>
      <c r="B68" s="307" t="s">
        <v>303</v>
      </c>
      <c r="C68" s="308"/>
      <c r="D68" s="113">
        <v>0.70229113792024478</v>
      </c>
      <c r="E68" s="115">
        <v>202</v>
      </c>
      <c r="F68" s="114">
        <v>199</v>
      </c>
      <c r="G68" s="114">
        <v>197</v>
      </c>
      <c r="H68" s="114">
        <v>192</v>
      </c>
      <c r="I68" s="140">
        <v>192</v>
      </c>
      <c r="J68" s="115">
        <v>10</v>
      </c>
      <c r="K68" s="116">
        <v>5.208333333333333</v>
      </c>
    </row>
    <row r="69" spans="1:11" ht="14.1" customHeight="1" x14ac:dyDescent="0.2">
      <c r="A69" s="306">
        <v>83</v>
      </c>
      <c r="B69" s="307" t="s">
        <v>304</v>
      </c>
      <c r="C69" s="308"/>
      <c r="D69" s="113">
        <v>6.6474289886312272</v>
      </c>
      <c r="E69" s="115">
        <v>1912</v>
      </c>
      <c r="F69" s="114">
        <v>1909</v>
      </c>
      <c r="G69" s="114">
        <v>1884</v>
      </c>
      <c r="H69" s="114">
        <v>1743</v>
      </c>
      <c r="I69" s="140">
        <v>1845</v>
      </c>
      <c r="J69" s="115">
        <v>67</v>
      </c>
      <c r="K69" s="116">
        <v>3.6314363143631438</v>
      </c>
    </row>
    <row r="70" spans="1:11" ht="14.1" customHeight="1" x14ac:dyDescent="0.2">
      <c r="A70" s="306" t="s">
        <v>305</v>
      </c>
      <c r="B70" s="307" t="s">
        <v>306</v>
      </c>
      <c r="C70" s="308"/>
      <c r="D70" s="113">
        <v>5.3332406216319574</v>
      </c>
      <c r="E70" s="115">
        <v>1534</v>
      </c>
      <c r="F70" s="114">
        <v>1530</v>
      </c>
      <c r="G70" s="114">
        <v>1502</v>
      </c>
      <c r="H70" s="114">
        <v>1376</v>
      </c>
      <c r="I70" s="140">
        <v>1475</v>
      </c>
      <c r="J70" s="115">
        <v>59</v>
      </c>
      <c r="K70" s="116">
        <v>4</v>
      </c>
    </row>
    <row r="71" spans="1:11" ht="14.1" customHeight="1" x14ac:dyDescent="0.2">
      <c r="A71" s="306"/>
      <c r="B71" s="307" t="s">
        <v>307</v>
      </c>
      <c r="C71" s="308"/>
      <c r="D71" s="113">
        <v>3.8834613913708584</v>
      </c>
      <c r="E71" s="115">
        <v>1117</v>
      </c>
      <c r="F71" s="114">
        <v>1101</v>
      </c>
      <c r="G71" s="114">
        <v>1093</v>
      </c>
      <c r="H71" s="114">
        <v>1084</v>
      </c>
      <c r="I71" s="140">
        <v>1100</v>
      </c>
      <c r="J71" s="115">
        <v>17</v>
      </c>
      <c r="K71" s="116">
        <v>1.5454545454545454</v>
      </c>
    </row>
    <row r="72" spans="1:11" ht="14.1" customHeight="1" x14ac:dyDescent="0.2">
      <c r="A72" s="306">
        <v>84</v>
      </c>
      <c r="B72" s="307" t="s">
        <v>308</v>
      </c>
      <c r="C72" s="308"/>
      <c r="D72" s="113">
        <v>1.1438306157215867</v>
      </c>
      <c r="E72" s="115">
        <v>329</v>
      </c>
      <c r="F72" s="114">
        <v>334</v>
      </c>
      <c r="G72" s="114">
        <v>329</v>
      </c>
      <c r="H72" s="114">
        <v>317</v>
      </c>
      <c r="I72" s="140">
        <v>327</v>
      </c>
      <c r="J72" s="115">
        <v>2</v>
      </c>
      <c r="K72" s="116">
        <v>0.6116207951070336</v>
      </c>
    </row>
    <row r="73" spans="1:11" ht="14.1" customHeight="1" x14ac:dyDescent="0.2">
      <c r="A73" s="306" t="s">
        <v>309</v>
      </c>
      <c r="B73" s="307" t="s">
        <v>310</v>
      </c>
      <c r="C73" s="308"/>
      <c r="D73" s="113">
        <v>0.55974689705524461</v>
      </c>
      <c r="E73" s="115">
        <v>161</v>
      </c>
      <c r="F73" s="114">
        <v>167</v>
      </c>
      <c r="G73" s="114">
        <v>167</v>
      </c>
      <c r="H73" s="114">
        <v>162</v>
      </c>
      <c r="I73" s="140">
        <v>171</v>
      </c>
      <c r="J73" s="115">
        <v>-10</v>
      </c>
      <c r="K73" s="116">
        <v>-5.8479532163742691</v>
      </c>
    </row>
    <row r="74" spans="1:11" ht="14.1" customHeight="1" x14ac:dyDescent="0.2">
      <c r="A74" s="306" t="s">
        <v>311</v>
      </c>
      <c r="B74" s="307" t="s">
        <v>312</v>
      </c>
      <c r="C74" s="308"/>
      <c r="D74" s="113">
        <v>0.36505232416646388</v>
      </c>
      <c r="E74" s="115">
        <v>105</v>
      </c>
      <c r="F74" s="114">
        <v>102</v>
      </c>
      <c r="G74" s="114">
        <v>98</v>
      </c>
      <c r="H74" s="114">
        <v>95</v>
      </c>
      <c r="I74" s="140">
        <v>96</v>
      </c>
      <c r="J74" s="115">
        <v>9</v>
      </c>
      <c r="K74" s="116">
        <v>9.375</v>
      </c>
    </row>
    <row r="75" spans="1:11" ht="14.1" customHeight="1" x14ac:dyDescent="0.2">
      <c r="A75" s="306" t="s">
        <v>313</v>
      </c>
      <c r="B75" s="307" t="s">
        <v>314</v>
      </c>
      <c r="C75" s="308"/>
      <c r="D75" s="113">
        <v>3.129019921426833E-2</v>
      </c>
      <c r="E75" s="115">
        <v>9</v>
      </c>
      <c r="F75" s="114">
        <v>11</v>
      </c>
      <c r="G75" s="114">
        <v>11</v>
      </c>
      <c r="H75" s="114">
        <v>7</v>
      </c>
      <c r="I75" s="140">
        <v>7</v>
      </c>
      <c r="J75" s="115">
        <v>2</v>
      </c>
      <c r="K75" s="116">
        <v>28.571428571428573</v>
      </c>
    </row>
    <row r="76" spans="1:11" ht="14.1" customHeight="1" x14ac:dyDescent="0.2">
      <c r="A76" s="306">
        <v>91</v>
      </c>
      <c r="B76" s="307" t="s">
        <v>315</v>
      </c>
      <c r="C76" s="308"/>
      <c r="D76" s="113">
        <v>0.12863748565865871</v>
      </c>
      <c r="E76" s="115">
        <v>37</v>
      </c>
      <c r="F76" s="114">
        <v>39</v>
      </c>
      <c r="G76" s="114">
        <v>39</v>
      </c>
      <c r="H76" s="114">
        <v>30</v>
      </c>
      <c r="I76" s="140" t="s">
        <v>513</v>
      </c>
      <c r="J76" s="115" t="s">
        <v>513</v>
      </c>
      <c r="K76" s="116" t="s">
        <v>513</v>
      </c>
    </row>
    <row r="77" spans="1:11" ht="14.1" customHeight="1" x14ac:dyDescent="0.2">
      <c r="A77" s="306">
        <v>92</v>
      </c>
      <c r="B77" s="307" t="s">
        <v>316</v>
      </c>
      <c r="C77" s="308"/>
      <c r="D77" s="113">
        <v>0.50411987622987864</v>
      </c>
      <c r="E77" s="115">
        <v>145</v>
      </c>
      <c r="F77" s="114">
        <v>146</v>
      </c>
      <c r="G77" s="114">
        <v>142</v>
      </c>
      <c r="H77" s="114">
        <v>138</v>
      </c>
      <c r="I77" s="140">
        <v>136</v>
      </c>
      <c r="J77" s="115">
        <v>9</v>
      </c>
      <c r="K77" s="116">
        <v>6.617647058823529</v>
      </c>
    </row>
    <row r="78" spans="1:11" ht="14.1" customHeight="1" x14ac:dyDescent="0.2">
      <c r="A78" s="306">
        <v>93</v>
      </c>
      <c r="B78" s="307" t="s">
        <v>317</v>
      </c>
      <c r="C78" s="308"/>
      <c r="D78" s="113">
        <v>0.11473073045231721</v>
      </c>
      <c r="E78" s="115">
        <v>33</v>
      </c>
      <c r="F78" s="114">
        <v>32</v>
      </c>
      <c r="G78" s="114">
        <v>32</v>
      </c>
      <c r="H78" s="114">
        <v>30</v>
      </c>
      <c r="I78" s="140">
        <v>28</v>
      </c>
      <c r="J78" s="115">
        <v>5</v>
      </c>
      <c r="K78" s="116">
        <v>17.857142857142858</v>
      </c>
    </row>
    <row r="79" spans="1:11" ht="14.1" customHeight="1" x14ac:dyDescent="0.2">
      <c r="A79" s="306">
        <v>94</v>
      </c>
      <c r="B79" s="307" t="s">
        <v>318</v>
      </c>
      <c r="C79" s="308"/>
      <c r="D79" s="113">
        <v>0.13559086326182943</v>
      </c>
      <c r="E79" s="115">
        <v>39</v>
      </c>
      <c r="F79" s="114">
        <v>38</v>
      </c>
      <c r="G79" s="114">
        <v>42</v>
      </c>
      <c r="H79" s="114">
        <v>41</v>
      </c>
      <c r="I79" s="140">
        <v>39</v>
      </c>
      <c r="J79" s="115">
        <v>0</v>
      </c>
      <c r="K79" s="116">
        <v>0</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0.22946146090463443</v>
      </c>
      <c r="E81" s="143">
        <v>66</v>
      </c>
      <c r="F81" s="144">
        <v>44</v>
      </c>
      <c r="G81" s="144">
        <v>53</v>
      </c>
      <c r="H81" s="144" t="s">
        <v>513</v>
      </c>
      <c r="I81" s="145">
        <v>64</v>
      </c>
      <c r="J81" s="143">
        <v>2</v>
      </c>
      <c r="K81" s="146">
        <v>3.125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8939</v>
      </c>
      <c r="E12" s="114">
        <v>9248</v>
      </c>
      <c r="F12" s="114">
        <v>9386</v>
      </c>
      <c r="G12" s="114">
        <v>9419</v>
      </c>
      <c r="H12" s="140">
        <v>9191</v>
      </c>
      <c r="I12" s="115">
        <v>-252</v>
      </c>
      <c r="J12" s="116">
        <v>-2.7418126428027416</v>
      </c>
      <c r="K12"/>
      <c r="L12"/>
      <c r="M12"/>
      <c r="N12"/>
      <c r="O12"/>
      <c r="P12"/>
    </row>
    <row r="13" spans="1:16" s="110" customFormat="1" ht="14.45" customHeight="1" x14ac:dyDescent="0.2">
      <c r="A13" s="120" t="s">
        <v>105</v>
      </c>
      <c r="B13" s="119" t="s">
        <v>106</v>
      </c>
      <c r="C13" s="113">
        <v>40.519073721892831</v>
      </c>
      <c r="D13" s="115">
        <v>3622</v>
      </c>
      <c r="E13" s="114">
        <v>3704</v>
      </c>
      <c r="F13" s="114">
        <v>3784</v>
      </c>
      <c r="G13" s="114">
        <v>3794</v>
      </c>
      <c r="H13" s="140">
        <v>3686</v>
      </c>
      <c r="I13" s="115">
        <v>-64</v>
      </c>
      <c r="J13" s="116">
        <v>-1.7362995116657622</v>
      </c>
      <c r="K13"/>
      <c r="L13"/>
      <c r="M13"/>
      <c r="N13"/>
      <c r="O13"/>
      <c r="P13"/>
    </row>
    <row r="14" spans="1:16" s="110" customFormat="1" ht="14.45" customHeight="1" x14ac:dyDescent="0.2">
      <c r="A14" s="120"/>
      <c r="B14" s="119" t="s">
        <v>107</v>
      </c>
      <c r="C14" s="113">
        <v>59.480926278107169</v>
      </c>
      <c r="D14" s="115">
        <v>5317</v>
      </c>
      <c r="E14" s="114">
        <v>5544</v>
      </c>
      <c r="F14" s="114">
        <v>5602</v>
      </c>
      <c r="G14" s="114">
        <v>5625</v>
      </c>
      <c r="H14" s="140">
        <v>5505</v>
      </c>
      <c r="I14" s="115">
        <v>-188</v>
      </c>
      <c r="J14" s="116">
        <v>-3.4150772025431424</v>
      </c>
      <c r="K14"/>
      <c r="L14"/>
      <c r="M14"/>
      <c r="N14"/>
      <c r="O14"/>
      <c r="P14"/>
    </row>
    <row r="15" spans="1:16" s="110" customFormat="1" ht="14.45" customHeight="1" x14ac:dyDescent="0.2">
      <c r="A15" s="118" t="s">
        <v>105</v>
      </c>
      <c r="B15" s="121" t="s">
        <v>108</v>
      </c>
      <c r="C15" s="113">
        <v>16.925830629824365</v>
      </c>
      <c r="D15" s="115">
        <v>1513</v>
      </c>
      <c r="E15" s="114">
        <v>1615</v>
      </c>
      <c r="F15" s="114">
        <v>1639</v>
      </c>
      <c r="G15" s="114">
        <v>1689</v>
      </c>
      <c r="H15" s="140">
        <v>1574</v>
      </c>
      <c r="I15" s="115">
        <v>-61</v>
      </c>
      <c r="J15" s="116">
        <v>-3.875476493011436</v>
      </c>
      <c r="K15"/>
      <c r="L15"/>
      <c r="M15"/>
      <c r="N15"/>
      <c r="O15"/>
      <c r="P15"/>
    </row>
    <row r="16" spans="1:16" s="110" customFormat="1" ht="14.45" customHeight="1" x14ac:dyDescent="0.2">
      <c r="A16" s="118"/>
      <c r="B16" s="121" t="s">
        <v>109</v>
      </c>
      <c r="C16" s="113">
        <v>42.409665510683524</v>
      </c>
      <c r="D16" s="115">
        <v>3791</v>
      </c>
      <c r="E16" s="114">
        <v>3913</v>
      </c>
      <c r="F16" s="114">
        <v>3993</v>
      </c>
      <c r="G16" s="114">
        <v>3988</v>
      </c>
      <c r="H16" s="140">
        <v>3917</v>
      </c>
      <c r="I16" s="115">
        <v>-126</v>
      </c>
      <c r="J16" s="116">
        <v>-3.2167475108501402</v>
      </c>
      <c r="K16"/>
      <c r="L16"/>
      <c r="M16"/>
      <c r="N16"/>
      <c r="O16"/>
      <c r="P16"/>
    </row>
    <row r="17" spans="1:16" s="110" customFormat="1" ht="14.45" customHeight="1" x14ac:dyDescent="0.2">
      <c r="A17" s="118"/>
      <c r="B17" s="121" t="s">
        <v>110</v>
      </c>
      <c r="C17" s="113">
        <v>21.288734757802885</v>
      </c>
      <c r="D17" s="115">
        <v>1903</v>
      </c>
      <c r="E17" s="114">
        <v>1966</v>
      </c>
      <c r="F17" s="114">
        <v>2002</v>
      </c>
      <c r="G17" s="114">
        <v>1976</v>
      </c>
      <c r="H17" s="140">
        <v>1982</v>
      </c>
      <c r="I17" s="115">
        <v>-79</v>
      </c>
      <c r="J17" s="116">
        <v>-3.9858728557013117</v>
      </c>
      <c r="K17"/>
      <c r="L17"/>
      <c r="M17"/>
      <c r="N17"/>
      <c r="O17"/>
      <c r="P17"/>
    </row>
    <row r="18" spans="1:16" s="110" customFormat="1" ht="14.45" customHeight="1" x14ac:dyDescent="0.2">
      <c r="A18" s="120"/>
      <c r="B18" s="121" t="s">
        <v>111</v>
      </c>
      <c r="C18" s="113">
        <v>19.375769101689226</v>
      </c>
      <c r="D18" s="115">
        <v>1732</v>
      </c>
      <c r="E18" s="114">
        <v>1754</v>
      </c>
      <c r="F18" s="114">
        <v>1752</v>
      </c>
      <c r="G18" s="114">
        <v>1766</v>
      </c>
      <c r="H18" s="140">
        <v>1718</v>
      </c>
      <c r="I18" s="115">
        <v>14</v>
      </c>
      <c r="J18" s="116">
        <v>0.81490104772991856</v>
      </c>
      <c r="K18"/>
      <c r="L18"/>
      <c r="M18"/>
      <c r="N18"/>
      <c r="O18"/>
      <c r="P18"/>
    </row>
    <row r="19" spans="1:16" s="110" customFormat="1" ht="14.45" customHeight="1" x14ac:dyDescent="0.2">
      <c r="A19" s="120"/>
      <c r="B19" s="121" t="s">
        <v>112</v>
      </c>
      <c r="C19" s="113">
        <v>2.0583957937129433</v>
      </c>
      <c r="D19" s="115">
        <v>184</v>
      </c>
      <c r="E19" s="114">
        <v>173</v>
      </c>
      <c r="F19" s="114">
        <v>192</v>
      </c>
      <c r="G19" s="114">
        <v>166</v>
      </c>
      <c r="H19" s="140">
        <v>170</v>
      </c>
      <c r="I19" s="115">
        <v>14</v>
      </c>
      <c r="J19" s="116">
        <v>8.235294117647058</v>
      </c>
      <c r="K19"/>
      <c r="L19"/>
      <c r="M19"/>
      <c r="N19"/>
      <c r="O19"/>
      <c r="P19"/>
    </row>
    <row r="20" spans="1:16" s="110" customFormat="1" ht="14.45" customHeight="1" x14ac:dyDescent="0.2">
      <c r="A20" s="120" t="s">
        <v>113</v>
      </c>
      <c r="B20" s="119" t="s">
        <v>116</v>
      </c>
      <c r="C20" s="113">
        <v>92.359324309206841</v>
      </c>
      <c r="D20" s="115">
        <v>8256</v>
      </c>
      <c r="E20" s="114">
        <v>8564</v>
      </c>
      <c r="F20" s="114">
        <v>8658</v>
      </c>
      <c r="G20" s="114">
        <v>8718</v>
      </c>
      <c r="H20" s="140">
        <v>8535</v>
      </c>
      <c r="I20" s="115">
        <v>-279</v>
      </c>
      <c r="J20" s="116">
        <v>-3.2688927943760984</v>
      </c>
      <c r="K20"/>
      <c r="L20"/>
      <c r="M20"/>
      <c r="N20"/>
      <c r="O20"/>
      <c r="P20"/>
    </row>
    <row r="21" spans="1:16" s="110" customFormat="1" ht="14.45" customHeight="1" x14ac:dyDescent="0.2">
      <c r="A21" s="123"/>
      <c r="B21" s="124" t="s">
        <v>117</v>
      </c>
      <c r="C21" s="125">
        <v>7.5735540888242534</v>
      </c>
      <c r="D21" s="143">
        <v>677</v>
      </c>
      <c r="E21" s="144">
        <v>677</v>
      </c>
      <c r="F21" s="144">
        <v>721</v>
      </c>
      <c r="G21" s="144">
        <v>692</v>
      </c>
      <c r="H21" s="145">
        <v>648</v>
      </c>
      <c r="I21" s="143">
        <v>29</v>
      </c>
      <c r="J21" s="146">
        <v>4.4753086419753085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9681</v>
      </c>
      <c r="E56" s="114">
        <v>10040</v>
      </c>
      <c r="F56" s="114">
        <v>10233</v>
      </c>
      <c r="G56" s="114">
        <v>10323</v>
      </c>
      <c r="H56" s="140">
        <v>10099</v>
      </c>
      <c r="I56" s="115">
        <v>-418</v>
      </c>
      <c r="J56" s="116">
        <v>-4.1390236657094759</v>
      </c>
      <c r="K56"/>
      <c r="L56"/>
      <c r="M56"/>
      <c r="N56"/>
      <c r="O56"/>
      <c r="P56"/>
    </row>
    <row r="57" spans="1:16" s="110" customFormat="1" ht="14.45" customHeight="1" x14ac:dyDescent="0.2">
      <c r="A57" s="120" t="s">
        <v>105</v>
      </c>
      <c r="B57" s="119" t="s">
        <v>106</v>
      </c>
      <c r="C57" s="113">
        <v>39.458733601900633</v>
      </c>
      <c r="D57" s="115">
        <v>3820</v>
      </c>
      <c r="E57" s="114">
        <v>3926</v>
      </c>
      <c r="F57" s="114">
        <v>4025</v>
      </c>
      <c r="G57" s="114">
        <v>4084</v>
      </c>
      <c r="H57" s="140">
        <v>3970</v>
      </c>
      <c r="I57" s="115">
        <v>-150</v>
      </c>
      <c r="J57" s="116">
        <v>-3.7783375314861463</v>
      </c>
    </row>
    <row r="58" spans="1:16" s="110" customFormat="1" ht="14.45" customHeight="1" x14ac:dyDescent="0.2">
      <c r="A58" s="120"/>
      <c r="B58" s="119" t="s">
        <v>107</v>
      </c>
      <c r="C58" s="113">
        <v>60.541266398099367</v>
      </c>
      <c r="D58" s="115">
        <v>5861</v>
      </c>
      <c r="E58" s="114">
        <v>6114</v>
      </c>
      <c r="F58" s="114">
        <v>6208</v>
      </c>
      <c r="G58" s="114">
        <v>6239</v>
      </c>
      <c r="H58" s="140">
        <v>6129</v>
      </c>
      <c r="I58" s="115">
        <v>-268</v>
      </c>
      <c r="J58" s="116">
        <v>-4.3726545929189102</v>
      </c>
    </row>
    <row r="59" spans="1:16" s="110" customFormat="1" ht="14.45" customHeight="1" x14ac:dyDescent="0.2">
      <c r="A59" s="118" t="s">
        <v>105</v>
      </c>
      <c r="B59" s="121" t="s">
        <v>108</v>
      </c>
      <c r="C59" s="113">
        <v>16.795785559343042</v>
      </c>
      <c r="D59" s="115">
        <v>1626</v>
      </c>
      <c r="E59" s="114">
        <v>1701</v>
      </c>
      <c r="F59" s="114">
        <v>1763</v>
      </c>
      <c r="G59" s="114">
        <v>1836</v>
      </c>
      <c r="H59" s="140">
        <v>1684</v>
      </c>
      <c r="I59" s="115">
        <v>-58</v>
      </c>
      <c r="J59" s="116">
        <v>-3.4441805225653206</v>
      </c>
    </row>
    <row r="60" spans="1:16" s="110" customFormat="1" ht="14.45" customHeight="1" x14ac:dyDescent="0.2">
      <c r="A60" s="118"/>
      <c r="B60" s="121" t="s">
        <v>109</v>
      </c>
      <c r="C60" s="113">
        <v>42.381985332093791</v>
      </c>
      <c r="D60" s="115">
        <v>4103</v>
      </c>
      <c r="E60" s="114">
        <v>4278</v>
      </c>
      <c r="F60" s="114">
        <v>4378</v>
      </c>
      <c r="G60" s="114">
        <v>4378</v>
      </c>
      <c r="H60" s="140">
        <v>4334</v>
      </c>
      <c r="I60" s="115">
        <v>-231</v>
      </c>
      <c r="J60" s="116">
        <v>-5.3299492385786804</v>
      </c>
    </row>
    <row r="61" spans="1:16" s="110" customFormat="1" ht="14.45" customHeight="1" x14ac:dyDescent="0.2">
      <c r="A61" s="118"/>
      <c r="B61" s="121" t="s">
        <v>110</v>
      </c>
      <c r="C61" s="113">
        <v>21.733292015287677</v>
      </c>
      <c r="D61" s="115">
        <v>2104</v>
      </c>
      <c r="E61" s="114">
        <v>2162</v>
      </c>
      <c r="F61" s="114">
        <v>2182</v>
      </c>
      <c r="G61" s="114">
        <v>2186</v>
      </c>
      <c r="H61" s="140">
        <v>2194</v>
      </c>
      <c r="I61" s="115">
        <v>-90</v>
      </c>
      <c r="J61" s="116">
        <v>-4.102096627164995</v>
      </c>
    </row>
    <row r="62" spans="1:16" s="110" customFormat="1" ht="14.45" customHeight="1" x14ac:dyDescent="0.2">
      <c r="A62" s="120"/>
      <c r="B62" s="121" t="s">
        <v>111</v>
      </c>
      <c r="C62" s="113">
        <v>19.088937093275486</v>
      </c>
      <c r="D62" s="115">
        <v>1848</v>
      </c>
      <c r="E62" s="114">
        <v>1899</v>
      </c>
      <c r="F62" s="114">
        <v>1910</v>
      </c>
      <c r="G62" s="114">
        <v>1923</v>
      </c>
      <c r="H62" s="140">
        <v>1887</v>
      </c>
      <c r="I62" s="115">
        <v>-39</v>
      </c>
      <c r="J62" s="116">
        <v>-2.066772655007949</v>
      </c>
    </row>
    <row r="63" spans="1:16" s="110" customFormat="1" ht="14.45" customHeight="1" x14ac:dyDescent="0.2">
      <c r="A63" s="120"/>
      <c r="B63" s="121" t="s">
        <v>112</v>
      </c>
      <c r="C63" s="113">
        <v>1.8283235202974899</v>
      </c>
      <c r="D63" s="115">
        <v>177</v>
      </c>
      <c r="E63" s="114">
        <v>172</v>
      </c>
      <c r="F63" s="114">
        <v>204</v>
      </c>
      <c r="G63" s="114">
        <v>181</v>
      </c>
      <c r="H63" s="140">
        <v>193</v>
      </c>
      <c r="I63" s="115">
        <v>-16</v>
      </c>
      <c r="J63" s="116">
        <v>-8.290155440414507</v>
      </c>
    </row>
    <row r="64" spans="1:16" s="110" customFormat="1" ht="14.45" customHeight="1" x14ac:dyDescent="0.2">
      <c r="A64" s="120" t="s">
        <v>113</v>
      </c>
      <c r="B64" s="119" t="s">
        <v>116</v>
      </c>
      <c r="C64" s="113">
        <v>92.407809110629074</v>
      </c>
      <c r="D64" s="115">
        <v>8946</v>
      </c>
      <c r="E64" s="114">
        <v>9307</v>
      </c>
      <c r="F64" s="114">
        <v>9474</v>
      </c>
      <c r="G64" s="114">
        <v>9566</v>
      </c>
      <c r="H64" s="140">
        <v>9380</v>
      </c>
      <c r="I64" s="115">
        <v>-434</v>
      </c>
      <c r="J64" s="116">
        <v>-4.6268656716417906</v>
      </c>
    </row>
    <row r="65" spans="1:10" s="110" customFormat="1" ht="14.45" customHeight="1" x14ac:dyDescent="0.2">
      <c r="A65" s="123"/>
      <c r="B65" s="124" t="s">
        <v>117</v>
      </c>
      <c r="C65" s="125">
        <v>7.5198843094721619</v>
      </c>
      <c r="D65" s="143">
        <v>728</v>
      </c>
      <c r="E65" s="144">
        <v>727</v>
      </c>
      <c r="F65" s="144">
        <v>752</v>
      </c>
      <c r="G65" s="144">
        <v>749</v>
      </c>
      <c r="H65" s="145">
        <v>711</v>
      </c>
      <c r="I65" s="143">
        <v>17</v>
      </c>
      <c r="J65" s="146">
        <v>2.3909985935302389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8939</v>
      </c>
      <c r="G11" s="114">
        <v>9248</v>
      </c>
      <c r="H11" s="114">
        <v>9386</v>
      </c>
      <c r="I11" s="114">
        <v>9419</v>
      </c>
      <c r="J11" s="140">
        <v>9191</v>
      </c>
      <c r="K11" s="114">
        <v>-252</v>
      </c>
      <c r="L11" s="116">
        <v>-2.7418126428027416</v>
      </c>
    </row>
    <row r="12" spans="1:17" s="110" customFormat="1" ht="24" customHeight="1" x14ac:dyDescent="0.2">
      <c r="A12" s="604" t="s">
        <v>185</v>
      </c>
      <c r="B12" s="605"/>
      <c r="C12" s="605"/>
      <c r="D12" s="606"/>
      <c r="E12" s="113">
        <v>40.519073721892831</v>
      </c>
      <c r="F12" s="115">
        <v>3622</v>
      </c>
      <c r="G12" s="114">
        <v>3704</v>
      </c>
      <c r="H12" s="114">
        <v>3784</v>
      </c>
      <c r="I12" s="114">
        <v>3794</v>
      </c>
      <c r="J12" s="140">
        <v>3686</v>
      </c>
      <c r="K12" s="114">
        <v>-64</v>
      </c>
      <c r="L12" s="116">
        <v>-1.7362995116657622</v>
      </c>
    </row>
    <row r="13" spans="1:17" s="110" customFormat="1" ht="15" customHeight="1" x14ac:dyDescent="0.2">
      <c r="A13" s="120"/>
      <c r="B13" s="612" t="s">
        <v>107</v>
      </c>
      <c r="C13" s="612"/>
      <c r="E13" s="113">
        <v>59.480926278107169</v>
      </c>
      <c r="F13" s="115">
        <v>5317</v>
      </c>
      <c r="G13" s="114">
        <v>5544</v>
      </c>
      <c r="H13" s="114">
        <v>5602</v>
      </c>
      <c r="I13" s="114">
        <v>5625</v>
      </c>
      <c r="J13" s="140">
        <v>5505</v>
      </c>
      <c r="K13" s="114">
        <v>-188</v>
      </c>
      <c r="L13" s="116">
        <v>-3.4150772025431424</v>
      </c>
    </row>
    <row r="14" spans="1:17" s="110" customFormat="1" ht="22.5" customHeight="1" x14ac:dyDescent="0.2">
      <c r="A14" s="604" t="s">
        <v>186</v>
      </c>
      <c r="B14" s="605"/>
      <c r="C14" s="605"/>
      <c r="D14" s="606"/>
      <c r="E14" s="113">
        <v>16.925830629824365</v>
      </c>
      <c r="F14" s="115">
        <v>1513</v>
      </c>
      <c r="G14" s="114">
        <v>1615</v>
      </c>
      <c r="H14" s="114">
        <v>1639</v>
      </c>
      <c r="I14" s="114">
        <v>1689</v>
      </c>
      <c r="J14" s="140">
        <v>1574</v>
      </c>
      <c r="K14" s="114">
        <v>-61</v>
      </c>
      <c r="L14" s="116">
        <v>-3.875476493011436</v>
      </c>
    </row>
    <row r="15" spans="1:17" s="110" customFormat="1" ht="15" customHeight="1" x14ac:dyDescent="0.2">
      <c r="A15" s="120"/>
      <c r="B15" s="119"/>
      <c r="C15" s="258" t="s">
        <v>106</v>
      </c>
      <c r="E15" s="113">
        <v>39.458030403172508</v>
      </c>
      <c r="F15" s="115">
        <v>597</v>
      </c>
      <c r="G15" s="114">
        <v>611</v>
      </c>
      <c r="H15" s="114">
        <v>639</v>
      </c>
      <c r="I15" s="114">
        <v>659</v>
      </c>
      <c r="J15" s="140">
        <v>629</v>
      </c>
      <c r="K15" s="114">
        <v>-32</v>
      </c>
      <c r="L15" s="116">
        <v>-5.0874403815580287</v>
      </c>
    </row>
    <row r="16" spans="1:17" s="110" customFormat="1" ht="15" customHeight="1" x14ac:dyDescent="0.2">
      <c r="A16" s="120"/>
      <c r="B16" s="119"/>
      <c r="C16" s="258" t="s">
        <v>107</v>
      </c>
      <c r="E16" s="113">
        <v>60.541969596827492</v>
      </c>
      <c r="F16" s="115">
        <v>916</v>
      </c>
      <c r="G16" s="114">
        <v>1004</v>
      </c>
      <c r="H16" s="114">
        <v>1000</v>
      </c>
      <c r="I16" s="114">
        <v>1030</v>
      </c>
      <c r="J16" s="140">
        <v>945</v>
      </c>
      <c r="K16" s="114">
        <v>-29</v>
      </c>
      <c r="L16" s="116">
        <v>-3.0687830687830688</v>
      </c>
    </row>
    <row r="17" spans="1:12" s="110" customFormat="1" ht="15" customHeight="1" x14ac:dyDescent="0.2">
      <c r="A17" s="120"/>
      <c r="B17" s="121" t="s">
        <v>109</v>
      </c>
      <c r="C17" s="258"/>
      <c r="E17" s="113">
        <v>42.409665510683524</v>
      </c>
      <c r="F17" s="115">
        <v>3791</v>
      </c>
      <c r="G17" s="114">
        <v>3913</v>
      </c>
      <c r="H17" s="114">
        <v>3993</v>
      </c>
      <c r="I17" s="114">
        <v>3988</v>
      </c>
      <c r="J17" s="140">
        <v>3917</v>
      </c>
      <c r="K17" s="114">
        <v>-126</v>
      </c>
      <c r="L17" s="116">
        <v>-3.2167475108501402</v>
      </c>
    </row>
    <row r="18" spans="1:12" s="110" customFormat="1" ht="15" customHeight="1" x14ac:dyDescent="0.2">
      <c r="A18" s="120"/>
      <c r="B18" s="119"/>
      <c r="C18" s="258" t="s">
        <v>106</v>
      </c>
      <c r="E18" s="113">
        <v>33.975204431548406</v>
      </c>
      <c r="F18" s="115">
        <v>1288</v>
      </c>
      <c r="G18" s="114">
        <v>1319</v>
      </c>
      <c r="H18" s="114">
        <v>1348</v>
      </c>
      <c r="I18" s="114">
        <v>1331</v>
      </c>
      <c r="J18" s="140">
        <v>1278</v>
      </c>
      <c r="K18" s="114">
        <v>10</v>
      </c>
      <c r="L18" s="116">
        <v>0.78247261345852892</v>
      </c>
    </row>
    <row r="19" spans="1:12" s="110" customFormat="1" ht="15" customHeight="1" x14ac:dyDescent="0.2">
      <c r="A19" s="120"/>
      <c r="B19" s="119"/>
      <c r="C19" s="258" t="s">
        <v>107</v>
      </c>
      <c r="E19" s="113">
        <v>66.024795568451594</v>
      </c>
      <c r="F19" s="115">
        <v>2503</v>
      </c>
      <c r="G19" s="114">
        <v>2594</v>
      </c>
      <c r="H19" s="114">
        <v>2645</v>
      </c>
      <c r="I19" s="114">
        <v>2657</v>
      </c>
      <c r="J19" s="140">
        <v>2639</v>
      </c>
      <c r="K19" s="114">
        <v>-136</v>
      </c>
      <c r="L19" s="116">
        <v>-5.1534672224327398</v>
      </c>
    </row>
    <row r="20" spans="1:12" s="110" customFormat="1" ht="15" customHeight="1" x14ac:dyDescent="0.2">
      <c r="A20" s="120"/>
      <c r="B20" s="121" t="s">
        <v>110</v>
      </c>
      <c r="C20" s="258"/>
      <c r="E20" s="113">
        <v>21.288734757802885</v>
      </c>
      <c r="F20" s="115">
        <v>1903</v>
      </c>
      <c r="G20" s="114">
        <v>1966</v>
      </c>
      <c r="H20" s="114">
        <v>2002</v>
      </c>
      <c r="I20" s="114">
        <v>1976</v>
      </c>
      <c r="J20" s="140">
        <v>1982</v>
      </c>
      <c r="K20" s="114">
        <v>-79</v>
      </c>
      <c r="L20" s="116">
        <v>-3.9858728557013117</v>
      </c>
    </row>
    <row r="21" spans="1:12" s="110" customFormat="1" ht="15" customHeight="1" x14ac:dyDescent="0.2">
      <c r="A21" s="120"/>
      <c r="B21" s="119"/>
      <c r="C21" s="258" t="s">
        <v>106</v>
      </c>
      <c r="E21" s="113">
        <v>37.572254335260112</v>
      </c>
      <c r="F21" s="115">
        <v>715</v>
      </c>
      <c r="G21" s="114">
        <v>738</v>
      </c>
      <c r="H21" s="114">
        <v>755</v>
      </c>
      <c r="I21" s="114">
        <v>756</v>
      </c>
      <c r="J21" s="140">
        <v>757</v>
      </c>
      <c r="K21" s="114">
        <v>-42</v>
      </c>
      <c r="L21" s="116">
        <v>-5.5482166446499344</v>
      </c>
    </row>
    <row r="22" spans="1:12" s="110" customFormat="1" ht="15" customHeight="1" x14ac:dyDescent="0.2">
      <c r="A22" s="120"/>
      <c r="B22" s="119"/>
      <c r="C22" s="258" t="s">
        <v>107</v>
      </c>
      <c r="E22" s="113">
        <v>62.427745664739888</v>
      </c>
      <c r="F22" s="115">
        <v>1188</v>
      </c>
      <c r="G22" s="114">
        <v>1228</v>
      </c>
      <c r="H22" s="114">
        <v>1247</v>
      </c>
      <c r="I22" s="114">
        <v>1220</v>
      </c>
      <c r="J22" s="140">
        <v>1225</v>
      </c>
      <c r="K22" s="114">
        <v>-37</v>
      </c>
      <c r="L22" s="116">
        <v>-3.0204081632653059</v>
      </c>
    </row>
    <row r="23" spans="1:12" s="110" customFormat="1" ht="15" customHeight="1" x14ac:dyDescent="0.2">
      <c r="A23" s="120"/>
      <c r="B23" s="121" t="s">
        <v>111</v>
      </c>
      <c r="C23" s="258"/>
      <c r="E23" s="113">
        <v>19.375769101689226</v>
      </c>
      <c r="F23" s="115">
        <v>1732</v>
      </c>
      <c r="G23" s="114">
        <v>1754</v>
      </c>
      <c r="H23" s="114">
        <v>1752</v>
      </c>
      <c r="I23" s="114">
        <v>1766</v>
      </c>
      <c r="J23" s="140">
        <v>1718</v>
      </c>
      <c r="K23" s="114">
        <v>14</v>
      </c>
      <c r="L23" s="116">
        <v>0.81490104772991856</v>
      </c>
    </row>
    <row r="24" spans="1:12" s="110" customFormat="1" ht="15" customHeight="1" x14ac:dyDescent="0.2">
      <c r="A24" s="120"/>
      <c r="B24" s="119"/>
      <c r="C24" s="258" t="s">
        <v>106</v>
      </c>
      <c r="E24" s="113">
        <v>59.006928406466514</v>
      </c>
      <c r="F24" s="115">
        <v>1022</v>
      </c>
      <c r="G24" s="114">
        <v>1036</v>
      </c>
      <c r="H24" s="114">
        <v>1042</v>
      </c>
      <c r="I24" s="114">
        <v>1048</v>
      </c>
      <c r="J24" s="140">
        <v>1022</v>
      </c>
      <c r="K24" s="114">
        <v>0</v>
      </c>
      <c r="L24" s="116">
        <v>0</v>
      </c>
    </row>
    <row r="25" spans="1:12" s="110" customFormat="1" ht="15" customHeight="1" x14ac:dyDescent="0.2">
      <c r="A25" s="120"/>
      <c r="B25" s="119"/>
      <c r="C25" s="258" t="s">
        <v>107</v>
      </c>
      <c r="E25" s="113">
        <v>40.993071593533486</v>
      </c>
      <c r="F25" s="115">
        <v>710</v>
      </c>
      <c r="G25" s="114">
        <v>718</v>
      </c>
      <c r="H25" s="114">
        <v>710</v>
      </c>
      <c r="I25" s="114">
        <v>718</v>
      </c>
      <c r="J25" s="140">
        <v>696</v>
      </c>
      <c r="K25" s="114">
        <v>14</v>
      </c>
      <c r="L25" s="116">
        <v>2.0114942528735633</v>
      </c>
    </row>
    <row r="26" spans="1:12" s="110" customFormat="1" ht="15" customHeight="1" x14ac:dyDescent="0.2">
      <c r="A26" s="120"/>
      <c r="C26" s="121" t="s">
        <v>187</v>
      </c>
      <c r="D26" s="110" t="s">
        <v>188</v>
      </c>
      <c r="E26" s="113">
        <v>2.0583957937129433</v>
      </c>
      <c r="F26" s="115">
        <v>184</v>
      </c>
      <c r="G26" s="114">
        <v>173</v>
      </c>
      <c r="H26" s="114">
        <v>192</v>
      </c>
      <c r="I26" s="114">
        <v>166</v>
      </c>
      <c r="J26" s="140">
        <v>170</v>
      </c>
      <c r="K26" s="114">
        <v>14</v>
      </c>
      <c r="L26" s="116">
        <v>8.235294117647058</v>
      </c>
    </row>
    <row r="27" spans="1:12" s="110" customFormat="1" ht="15" customHeight="1" x14ac:dyDescent="0.2">
      <c r="A27" s="120"/>
      <c r="B27" s="119"/>
      <c r="D27" s="259" t="s">
        <v>106</v>
      </c>
      <c r="E27" s="113">
        <v>51.086956521739133</v>
      </c>
      <c r="F27" s="115">
        <v>94</v>
      </c>
      <c r="G27" s="114">
        <v>90</v>
      </c>
      <c r="H27" s="114">
        <v>108</v>
      </c>
      <c r="I27" s="114">
        <v>96</v>
      </c>
      <c r="J27" s="140">
        <v>100</v>
      </c>
      <c r="K27" s="114">
        <v>-6</v>
      </c>
      <c r="L27" s="116">
        <v>-6</v>
      </c>
    </row>
    <row r="28" spans="1:12" s="110" customFormat="1" ht="15" customHeight="1" x14ac:dyDescent="0.2">
      <c r="A28" s="120"/>
      <c r="B28" s="119"/>
      <c r="D28" s="259" t="s">
        <v>107</v>
      </c>
      <c r="E28" s="113">
        <v>48.913043478260867</v>
      </c>
      <c r="F28" s="115">
        <v>90</v>
      </c>
      <c r="G28" s="114">
        <v>83</v>
      </c>
      <c r="H28" s="114">
        <v>84</v>
      </c>
      <c r="I28" s="114">
        <v>70</v>
      </c>
      <c r="J28" s="140">
        <v>70</v>
      </c>
      <c r="K28" s="114">
        <v>20</v>
      </c>
      <c r="L28" s="116">
        <v>28.571428571428573</v>
      </c>
    </row>
    <row r="29" spans="1:12" s="110" customFormat="1" ht="24" customHeight="1" x14ac:dyDescent="0.2">
      <c r="A29" s="604" t="s">
        <v>189</v>
      </c>
      <c r="B29" s="605"/>
      <c r="C29" s="605"/>
      <c r="D29" s="606"/>
      <c r="E29" s="113">
        <v>92.359324309206841</v>
      </c>
      <c r="F29" s="115">
        <v>8256</v>
      </c>
      <c r="G29" s="114">
        <v>8564</v>
      </c>
      <c r="H29" s="114">
        <v>8658</v>
      </c>
      <c r="I29" s="114">
        <v>8718</v>
      </c>
      <c r="J29" s="140">
        <v>8535</v>
      </c>
      <c r="K29" s="114">
        <v>-279</v>
      </c>
      <c r="L29" s="116">
        <v>-3.2688927943760984</v>
      </c>
    </row>
    <row r="30" spans="1:12" s="110" customFormat="1" ht="15" customHeight="1" x14ac:dyDescent="0.2">
      <c r="A30" s="120"/>
      <c r="B30" s="119"/>
      <c r="C30" s="258" t="s">
        <v>106</v>
      </c>
      <c r="E30" s="113">
        <v>40.867248062015506</v>
      </c>
      <c r="F30" s="115">
        <v>3374</v>
      </c>
      <c r="G30" s="114">
        <v>3467</v>
      </c>
      <c r="H30" s="114">
        <v>3521</v>
      </c>
      <c r="I30" s="114">
        <v>3539</v>
      </c>
      <c r="J30" s="140">
        <v>3464</v>
      </c>
      <c r="K30" s="114">
        <v>-90</v>
      </c>
      <c r="L30" s="116">
        <v>-2.5981524249422634</v>
      </c>
    </row>
    <row r="31" spans="1:12" s="110" customFormat="1" ht="15" customHeight="1" x14ac:dyDescent="0.2">
      <c r="A31" s="120"/>
      <c r="B31" s="119"/>
      <c r="C31" s="258" t="s">
        <v>107</v>
      </c>
      <c r="E31" s="113">
        <v>59.132751937984494</v>
      </c>
      <c r="F31" s="115">
        <v>4882</v>
      </c>
      <c r="G31" s="114">
        <v>5097</v>
      </c>
      <c r="H31" s="114">
        <v>5137</v>
      </c>
      <c r="I31" s="114">
        <v>5179</v>
      </c>
      <c r="J31" s="140">
        <v>5071</v>
      </c>
      <c r="K31" s="114">
        <v>-189</v>
      </c>
      <c r="L31" s="116">
        <v>-3.727075527509367</v>
      </c>
    </row>
    <row r="32" spans="1:12" s="110" customFormat="1" ht="15" customHeight="1" x14ac:dyDescent="0.2">
      <c r="A32" s="120"/>
      <c r="B32" s="119" t="s">
        <v>117</v>
      </c>
      <c r="C32" s="258"/>
      <c r="E32" s="113">
        <v>7.5735540888242534</v>
      </c>
      <c r="F32" s="114">
        <v>677</v>
      </c>
      <c r="G32" s="114">
        <v>677</v>
      </c>
      <c r="H32" s="114">
        <v>721</v>
      </c>
      <c r="I32" s="114">
        <v>692</v>
      </c>
      <c r="J32" s="140">
        <v>648</v>
      </c>
      <c r="K32" s="114">
        <v>29</v>
      </c>
      <c r="L32" s="116">
        <v>4.4753086419753085</v>
      </c>
    </row>
    <row r="33" spans="1:12" s="110" customFormat="1" ht="15" customHeight="1" x14ac:dyDescent="0.2">
      <c r="A33" s="120"/>
      <c r="B33" s="119"/>
      <c r="C33" s="258" t="s">
        <v>106</v>
      </c>
      <c r="E33" s="113">
        <v>36.632200886262922</v>
      </c>
      <c r="F33" s="114">
        <v>248</v>
      </c>
      <c r="G33" s="114">
        <v>237</v>
      </c>
      <c r="H33" s="114">
        <v>263</v>
      </c>
      <c r="I33" s="114">
        <v>254</v>
      </c>
      <c r="J33" s="140">
        <v>222</v>
      </c>
      <c r="K33" s="114">
        <v>26</v>
      </c>
      <c r="L33" s="116">
        <v>11.711711711711711</v>
      </c>
    </row>
    <row r="34" spans="1:12" s="110" customFormat="1" ht="15" customHeight="1" x14ac:dyDescent="0.2">
      <c r="A34" s="120"/>
      <c r="B34" s="119"/>
      <c r="C34" s="258" t="s">
        <v>107</v>
      </c>
      <c r="E34" s="113">
        <v>63.367799113737078</v>
      </c>
      <c r="F34" s="114">
        <v>429</v>
      </c>
      <c r="G34" s="114">
        <v>440</v>
      </c>
      <c r="H34" s="114">
        <v>458</v>
      </c>
      <c r="I34" s="114">
        <v>438</v>
      </c>
      <c r="J34" s="140">
        <v>426</v>
      </c>
      <c r="K34" s="114">
        <v>3</v>
      </c>
      <c r="L34" s="116">
        <v>0.70422535211267601</v>
      </c>
    </row>
    <row r="35" spans="1:12" s="110" customFormat="1" ht="24" customHeight="1" x14ac:dyDescent="0.2">
      <c r="A35" s="604" t="s">
        <v>192</v>
      </c>
      <c r="B35" s="605"/>
      <c r="C35" s="605"/>
      <c r="D35" s="606"/>
      <c r="E35" s="113">
        <v>17.227877838684417</v>
      </c>
      <c r="F35" s="114">
        <v>1540</v>
      </c>
      <c r="G35" s="114">
        <v>1591</v>
      </c>
      <c r="H35" s="114">
        <v>1619</v>
      </c>
      <c r="I35" s="114">
        <v>1713</v>
      </c>
      <c r="J35" s="114">
        <v>1588</v>
      </c>
      <c r="K35" s="318">
        <v>-48</v>
      </c>
      <c r="L35" s="319">
        <v>-3.0226700251889169</v>
      </c>
    </row>
    <row r="36" spans="1:12" s="110" customFormat="1" ht="15" customHeight="1" x14ac:dyDescent="0.2">
      <c r="A36" s="120"/>
      <c r="B36" s="119"/>
      <c r="C36" s="258" t="s">
        <v>106</v>
      </c>
      <c r="E36" s="113">
        <v>32.077922077922075</v>
      </c>
      <c r="F36" s="114">
        <v>494</v>
      </c>
      <c r="G36" s="114">
        <v>485</v>
      </c>
      <c r="H36" s="114">
        <v>526</v>
      </c>
      <c r="I36" s="114">
        <v>578</v>
      </c>
      <c r="J36" s="114">
        <v>522</v>
      </c>
      <c r="K36" s="318">
        <v>-28</v>
      </c>
      <c r="L36" s="116">
        <v>-5.3639846743295019</v>
      </c>
    </row>
    <row r="37" spans="1:12" s="110" customFormat="1" ht="15" customHeight="1" x14ac:dyDescent="0.2">
      <c r="A37" s="120"/>
      <c r="B37" s="119"/>
      <c r="C37" s="258" t="s">
        <v>107</v>
      </c>
      <c r="E37" s="113">
        <v>67.922077922077918</v>
      </c>
      <c r="F37" s="114">
        <v>1046</v>
      </c>
      <c r="G37" s="114">
        <v>1106</v>
      </c>
      <c r="H37" s="114">
        <v>1093</v>
      </c>
      <c r="I37" s="114">
        <v>1135</v>
      </c>
      <c r="J37" s="140">
        <v>1066</v>
      </c>
      <c r="K37" s="114">
        <v>-20</v>
      </c>
      <c r="L37" s="116">
        <v>-1.876172607879925</v>
      </c>
    </row>
    <row r="38" spans="1:12" s="110" customFormat="1" ht="15" customHeight="1" x14ac:dyDescent="0.2">
      <c r="A38" s="120"/>
      <c r="B38" s="119" t="s">
        <v>328</v>
      </c>
      <c r="C38" s="258"/>
      <c r="E38" s="113">
        <v>58.988701197001902</v>
      </c>
      <c r="F38" s="114">
        <v>5273</v>
      </c>
      <c r="G38" s="114">
        <v>5419</v>
      </c>
      <c r="H38" s="114">
        <v>5461</v>
      </c>
      <c r="I38" s="114">
        <v>5401</v>
      </c>
      <c r="J38" s="140">
        <v>5326</v>
      </c>
      <c r="K38" s="114">
        <v>-53</v>
      </c>
      <c r="L38" s="116">
        <v>-0.99511828764551258</v>
      </c>
    </row>
    <row r="39" spans="1:12" s="110" customFormat="1" ht="15" customHeight="1" x14ac:dyDescent="0.2">
      <c r="A39" s="120"/>
      <c r="B39" s="119"/>
      <c r="C39" s="258" t="s">
        <v>106</v>
      </c>
      <c r="E39" s="113">
        <v>45.116631898350086</v>
      </c>
      <c r="F39" s="115">
        <v>2379</v>
      </c>
      <c r="G39" s="114">
        <v>2433</v>
      </c>
      <c r="H39" s="114">
        <v>2451</v>
      </c>
      <c r="I39" s="114">
        <v>2415</v>
      </c>
      <c r="J39" s="140">
        <v>2373</v>
      </c>
      <c r="K39" s="114">
        <v>6</v>
      </c>
      <c r="L39" s="116">
        <v>0.25284450063211122</v>
      </c>
    </row>
    <row r="40" spans="1:12" s="110" customFormat="1" ht="15" customHeight="1" x14ac:dyDescent="0.2">
      <c r="A40" s="120"/>
      <c r="B40" s="119"/>
      <c r="C40" s="258" t="s">
        <v>107</v>
      </c>
      <c r="E40" s="113">
        <v>54.883368101649914</v>
      </c>
      <c r="F40" s="115">
        <v>2894</v>
      </c>
      <c r="G40" s="114">
        <v>2986</v>
      </c>
      <c r="H40" s="114">
        <v>3010</v>
      </c>
      <c r="I40" s="114">
        <v>2986</v>
      </c>
      <c r="J40" s="140">
        <v>2953</v>
      </c>
      <c r="K40" s="114">
        <v>-59</v>
      </c>
      <c r="L40" s="116">
        <v>-1.9979681679647816</v>
      </c>
    </row>
    <row r="41" spans="1:12" s="110" customFormat="1" ht="15" customHeight="1" x14ac:dyDescent="0.2">
      <c r="A41" s="120"/>
      <c r="B41" s="320" t="s">
        <v>515</v>
      </c>
      <c r="C41" s="258"/>
      <c r="E41" s="113">
        <v>4.9110638773912072</v>
      </c>
      <c r="F41" s="115">
        <v>439</v>
      </c>
      <c r="G41" s="114">
        <v>433</v>
      </c>
      <c r="H41" s="114">
        <v>449</v>
      </c>
      <c r="I41" s="114">
        <v>444</v>
      </c>
      <c r="J41" s="140">
        <v>434</v>
      </c>
      <c r="K41" s="114">
        <v>5</v>
      </c>
      <c r="L41" s="116">
        <v>1.1520737327188939</v>
      </c>
    </row>
    <row r="42" spans="1:12" s="110" customFormat="1" ht="15" customHeight="1" x14ac:dyDescent="0.2">
      <c r="A42" s="120"/>
      <c r="B42" s="119"/>
      <c r="C42" s="268" t="s">
        <v>106</v>
      </c>
      <c r="D42" s="182"/>
      <c r="E42" s="113">
        <v>41.457858769931661</v>
      </c>
      <c r="F42" s="115">
        <v>182</v>
      </c>
      <c r="G42" s="114">
        <v>184</v>
      </c>
      <c r="H42" s="114">
        <v>189</v>
      </c>
      <c r="I42" s="114">
        <v>188</v>
      </c>
      <c r="J42" s="140">
        <v>188</v>
      </c>
      <c r="K42" s="114">
        <v>-6</v>
      </c>
      <c r="L42" s="116">
        <v>-3.1914893617021276</v>
      </c>
    </row>
    <row r="43" spans="1:12" s="110" customFormat="1" ht="15" customHeight="1" x14ac:dyDescent="0.2">
      <c r="A43" s="120"/>
      <c r="B43" s="119"/>
      <c r="C43" s="268" t="s">
        <v>107</v>
      </c>
      <c r="D43" s="182"/>
      <c r="E43" s="113">
        <v>58.542141230068339</v>
      </c>
      <c r="F43" s="115">
        <v>257</v>
      </c>
      <c r="G43" s="114">
        <v>249</v>
      </c>
      <c r="H43" s="114">
        <v>260</v>
      </c>
      <c r="I43" s="114">
        <v>256</v>
      </c>
      <c r="J43" s="140">
        <v>246</v>
      </c>
      <c r="K43" s="114">
        <v>11</v>
      </c>
      <c r="L43" s="116">
        <v>4.4715447154471546</v>
      </c>
    </row>
    <row r="44" spans="1:12" s="110" customFormat="1" ht="15" customHeight="1" x14ac:dyDescent="0.2">
      <c r="A44" s="120"/>
      <c r="B44" s="119" t="s">
        <v>205</v>
      </c>
      <c r="C44" s="268"/>
      <c r="D44" s="182"/>
      <c r="E44" s="113">
        <v>18.872357086922474</v>
      </c>
      <c r="F44" s="115">
        <v>1687</v>
      </c>
      <c r="G44" s="114">
        <v>1805</v>
      </c>
      <c r="H44" s="114">
        <v>1857</v>
      </c>
      <c r="I44" s="114">
        <v>1861</v>
      </c>
      <c r="J44" s="140">
        <v>1843</v>
      </c>
      <c r="K44" s="114">
        <v>-156</v>
      </c>
      <c r="L44" s="116">
        <v>-8.4644601193705906</v>
      </c>
    </row>
    <row r="45" spans="1:12" s="110" customFormat="1" ht="15" customHeight="1" x14ac:dyDescent="0.2">
      <c r="A45" s="120"/>
      <c r="B45" s="119"/>
      <c r="C45" s="268" t="s">
        <v>106</v>
      </c>
      <c r="D45" s="182"/>
      <c r="E45" s="113">
        <v>33.609958506224068</v>
      </c>
      <c r="F45" s="115">
        <v>567</v>
      </c>
      <c r="G45" s="114">
        <v>602</v>
      </c>
      <c r="H45" s="114">
        <v>618</v>
      </c>
      <c r="I45" s="114">
        <v>613</v>
      </c>
      <c r="J45" s="140">
        <v>603</v>
      </c>
      <c r="K45" s="114">
        <v>-36</v>
      </c>
      <c r="L45" s="116">
        <v>-5.9701492537313436</v>
      </c>
    </row>
    <row r="46" spans="1:12" s="110" customFormat="1" ht="15" customHeight="1" x14ac:dyDescent="0.2">
      <c r="A46" s="123"/>
      <c r="B46" s="124"/>
      <c r="C46" s="260" t="s">
        <v>107</v>
      </c>
      <c r="D46" s="261"/>
      <c r="E46" s="125">
        <v>66.390041493775939</v>
      </c>
      <c r="F46" s="143">
        <v>1120</v>
      </c>
      <c r="G46" s="144">
        <v>1203</v>
      </c>
      <c r="H46" s="144">
        <v>1239</v>
      </c>
      <c r="I46" s="144">
        <v>1248</v>
      </c>
      <c r="J46" s="145">
        <v>1240</v>
      </c>
      <c r="K46" s="144">
        <v>-120</v>
      </c>
      <c r="L46" s="146">
        <v>-9.67741935483871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8939</v>
      </c>
      <c r="E11" s="114">
        <v>9248</v>
      </c>
      <c r="F11" s="114">
        <v>9386</v>
      </c>
      <c r="G11" s="114">
        <v>9419</v>
      </c>
      <c r="H11" s="140">
        <v>9191</v>
      </c>
      <c r="I11" s="115">
        <v>-252</v>
      </c>
      <c r="J11" s="116">
        <v>-2.7418126428027416</v>
      </c>
    </row>
    <row r="12" spans="1:15" s="110" customFormat="1" ht="24.95" customHeight="1" x14ac:dyDescent="0.2">
      <c r="A12" s="193" t="s">
        <v>132</v>
      </c>
      <c r="B12" s="194" t="s">
        <v>133</v>
      </c>
      <c r="C12" s="113">
        <v>3.6245665063206176</v>
      </c>
      <c r="D12" s="115">
        <v>324</v>
      </c>
      <c r="E12" s="114">
        <v>322</v>
      </c>
      <c r="F12" s="114">
        <v>310</v>
      </c>
      <c r="G12" s="114">
        <v>304</v>
      </c>
      <c r="H12" s="140">
        <v>297</v>
      </c>
      <c r="I12" s="115">
        <v>27</v>
      </c>
      <c r="J12" s="116">
        <v>9.0909090909090917</v>
      </c>
    </row>
    <row r="13" spans="1:15" s="110" customFormat="1" ht="24.95" customHeight="1" x14ac:dyDescent="0.2">
      <c r="A13" s="193" t="s">
        <v>134</v>
      </c>
      <c r="B13" s="199" t="s">
        <v>214</v>
      </c>
      <c r="C13" s="113">
        <v>1.0403848305179551</v>
      </c>
      <c r="D13" s="115">
        <v>93</v>
      </c>
      <c r="E13" s="114">
        <v>94</v>
      </c>
      <c r="F13" s="114">
        <v>100</v>
      </c>
      <c r="G13" s="114">
        <v>104</v>
      </c>
      <c r="H13" s="140">
        <v>108</v>
      </c>
      <c r="I13" s="115">
        <v>-15</v>
      </c>
      <c r="J13" s="116">
        <v>-13.888888888888889</v>
      </c>
    </row>
    <row r="14" spans="1:15" s="287" customFormat="1" ht="24.95" customHeight="1" x14ac:dyDescent="0.2">
      <c r="A14" s="193" t="s">
        <v>215</v>
      </c>
      <c r="B14" s="199" t="s">
        <v>137</v>
      </c>
      <c r="C14" s="113">
        <v>9.687884550844613</v>
      </c>
      <c r="D14" s="115">
        <v>866</v>
      </c>
      <c r="E14" s="114">
        <v>910</v>
      </c>
      <c r="F14" s="114">
        <v>910</v>
      </c>
      <c r="G14" s="114">
        <v>915</v>
      </c>
      <c r="H14" s="140">
        <v>924</v>
      </c>
      <c r="I14" s="115">
        <v>-58</v>
      </c>
      <c r="J14" s="116">
        <v>-6.2770562770562774</v>
      </c>
      <c r="K14" s="110"/>
      <c r="L14" s="110"/>
      <c r="M14" s="110"/>
      <c r="N14" s="110"/>
      <c r="O14" s="110"/>
    </row>
    <row r="15" spans="1:15" s="110" customFormat="1" ht="24.95" customHeight="1" x14ac:dyDescent="0.2">
      <c r="A15" s="193" t="s">
        <v>216</v>
      </c>
      <c r="B15" s="199" t="s">
        <v>217</v>
      </c>
      <c r="C15" s="113">
        <v>4.2845955923481371</v>
      </c>
      <c r="D15" s="115">
        <v>383</v>
      </c>
      <c r="E15" s="114">
        <v>412</v>
      </c>
      <c r="F15" s="114">
        <v>409</v>
      </c>
      <c r="G15" s="114">
        <v>407</v>
      </c>
      <c r="H15" s="140">
        <v>405</v>
      </c>
      <c r="I15" s="115">
        <v>-22</v>
      </c>
      <c r="J15" s="116">
        <v>-5.4320987654320989</v>
      </c>
    </row>
    <row r="16" spans="1:15" s="287" customFormat="1" ht="24.95" customHeight="1" x14ac:dyDescent="0.2">
      <c r="A16" s="193" t="s">
        <v>218</v>
      </c>
      <c r="B16" s="199" t="s">
        <v>141</v>
      </c>
      <c r="C16" s="113">
        <v>3.7364358429354514</v>
      </c>
      <c r="D16" s="115">
        <v>334</v>
      </c>
      <c r="E16" s="114">
        <v>341</v>
      </c>
      <c r="F16" s="114">
        <v>346</v>
      </c>
      <c r="G16" s="114">
        <v>352</v>
      </c>
      <c r="H16" s="140">
        <v>365</v>
      </c>
      <c r="I16" s="115">
        <v>-31</v>
      </c>
      <c r="J16" s="116">
        <v>-8.493150684931507</v>
      </c>
      <c r="K16" s="110"/>
      <c r="L16" s="110"/>
      <c r="M16" s="110"/>
      <c r="N16" s="110"/>
      <c r="O16" s="110"/>
    </row>
    <row r="17" spans="1:15" s="110" customFormat="1" ht="24.95" customHeight="1" x14ac:dyDescent="0.2">
      <c r="A17" s="193" t="s">
        <v>142</v>
      </c>
      <c r="B17" s="199" t="s">
        <v>220</v>
      </c>
      <c r="C17" s="113">
        <v>1.6668531155610247</v>
      </c>
      <c r="D17" s="115">
        <v>149</v>
      </c>
      <c r="E17" s="114">
        <v>157</v>
      </c>
      <c r="F17" s="114">
        <v>155</v>
      </c>
      <c r="G17" s="114">
        <v>156</v>
      </c>
      <c r="H17" s="140">
        <v>154</v>
      </c>
      <c r="I17" s="115">
        <v>-5</v>
      </c>
      <c r="J17" s="116">
        <v>-3.2467532467532467</v>
      </c>
    </row>
    <row r="18" spans="1:15" s="287" customFormat="1" ht="24.95" customHeight="1" x14ac:dyDescent="0.2">
      <c r="A18" s="201" t="s">
        <v>144</v>
      </c>
      <c r="B18" s="202" t="s">
        <v>145</v>
      </c>
      <c r="C18" s="113">
        <v>5.4032889584964758</v>
      </c>
      <c r="D18" s="115">
        <v>483</v>
      </c>
      <c r="E18" s="114">
        <v>485</v>
      </c>
      <c r="F18" s="114">
        <v>486</v>
      </c>
      <c r="G18" s="114">
        <v>484</v>
      </c>
      <c r="H18" s="140">
        <v>466</v>
      </c>
      <c r="I18" s="115">
        <v>17</v>
      </c>
      <c r="J18" s="116">
        <v>3.648068669527897</v>
      </c>
      <c r="K18" s="110"/>
      <c r="L18" s="110"/>
      <c r="M18" s="110"/>
      <c r="N18" s="110"/>
      <c r="O18" s="110"/>
    </row>
    <row r="19" spans="1:15" s="110" customFormat="1" ht="24.95" customHeight="1" x14ac:dyDescent="0.2">
      <c r="A19" s="193" t="s">
        <v>146</v>
      </c>
      <c r="B19" s="199" t="s">
        <v>147</v>
      </c>
      <c r="C19" s="113">
        <v>19.767311779841144</v>
      </c>
      <c r="D19" s="115">
        <v>1767</v>
      </c>
      <c r="E19" s="114">
        <v>1827</v>
      </c>
      <c r="F19" s="114">
        <v>1835</v>
      </c>
      <c r="G19" s="114">
        <v>1837</v>
      </c>
      <c r="H19" s="140">
        <v>1820</v>
      </c>
      <c r="I19" s="115">
        <v>-53</v>
      </c>
      <c r="J19" s="116">
        <v>-2.912087912087912</v>
      </c>
    </row>
    <row r="20" spans="1:15" s="287" customFormat="1" ht="24.95" customHeight="1" x14ac:dyDescent="0.2">
      <c r="A20" s="193" t="s">
        <v>148</v>
      </c>
      <c r="B20" s="199" t="s">
        <v>149</v>
      </c>
      <c r="C20" s="113">
        <v>4.0720438527799532</v>
      </c>
      <c r="D20" s="115">
        <v>364</v>
      </c>
      <c r="E20" s="114">
        <v>389</v>
      </c>
      <c r="F20" s="114">
        <v>395</v>
      </c>
      <c r="G20" s="114">
        <v>397</v>
      </c>
      <c r="H20" s="140">
        <v>397</v>
      </c>
      <c r="I20" s="115">
        <v>-33</v>
      </c>
      <c r="J20" s="116">
        <v>-8.3123425692695214</v>
      </c>
      <c r="K20" s="110"/>
      <c r="L20" s="110"/>
      <c r="M20" s="110"/>
      <c r="N20" s="110"/>
      <c r="O20" s="110"/>
    </row>
    <row r="21" spans="1:15" s="110" customFormat="1" ht="24.95" customHeight="1" x14ac:dyDescent="0.2">
      <c r="A21" s="201" t="s">
        <v>150</v>
      </c>
      <c r="B21" s="202" t="s">
        <v>151</v>
      </c>
      <c r="C21" s="113">
        <v>15.874258865644927</v>
      </c>
      <c r="D21" s="115">
        <v>1419</v>
      </c>
      <c r="E21" s="114">
        <v>1562</v>
      </c>
      <c r="F21" s="114">
        <v>1640</v>
      </c>
      <c r="G21" s="114">
        <v>1654</v>
      </c>
      <c r="H21" s="140">
        <v>1536</v>
      </c>
      <c r="I21" s="115">
        <v>-117</v>
      </c>
      <c r="J21" s="116">
        <v>-7.6171875</v>
      </c>
    </row>
    <row r="22" spans="1:15" s="110" customFormat="1" ht="24.95" customHeight="1" x14ac:dyDescent="0.2">
      <c r="A22" s="201" t="s">
        <v>152</v>
      </c>
      <c r="B22" s="199" t="s">
        <v>153</v>
      </c>
      <c r="C22" s="113" t="s">
        <v>513</v>
      </c>
      <c r="D22" s="115" t="s">
        <v>513</v>
      </c>
      <c r="E22" s="114">
        <v>58</v>
      </c>
      <c r="F22" s="114">
        <v>57</v>
      </c>
      <c r="G22" s="114">
        <v>55</v>
      </c>
      <c r="H22" s="140">
        <v>61</v>
      </c>
      <c r="I22" s="115" t="s">
        <v>513</v>
      </c>
      <c r="J22" s="116" t="s">
        <v>513</v>
      </c>
    </row>
    <row r="23" spans="1:15" s="110" customFormat="1" ht="24.95" customHeight="1" x14ac:dyDescent="0.2">
      <c r="A23" s="193" t="s">
        <v>154</v>
      </c>
      <c r="B23" s="199" t="s">
        <v>155</v>
      </c>
      <c r="C23" s="113">
        <v>1.297684304732073</v>
      </c>
      <c r="D23" s="115">
        <v>116</v>
      </c>
      <c r="E23" s="114">
        <v>115</v>
      </c>
      <c r="F23" s="114">
        <v>108</v>
      </c>
      <c r="G23" s="114">
        <v>109</v>
      </c>
      <c r="H23" s="140">
        <v>120</v>
      </c>
      <c r="I23" s="115">
        <v>-4</v>
      </c>
      <c r="J23" s="116">
        <v>-3.3333333333333335</v>
      </c>
    </row>
    <row r="24" spans="1:15" s="110" customFormat="1" ht="24.95" customHeight="1" x14ac:dyDescent="0.2">
      <c r="A24" s="193" t="s">
        <v>156</v>
      </c>
      <c r="B24" s="199" t="s">
        <v>221</v>
      </c>
      <c r="C24" s="113">
        <v>6.745720997874483</v>
      </c>
      <c r="D24" s="115">
        <v>603</v>
      </c>
      <c r="E24" s="114">
        <v>608</v>
      </c>
      <c r="F24" s="114">
        <v>604</v>
      </c>
      <c r="G24" s="114">
        <v>610</v>
      </c>
      <c r="H24" s="140">
        <v>620</v>
      </c>
      <c r="I24" s="115">
        <v>-17</v>
      </c>
      <c r="J24" s="116">
        <v>-2.7419354838709675</v>
      </c>
    </row>
    <row r="25" spans="1:15" s="110" customFormat="1" ht="24.95" customHeight="1" x14ac:dyDescent="0.2">
      <c r="A25" s="193" t="s">
        <v>222</v>
      </c>
      <c r="B25" s="204" t="s">
        <v>159</v>
      </c>
      <c r="C25" s="113">
        <v>4.3517171943170379</v>
      </c>
      <c r="D25" s="115">
        <v>389</v>
      </c>
      <c r="E25" s="114">
        <v>388</v>
      </c>
      <c r="F25" s="114">
        <v>407</v>
      </c>
      <c r="G25" s="114">
        <v>395</v>
      </c>
      <c r="H25" s="140">
        <v>375</v>
      </c>
      <c r="I25" s="115">
        <v>14</v>
      </c>
      <c r="J25" s="116">
        <v>3.7333333333333334</v>
      </c>
    </row>
    <row r="26" spans="1:15" s="110" customFormat="1" ht="24.95" customHeight="1" x14ac:dyDescent="0.2">
      <c r="A26" s="201">
        <v>782.78300000000002</v>
      </c>
      <c r="B26" s="203" t="s">
        <v>160</v>
      </c>
      <c r="C26" s="113" t="s">
        <v>513</v>
      </c>
      <c r="D26" s="115" t="s">
        <v>513</v>
      </c>
      <c r="E26" s="114">
        <v>4</v>
      </c>
      <c r="F26" s="114">
        <v>4</v>
      </c>
      <c r="G26" s="114">
        <v>3</v>
      </c>
      <c r="H26" s="140">
        <v>4</v>
      </c>
      <c r="I26" s="115" t="s">
        <v>513</v>
      </c>
      <c r="J26" s="116" t="s">
        <v>513</v>
      </c>
    </row>
    <row r="27" spans="1:15" s="110" customFormat="1" ht="24.95" customHeight="1" x14ac:dyDescent="0.2">
      <c r="A27" s="193" t="s">
        <v>161</v>
      </c>
      <c r="B27" s="199" t="s">
        <v>162</v>
      </c>
      <c r="C27" s="113">
        <v>6.8240295335048664</v>
      </c>
      <c r="D27" s="115">
        <v>610</v>
      </c>
      <c r="E27" s="114">
        <v>592</v>
      </c>
      <c r="F27" s="114">
        <v>613</v>
      </c>
      <c r="G27" s="114">
        <v>625</v>
      </c>
      <c r="H27" s="140">
        <v>574</v>
      </c>
      <c r="I27" s="115">
        <v>36</v>
      </c>
      <c r="J27" s="116">
        <v>6.2717770034843205</v>
      </c>
    </row>
    <row r="28" spans="1:15" s="110" customFormat="1" ht="24.95" customHeight="1" x14ac:dyDescent="0.2">
      <c r="A28" s="193" t="s">
        <v>163</v>
      </c>
      <c r="B28" s="199" t="s">
        <v>164</v>
      </c>
      <c r="C28" s="113">
        <v>1.4095536413469067</v>
      </c>
      <c r="D28" s="115">
        <v>126</v>
      </c>
      <c r="E28" s="114">
        <v>131</v>
      </c>
      <c r="F28" s="114">
        <v>119</v>
      </c>
      <c r="G28" s="114">
        <v>117</v>
      </c>
      <c r="H28" s="140">
        <v>118</v>
      </c>
      <c r="I28" s="115">
        <v>8</v>
      </c>
      <c r="J28" s="116">
        <v>6.7796610169491522</v>
      </c>
    </row>
    <row r="29" spans="1:15" s="110" customFormat="1" ht="24.95" customHeight="1" x14ac:dyDescent="0.2">
      <c r="A29" s="193">
        <v>86</v>
      </c>
      <c r="B29" s="199" t="s">
        <v>165</v>
      </c>
      <c r="C29" s="113">
        <v>3.3672670321064997</v>
      </c>
      <c r="D29" s="115">
        <v>301</v>
      </c>
      <c r="E29" s="114">
        <v>302</v>
      </c>
      <c r="F29" s="114">
        <v>303</v>
      </c>
      <c r="G29" s="114">
        <v>315</v>
      </c>
      <c r="H29" s="140">
        <v>317</v>
      </c>
      <c r="I29" s="115">
        <v>-16</v>
      </c>
      <c r="J29" s="116">
        <v>-5.0473186119873814</v>
      </c>
    </row>
    <row r="30" spans="1:15" s="110" customFormat="1" ht="24.95" customHeight="1" x14ac:dyDescent="0.2">
      <c r="A30" s="193">
        <v>87.88</v>
      </c>
      <c r="B30" s="204" t="s">
        <v>166</v>
      </c>
      <c r="C30" s="113">
        <v>2.7631726143863968</v>
      </c>
      <c r="D30" s="115">
        <v>247</v>
      </c>
      <c r="E30" s="114">
        <v>245</v>
      </c>
      <c r="F30" s="114">
        <v>242</v>
      </c>
      <c r="G30" s="114">
        <v>242</v>
      </c>
      <c r="H30" s="140">
        <v>239</v>
      </c>
      <c r="I30" s="115">
        <v>8</v>
      </c>
      <c r="J30" s="116">
        <v>3.3472803347280333</v>
      </c>
    </row>
    <row r="31" spans="1:15" s="110" customFormat="1" ht="24.95" customHeight="1" x14ac:dyDescent="0.2">
      <c r="A31" s="193" t="s">
        <v>167</v>
      </c>
      <c r="B31" s="199" t="s">
        <v>168</v>
      </c>
      <c r="C31" s="113">
        <v>13.055151582951114</v>
      </c>
      <c r="D31" s="115">
        <v>1167</v>
      </c>
      <c r="E31" s="114">
        <v>1213</v>
      </c>
      <c r="F31" s="114">
        <v>1250</v>
      </c>
      <c r="G31" s="114">
        <v>1250</v>
      </c>
      <c r="H31" s="140">
        <v>1212</v>
      </c>
      <c r="I31" s="115">
        <v>-45</v>
      </c>
      <c r="J31" s="116">
        <v>-3.7128712871287131</v>
      </c>
    </row>
    <row r="32" spans="1:15" s="110" customFormat="1" ht="24.95" customHeight="1" x14ac:dyDescent="0.2">
      <c r="A32" s="193"/>
      <c r="B32" s="204" t="s">
        <v>169</v>
      </c>
      <c r="C32" s="113" t="s">
        <v>513</v>
      </c>
      <c r="D32" s="115" t="s">
        <v>513</v>
      </c>
      <c r="E32" s="114">
        <v>3</v>
      </c>
      <c r="F32" s="114">
        <v>3</v>
      </c>
      <c r="G32" s="114">
        <v>3</v>
      </c>
      <c r="H32" s="140">
        <v>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3.6245665063206176</v>
      </c>
      <c r="D34" s="115">
        <v>324</v>
      </c>
      <c r="E34" s="114">
        <v>322</v>
      </c>
      <c r="F34" s="114">
        <v>310</v>
      </c>
      <c r="G34" s="114">
        <v>304</v>
      </c>
      <c r="H34" s="140">
        <v>297</v>
      </c>
      <c r="I34" s="115">
        <v>27</v>
      </c>
      <c r="J34" s="116">
        <v>9.0909090909090917</v>
      </c>
    </row>
    <row r="35" spans="1:10" s="110" customFormat="1" ht="24.95" customHeight="1" x14ac:dyDescent="0.2">
      <c r="A35" s="292" t="s">
        <v>171</v>
      </c>
      <c r="B35" s="293" t="s">
        <v>172</v>
      </c>
      <c r="C35" s="113">
        <v>16.131558339859044</v>
      </c>
      <c r="D35" s="115">
        <v>1442</v>
      </c>
      <c r="E35" s="114">
        <v>1489</v>
      </c>
      <c r="F35" s="114">
        <v>1496</v>
      </c>
      <c r="G35" s="114">
        <v>1503</v>
      </c>
      <c r="H35" s="140">
        <v>1498</v>
      </c>
      <c r="I35" s="115">
        <v>-56</v>
      </c>
      <c r="J35" s="116">
        <v>-3.7383177570093458</v>
      </c>
    </row>
    <row r="36" spans="1:10" s="110" customFormat="1" ht="24.95" customHeight="1" x14ac:dyDescent="0.2">
      <c r="A36" s="294" t="s">
        <v>173</v>
      </c>
      <c r="B36" s="295" t="s">
        <v>174</v>
      </c>
      <c r="C36" s="125">
        <v>80.210314352835894</v>
      </c>
      <c r="D36" s="143">
        <v>7170</v>
      </c>
      <c r="E36" s="144">
        <v>7434</v>
      </c>
      <c r="F36" s="144">
        <v>7577</v>
      </c>
      <c r="G36" s="144">
        <v>7609</v>
      </c>
      <c r="H36" s="145">
        <v>7393</v>
      </c>
      <c r="I36" s="143">
        <v>-223</v>
      </c>
      <c r="J36" s="146">
        <v>-3.0163668334911402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8939</v>
      </c>
      <c r="F11" s="264">
        <v>9248</v>
      </c>
      <c r="G11" s="264">
        <v>9386</v>
      </c>
      <c r="H11" s="264">
        <v>9419</v>
      </c>
      <c r="I11" s="265">
        <v>9191</v>
      </c>
      <c r="J11" s="263">
        <v>-252</v>
      </c>
      <c r="K11" s="266">
        <v>-2.7418126428027416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40.060409441772009</v>
      </c>
      <c r="E13" s="115">
        <v>3581</v>
      </c>
      <c r="F13" s="114">
        <v>3683</v>
      </c>
      <c r="G13" s="114">
        <v>3788</v>
      </c>
      <c r="H13" s="114">
        <v>3807</v>
      </c>
      <c r="I13" s="140">
        <v>3719</v>
      </c>
      <c r="J13" s="115">
        <v>-138</v>
      </c>
      <c r="K13" s="116">
        <v>-3.7106749126109171</v>
      </c>
    </row>
    <row r="14" spans="1:15" ht="15.95" customHeight="1" x14ac:dyDescent="0.2">
      <c r="A14" s="306" t="s">
        <v>230</v>
      </c>
      <c r="B14" s="307"/>
      <c r="C14" s="308"/>
      <c r="D14" s="113">
        <v>47.689898198903677</v>
      </c>
      <c r="E14" s="115">
        <v>4263</v>
      </c>
      <c r="F14" s="114">
        <v>4446</v>
      </c>
      <c r="G14" s="114">
        <v>4481</v>
      </c>
      <c r="H14" s="114">
        <v>4495</v>
      </c>
      <c r="I14" s="140">
        <v>4379</v>
      </c>
      <c r="J14" s="115">
        <v>-116</v>
      </c>
      <c r="K14" s="116">
        <v>-2.6490066225165565</v>
      </c>
    </row>
    <row r="15" spans="1:15" ht="15.95" customHeight="1" x14ac:dyDescent="0.2">
      <c r="A15" s="306" t="s">
        <v>231</v>
      </c>
      <c r="B15" s="307"/>
      <c r="C15" s="308"/>
      <c r="D15" s="113">
        <v>4.0944177201029195</v>
      </c>
      <c r="E15" s="115">
        <v>366</v>
      </c>
      <c r="F15" s="114">
        <v>373</v>
      </c>
      <c r="G15" s="114">
        <v>370</v>
      </c>
      <c r="H15" s="114">
        <v>365</v>
      </c>
      <c r="I15" s="140">
        <v>367</v>
      </c>
      <c r="J15" s="115">
        <v>-1</v>
      </c>
      <c r="K15" s="116">
        <v>-0.27247956403269757</v>
      </c>
    </row>
    <row r="16" spans="1:15" ht="15.95" customHeight="1" x14ac:dyDescent="0.2">
      <c r="A16" s="306" t="s">
        <v>232</v>
      </c>
      <c r="B16" s="307"/>
      <c r="C16" s="308"/>
      <c r="D16" s="113">
        <v>4.0720438527799532</v>
      </c>
      <c r="E16" s="115">
        <v>364</v>
      </c>
      <c r="F16" s="114">
        <v>370</v>
      </c>
      <c r="G16" s="114">
        <v>367</v>
      </c>
      <c r="H16" s="114">
        <v>364</v>
      </c>
      <c r="I16" s="140">
        <v>354</v>
      </c>
      <c r="J16" s="115">
        <v>10</v>
      </c>
      <c r="K16" s="116">
        <v>2.8248587570621471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3.3448931647835329</v>
      </c>
      <c r="E18" s="115">
        <v>299</v>
      </c>
      <c r="F18" s="114">
        <v>300</v>
      </c>
      <c r="G18" s="114">
        <v>291</v>
      </c>
      <c r="H18" s="114">
        <v>290</v>
      </c>
      <c r="I18" s="140">
        <v>287</v>
      </c>
      <c r="J18" s="115">
        <v>12</v>
      </c>
      <c r="K18" s="116">
        <v>4.1811846689895473</v>
      </c>
    </row>
    <row r="19" spans="1:11" ht="14.1" customHeight="1" x14ac:dyDescent="0.2">
      <c r="A19" s="306" t="s">
        <v>235</v>
      </c>
      <c r="B19" s="307" t="s">
        <v>236</v>
      </c>
      <c r="C19" s="308"/>
      <c r="D19" s="113">
        <v>2.9533504866316145</v>
      </c>
      <c r="E19" s="115">
        <v>264</v>
      </c>
      <c r="F19" s="114">
        <v>263</v>
      </c>
      <c r="G19" s="114">
        <v>251</v>
      </c>
      <c r="H19" s="114">
        <v>249</v>
      </c>
      <c r="I19" s="140">
        <v>246</v>
      </c>
      <c r="J19" s="115">
        <v>18</v>
      </c>
      <c r="K19" s="116">
        <v>7.3170731707317076</v>
      </c>
    </row>
    <row r="20" spans="1:11" ht="14.1" customHeight="1" x14ac:dyDescent="0.2">
      <c r="A20" s="306">
        <v>12</v>
      </c>
      <c r="B20" s="307" t="s">
        <v>237</v>
      </c>
      <c r="C20" s="308"/>
      <c r="D20" s="113">
        <v>1.297684304732073</v>
      </c>
      <c r="E20" s="115">
        <v>116</v>
      </c>
      <c r="F20" s="114">
        <v>115</v>
      </c>
      <c r="G20" s="114">
        <v>148</v>
      </c>
      <c r="H20" s="114">
        <v>136</v>
      </c>
      <c r="I20" s="140">
        <v>116</v>
      </c>
      <c r="J20" s="115">
        <v>0</v>
      </c>
      <c r="K20" s="116">
        <v>0</v>
      </c>
    </row>
    <row r="21" spans="1:11" ht="14.1" customHeight="1" x14ac:dyDescent="0.2">
      <c r="A21" s="306">
        <v>21</v>
      </c>
      <c r="B21" s="307" t="s">
        <v>238</v>
      </c>
      <c r="C21" s="308"/>
      <c r="D21" s="113">
        <v>0.20136480590670097</v>
      </c>
      <c r="E21" s="115">
        <v>18</v>
      </c>
      <c r="F21" s="114">
        <v>20</v>
      </c>
      <c r="G21" s="114">
        <v>25</v>
      </c>
      <c r="H21" s="114">
        <v>26</v>
      </c>
      <c r="I21" s="140">
        <v>22</v>
      </c>
      <c r="J21" s="115">
        <v>-4</v>
      </c>
      <c r="K21" s="116">
        <v>-18.181818181818183</v>
      </c>
    </row>
    <row r="22" spans="1:11" ht="14.1" customHeight="1" x14ac:dyDescent="0.2">
      <c r="A22" s="306">
        <v>22</v>
      </c>
      <c r="B22" s="307" t="s">
        <v>239</v>
      </c>
      <c r="C22" s="308"/>
      <c r="D22" s="113">
        <v>1.2864973710705896</v>
      </c>
      <c r="E22" s="115">
        <v>115</v>
      </c>
      <c r="F22" s="114">
        <v>113</v>
      </c>
      <c r="G22" s="114">
        <v>110</v>
      </c>
      <c r="H22" s="114">
        <v>102</v>
      </c>
      <c r="I22" s="140">
        <v>106</v>
      </c>
      <c r="J22" s="115">
        <v>9</v>
      </c>
      <c r="K22" s="116">
        <v>8.4905660377358494</v>
      </c>
    </row>
    <row r="23" spans="1:11" ht="14.1" customHeight="1" x14ac:dyDescent="0.2">
      <c r="A23" s="306">
        <v>23</v>
      </c>
      <c r="B23" s="307" t="s">
        <v>240</v>
      </c>
      <c r="C23" s="308"/>
      <c r="D23" s="113">
        <v>0.17899093858373419</v>
      </c>
      <c r="E23" s="115">
        <v>16</v>
      </c>
      <c r="F23" s="114">
        <v>17</v>
      </c>
      <c r="G23" s="114">
        <v>18</v>
      </c>
      <c r="H23" s="114">
        <v>18</v>
      </c>
      <c r="I23" s="140">
        <v>19</v>
      </c>
      <c r="J23" s="115">
        <v>-3</v>
      </c>
      <c r="K23" s="116">
        <v>-15.789473684210526</v>
      </c>
    </row>
    <row r="24" spans="1:11" ht="14.1" customHeight="1" x14ac:dyDescent="0.2">
      <c r="A24" s="306">
        <v>24</v>
      </c>
      <c r="B24" s="307" t="s">
        <v>241</v>
      </c>
      <c r="C24" s="308"/>
      <c r="D24" s="113">
        <v>1.3088712383935563</v>
      </c>
      <c r="E24" s="115">
        <v>117</v>
      </c>
      <c r="F24" s="114">
        <v>126</v>
      </c>
      <c r="G24" s="114">
        <v>130</v>
      </c>
      <c r="H24" s="114">
        <v>140</v>
      </c>
      <c r="I24" s="140">
        <v>147</v>
      </c>
      <c r="J24" s="115">
        <v>-30</v>
      </c>
      <c r="K24" s="116">
        <v>-20.408163265306122</v>
      </c>
    </row>
    <row r="25" spans="1:11" ht="14.1" customHeight="1" x14ac:dyDescent="0.2">
      <c r="A25" s="306">
        <v>25</v>
      </c>
      <c r="B25" s="307" t="s">
        <v>242</v>
      </c>
      <c r="C25" s="308"/>
      <c r="D25" s="113">
        <v>1.789909385837342</v>
      </c>
      <c r="E25" s="115">
        <v>160</v>
      </c>
      <c r="F25" s="114">
        <v>168</v>
      </c>
      <c r="G25" s="114">
        <v>165</v>
      </c>
      <c r="H25" s="114">
        <v>160</v>
      </c>
      <c r="I25" s="140">
        <v>165</v>
      </c>
      <c r="J25" s="115">
        <v>-5</v>
      </c>
      <c r="K25" s="116">
        <v>-3.0303030303030303</v>
      </c>
    </row>
    <row r="26" spans="1:11" ht="14.1" customHeight="1" x14ac:dyDescent="0.2">
      <c r="A26" s="306">
        <v>26</v>
      </c>
      <c r="B26" s="307" t="s">
        <v>243</v>
      </c>
      <c r="C26" s="308"/>
      <c r="D26" s="113">
        <v>0.92851549390312116</v>
      </c>
      <c r="E26" s="115">
        <v>83</v>
      </c>
      <c r="F26" s="114">
        <v>82</v>
      </c>
      <c r="G26" s="114">
        <v>80</v>
      </c>
      <c r="H26" s="114">
        <v>85</v>
      </c>
      <c r="I26" s="140">
        <v>79</v>
      </c>
      <c r="J26" s="115">
        <v>4</v>
      </c>
      <c r="K26" s="116">
        <v>5.0632911392405067</v>
      </c>
    </row>
    <row r="27" spans="1:11" ht="14.1" customHeight="1" x14ac:dyDescent="0.2">
      <c r="A27" s="306">
        <v>27</v>
      </c>
      <c r="B27" s="307" t="s">
        <v>244</v>
      </c>
      <c r="C27" s="308"/>
      <c r="D27" s="113">
        <v>0.29086027519856805</v>
      </c>
      <c r="E27" s="115">
        <v>26</v>
      </c>
      <c r="F27" s="114">
        <v>23</v>
      </c>
      <c r="G27" s="114">
        <v>25</v>
      </c>
      <c r="H27" s="114">
        <v>24</v>
      </c>
      <c r="I27" s="140">
        <v>25</v>
      </c>
      <c r="J27" s="115">
        <v>1</v>
      </c>
      <c r="K27" s="116">
        <v>4</v>
      </c>
    </row>
    <row r="28" spans="1:11" ht="14.1" customHeight="1" x14ac:dyDescent="0.2">
      <c r="A28" s="306">
        <v>28</v>
      </c>
      <c r="B28" s="307" t="s">
        <v>245</v>
      </c>
      <c r="C28" s="308"/>
      <c r="D28" s="113">
        <v>0.38035574449043519</v>
      </c>
      <c r="E28" s="115">
        <v>34</v>
      </c>
      <c r="F28" s="114">
        <v>37</v>
      </c>
      <c r="G28" s="114">
        <v>36</v>
      </c>
      <c r="H28" s="114">
        <v>39</v>
      </c>
      <c r="I28" s="140">
        <v>42</v>
      </c>
      <c r="J28" s="115">
        <v>-8</v>
      </c>
      <c r="K28" s="116">
        <v>-19.047619047619047</v>
      </c>
    </row>
    <row r="29" spans="1:11" ht="14.1" customHeight="1" x14ac:dyDescent="0.2">
      <c r="A29" s="306">
        <v>29</v>
      </c>
      <c r="B29" s="307" t="s">
        <v>246</v>
      </c>
      <c r="C29" s="308"/>
      <c r="D29" s="113">
        <v>3.4120147667524332</v>
      </c>
      <c r="E29" s="115">
        <v>305</v>
      </c>
      <c r="F29" s="114">
        <v>345</v>
      </c>
      <c r="G29" s="114">
        <v>356</v>
      </c>
      <c r="H29" s="114">
        <v>359</v>
      </c>
      <c r="I29" s="140">
        <v>350</v>
      </c>
      <c r="J29" s="115">
        <v>-45</v>
      </c>
      <c r="K29" s="116">
        <v>-12.857142857142858</v>
      </c>
    </row>
    <row r="30" spans="1:11" ht="14.1" customHeight="1" x14ac:dyDescent="0.2">
      <c r="A30" s="306" t="s">
        <v>247</v>
      </c>
      <c r="B30" s="307" t="s">
        <v>248</v>
      </c>
      <c r="C30" s="308"/>
      <c r="D30" s="113">
        <v>0.76071148898087038</v>
      </c>
      <c r="E30" s="115">
        <v>68</v>
      </c>
      <c r="F30" s="114">
        <v>75</v>
      </c>
      <c r="G30" s="114">
        <v>69</v>
      </c>
      <c r="H30" s="114">
        <v>66</v>
      </c>
      <c r="I30" s="140">
        <v>69</v>
      </c>
      <c r="J30" s="115">
        <v>-1</v>
      </c>
      <c r="K30" s="116">
        <v>-1.4492753623188406</v>
      </c>
    </row>
    <row r="31" spans="1:11" ht="14.1" customHeight="1" x14ac:dyDescent="0.2">
      <c r="A31" s="306" t="s">
        <v>249</v>
      </c>
      <c r="B31" s="307" t="s">
        <v>250</v>
      </c>
      <c r="C31" s="308"/>
      <c r="D31" s="113">
        <v>2.6513032777715626</v>
      </c>
      <c r="E31" s="115">
        <v>237</v>
      </c>
      <c r="F31" s="114">
        <v>270</v>
      </c>
      <c r="G31" s="114">
        <v>287</v>
      </c>
      <c r="H31" s="114">
        <v>293</v>
      </c>
      <c r="I31" s="140">
        <v>281</v>
      </c>
      <c r="J31" s="115">
        <v>-44</v>
      </c>
      <c r="K31" s="116">
        <v>-15.658362989323843</v>
      </c>
    </row>
    <row r="32" spans="1:11" ht="14.1" customHeight="1" x14ac:dyDescent="0.2">
      <c r="A32" s="306">
        <v>31</v>
      </c>
      <c r="B32" s="307" t="s">
        <v>251</v>
      </c>
      <c r="C32" s="308"/>
      <c r="D32" s="113">
        <v>6.7121601968900324E-2</v>
      </c>
      <c r="E32" s="115">
        <v>6</v>
      </c>
      <c r="F32" s="114">
        <v>7</v>
      </c>
      <c r="G32" s="114">
        <v>9</v>
      </c>
      <c r="H32" s="114">
        <v>8</v>
      </c>
      <c r="I32" s="140">
        <v>9</v>
      </c>
      <c r="J32" s="115">
        <v>-3</v>
      </c>
      <c r="K32" s="116">
        <v>-33.333333333333336</v>
      </c>
    </row>
    <row r="33" spans="1:11" ht="14.1" customHeight="1" x14ac:dyDescent="0.2">
      <c r="A33" s="306">
        <v>32</v>
      </c>
      <c r="B33" s="307" t="s">
        <v>252</v>
      </c>
      <c r="C33" s="308"/>
      <c r="D33" s="113">
        <v>1.5773576462691576</v>
      </c>
      <c r="E33" s="115">
        <v>141</v>
      </c>
      <c r="F33" s="114">
        <v>140</v>
      </c>
      <c r="G33" s="114">
        <v>147</v>
      </c>
      <c r="H33" s="114">
        <v>147</v>
      </c>
      <c r="I33" s="140">
        <v>137</v>
      </c>
      <c r="J33" s="115">
        <v>4</v>
      </c>
      <c r="K33" s="116">
        <v>2.9197080291970803</v>
      </c>
    </row>
    <row r="34" spans="1:11" ht="14.1" customHeight="1" x14ac:dyDescent="0.2">
      <c r="A34" s="306">
        <v>33</v>
      </c>
      <c r="B34" s="307" t="s">
        <v>253</v>
      </c>
      <c r="C34" s="308"/>
      <c r="D34" s="113">
        <v>0.69358988701197</v>
      </c>
      <c r="E34" s="115">
        <v>62</v>
      </c>
      <c r="F34" s="114">
        <v>72</v>
      </c>
      <c r="G34" s="114">
        <v>81</v>
      </c>
      <c r="H34" s="114">
        <v>84</v>
      </c>
      <c r="I34" s="140">
        <v>74</v>
      </c>
      <c r="J34" s="115">
        <v>-12</v>
      </c>
      <c r="K34" s="116">
        <v>-16.216216216216218</v>
      </c>
    </row>
    <row r="35" spans="1:11" ht="14.1" customHeight="1" x14ac:dyDescent="0.2">
      <c r="A35" s="306">
        <v>34</v>
      </c>
      <c r="B35" s="307" t="s">
        <v>254</v>
      </c>
      <c r="C35" s="308"/>
      <c r="D35" s="113">
        <v>5.3697281575120259</v>
      </c>
      <c r="E35" s="115">
        <v>480</v>
      </c>
      <c r="F35" s="114">
        <v>485</v>
      </c>
      <c r="G35" s="114">
        <v>510</v>
      </c>
      <c r="H35" s="114">
        <v>561</v>
      </c>
      <c r="I35" s="140">
        <v>521</v>
      </c>
      <c r="J35" s="115">
        <v>-41</v>
      </c>
      <c r="K35" s="116">
        <v>-7.8694817658349328</v>
      </c>
    </row>
    <row r="36" spans="1:11" ht="14.1" customHeight="1" x14ac:dyDescent="0.2">
      <c r="A36" s="306">
        <v>41</v>
      </c>
      <c r="B36" s="307" t="s">
        <v>255</v>
      </c>
      <c r="C36" s="308"/>
      <c r="D36" s="113">
        <v>5.5934668307416939E-2</v>
      </c>
      <c r="E36" s="115">
        <v>5</v>
      </c>
      <c r="F36" s="114">
        <v>7</v>
      </c>
      <c r="G36" s="114">
        <v>6</v>
      </c>
      <c r="H36" s="114">
        <v>5</v>
      </c>
      <c r="I36" s="140">
        <v>5</v>
      </c>
      <c r="J36" s="115">
        <v>0</v>
      </c>
      <c r="K36" s="116">
        <v>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0.12305627027631726</v>
      </c>
      <c r="E38" s="115">
        <v>11</v>
      </c>
      <c r="F38" s="114">
        <v>11</v>
      </c>
      <c r="G38" s="114">
        <v>9</v>
      </c>
      <c r="H38" s="114">
        <v>6</v>
      </c>
      <c r="I38" s="140">
        <v>5</v>
      </c>
      <c r="J38" s="115">
        <v>6</v>
      </c>
      <c r="K38" s="116">
        <v>120</v>
      </c>
    </row>
    <row r="39" spans="1:11" ht="14.1" customHeight="1" x14ac:dyDescent="0.2">
      <c r="A39" s="306">
        <v>51</v>
      </c>
      <c r="B39" s="307" t="s">
        <v>258</v>
      </c>
      <c r="C39" s="308"/>
      <c r="D39" s="113">
        <v>3.5015102360443002</v>
      </c>
      <c r="E39" s="115">
        <v>313</v>
      </c>
      <c r="F39" s="114">
        <v>342</v>
      </c>
      <c r="G39" s="114">
        <v>338</v>
      </c>
      <c r="H39" s="114">
        <v>329</v>
      </c>
      <c r="I39" s="140">
        <v>330</v>
      </c>
      <c r="J39" s="115">
        <v>-17</v>
      </c>
      <c r="K39" s="116">
        <v>-5.1515151515151514</v>
      </c>
    </row>
    <row r="40" spans="1:11" ht="14.1" customHeight="1" x14ac:dyDescent="0.2">
      <c r="A40" s="306" t="s">
        <v>259</v>
      </c>
      <c r="B40" s="307" t="s">
        <v>260</v>
      </c>
      <c r="C40" s="308"/>
      <c r="D40" s="113">
        <v>2.7296118134019465</v>
      </c>
      <c r="E40" s="115">
        <v>244</v>
      </c>
      <c r="F40" s="114">
        <v>270</v>
      </c>
      <c r="G40" s="114">
        <v>264</v>
      </c>
      <c r="H40" s="114">
        <v>287</v>
      </c>
      <c r="I40" s="140">
        <v>291</v>
      </c>
      <c r="J40" s="115">
        <v>-47</v>
      </c>
      <c r="K40" s="116">
        <v>-16.151202749140893</v>
      </c>
    </row>
    <row r="41" spans="1:11" ht="14.1" customHeight="1" x14ac:dyDescent="0.2">
      <c r="A41" s="306"/>
      <c r="B41" s="307" t="s">
        <v>261</v>
      </c>
      <c r="C41" s="308"/>
      <c r="D41" s="113">
        <v>2.1926389976507439</v>
      </c>
      <c r="E41" s="115">
        <v>196</v>
      </c>
      <c r="F41" s="114">
        <v>205</v>
      </c>
      <c r="G41" s="114">
        <v>210</v>
      </c>
      <c r="H41" s="114">
        <v>228</v>
      </c>
      <c r="I41" s="140">
        <v>230</v>
      </c>
      <c r="J41" s="115">
        <v>-34</v>
      </c>
      <c r="K41" s="116">
        <v>-14.782608695652174</v>
      </c>
    </row>
    <row r="42" spans="1:11" ht="14.1" customHeight="1" x14ac:dyDescent="0.2">
      <c r="A42" s="306">
        <v>52</v>
      </c>
      <c r="B42" s="307" t="s">
        <v>262</v>
      </c>
      <c r="C42" s="308"/>
      <c r="D42" s="113">
        <v>6.1528135138158628</v>
      </c>
      <c r="E42" s="115">
        <v>550</v>
      </c>
      <c r="F42" s="114">
        <v>557</v>
      </c>
      <c r="G42" s="114">
        <v>563</v>
      </c>
      <c r="H42" s="114">
        <v>539</v>
      </c>
      <c r="I42" s="140">
        <v>535</v>
      </c>
      <c r="J42" s="115">
        <v>15</v>
      </c>
      <c r="K42" s="116">
        <v>2.8037383177570092</v>
      </c>
    </row>
    <row r="43" spans="1:11" ht="14.1" customHeight="1" x14ac:dyDescent="0.2">
      <c r="A43" s="306" t="s">
        <v>263</v>
      </c>
      <c r="B43" s="307" t="s">
        <v>264</v>
      </c>
      <c r="C43" s="308"/>
      <c r="D43" s="113">
        <v>5.7836447029869111</v>
      </c>
      <c r="E43" s="115">
        <v>517</v>
      </c>
      <c r="F43" s="114">
        <v>526</v>
      </c>
      <c r="G43" s="114">
        <v>531</v>
      </c>
      <c r="H43" s="114">
        <v>513</v>
      </c>
      <c r="I43" s="140">
        <v>513</v>
      </c>
      <c r="J43" s="115">
        <v>4</v>
      </c>
      <c r="K43" s="116">
        <v>0.77972709551656916</v>
      </c>
    </row>
    <row r="44" spans="1:11" ht="14.1" customHeight="1" x14ac:dyDescent="0.2">
      <c r="A44" s="306">
        <v>53</v>
      </c>
      <c r="B44" s="307" t="s">
        <v>265</v>
      </c>
      <c r="C44" s="308"/>
      <c r="D44" s="113">
        <v>0.91732856024163778</v>
      </c>
      <c r="E44" s="115">
        <v>82</v>
      </c>
      <c r="F44" s="114">
        <v>77</v>
      </c>
      <c r="G44" s="114">
        <v>86</v>
      </c>
      <c r="H44" s="114">
        <v>86</v>
      </c>
      <c r="I44" s="140">
        <v>76</v>
      </c>
      <c r="J44" s="115">
        <v>6</v>
      </c>
      <c r="K44" s="116">
        <v>7.8947368421052628</v>
      </c>
    </row>
    <row r="45" spans="1:11" ht="14.1" customHeight="1" x14ac:dyDescent="0.2">
      <c r="A45" s="306" t="s">
        <v>266</v>
      </c>
      <c r="B45" s="307" t="s">
        <v>267</v>
      </c>
      <c r="C45" s="308"/>
      <c r="D45" s="113">
        <v>0.89495469291867102</v>
      </c>
      <c r="E45" s="115">
        <v>80</v>
      </c>
      <c r="F45" s="114">
        <v>75</v>
      </c>
      <c r="G45" s="114">
        <v>84</v>
      </c>
      <c r="H45" s="114">
        <v>84</v>
      </c>
      <c r="I45" s="140">
        <v>74</v>
      </c>
      <c r="J45" s="115">
        <v>6</v>
      </c>
      <c r="K45" s="116">
        <v>8.1081081081081088</v>
      </c>
    </row>
    <row r="46" spans="1:11" ht="14.1" customHeight="1" x14ac:dyDescent="0.2">
      <c r="A46" s="306">
        <v>54</v>
      </c>
      <c r="B46" s="307" t="s">
        <v>268</v>
      </c>
      <c r="C46" s="308"/>
      <c r="D46" s="113">
        <v>13.972480143192751</v>
      </c>
      <c r="E46" s="115">
        <v>1249</v>
      </c>
      <c r="F46" s="114">
        <v>1262</v>
      </c>
      <c r="G46" s="114">
        <v>1293</v>
      </c>
      <c r="H46" s="114">
        <v>1290</v>
      </c>
      <c r="I46" s="140">
        <v>1262</v>
      </c>
      <c r="J46" s="115">
        <v>-13</v>
      </c>
      <c r="K46" s="116">
        <v>-1.0301109350237718</v>
      </c>
    </row>
    <row r="47" spans="1:11" ht="14.1" customHeight="1" x14ac:dyDescent="0.2">
      <c r="A47" s="306">
        <v>61</v>
      </c>
      <c r="B47" s="307" t="s">
        <v>269</v>
      </c>
      <c r="C47" s="308"/>
      <c r="D47" s="113">
        <v>0.46985121378230227</v>
      </c>
      <c r="E47" s="115">
        <v>42</v>
      </c>
      <c r="F47" s="114">
        <v>53</v>
      </c>
      <c r="G47" s="114">
        <v>54</v>
      </c>
      <c r="H47" s="114">
        <v>49</v>
      </c>
      <c r="I47" s="140">
        <v>47</v>
      </c>
      <c r="J47" s="115">
        <v>-5</v>
      </c>
      <c r="K47" s="116">
        <v>-10.638297872340425</v>
      </c>
    </row>
    <row r="48" spans="1:11" ht="14.1" customHeight="1" x14ac:dyDescent="0.2">
      <c r="A48" s="306">
        <v>62</v>
      </c>
      <c r="B48" s="307" t="s">
        <v>270</v>
      </c>
      <c r="C48" s="308"/>
      <c r="D48" s="113">
        <v>11.48898087034344</v>
      </c>
      <c r="E48" s="115">
        <v>1027</v>
      </c>
      <c r="F48" s="114">
        <v>1038</v>
      </c>
      <c r="G48" s="114">
        <v>1039</v>
      </c>
      <c r="H48" s="114">
        <v>1039</v>
      </c>
      <c r="I48" s="140">
        <v>1029</v>
      </c>
      <c r="J48" s="115">
        <v>-2</v>
      </c>
      <c r="K48" s="116">
        <v>-0.19436345966958213</v>
      </c>
    </row>
    <row r="49" spans="1:11" ht="14.1" customHeight="1" x14ac:dyDescent="0.2">
      <c r="A49" s="306">
        <v>63</v>
      </c>
      <c r="B49" s="307" t="s">
        <v>271</v>
      </c>
      <c r="C49" s="308"/>
      <c r="D49" s="113">
        <v>12.708356639445128</v>
      </c>
      <c r="E49" s="115">
        <v>1136</v>
      </c>
      <c r="F49" s="114">
        <v>1272</v>
      </c>
      <c r="G49" s="114">
        <v>1316</v>
      </c>
      <c r="H49" s="114">
        <v>1326</v>
      </c>
      <c r="I49" s="140">
        <v>1229</v>
      </c>
      <c r="J49" s="115">
        <v>-93</v>
      </c>
      <c r="K49" s="116">
        <v>-7.5671277461350694</v>
      </c>
    </row>
    <row r="50" spans="1:11" ht="14.1" customHeight="1" x14ac:dyDescent="0.2">
      <c r="A50" s="306" t="s">
        <v>272</v>
      </c>
      <c r="B50" s="307" t="s">
        <v>273</v>
      </c>
      <c r="C50" s="308"/>
      <c r="D50" s="113">
        <v>0.68240295335048662</v>
      </c>
      <c r="E50" s="115">
        <v>61</v>
      </c>
      <c r="F50" s="114">
        <v>71</v>
      </c>
      <c r="G50" s="114">
        <v>79</v>
      </c>
      <c r="H50" s="114">
        <v>78</v>
      </c>
      <c r="I50" s="140">
        <v>72</v>
      </c>
      <c r="J50" s="115">
        <v>-11</v>
      </c>
      <c r="K50" s="116">
        <v>-15.277777777777779</v>
      </c>
    </row>
    <row r="51" spans="1:11" ht="14.1" customHeight="1" x14ac:dyDescent="0.2">
      <c r="A51" s="306" t="s">
        <v>274</v>
      </c>
      <c r="B51" s="307" t="s">
        <v>275</v>
      </c>
      <c r="C51" s="308"/>
      <c r="D51" s="113">
        <v>10.728269381362569</v>
      </c>
      <c r="E51" s="115">
        <v>959</v>
      </c>
      <c r="F51" s="114">
        <v>1058</v>
      </c>
      <c r="G51" s="114">
        <v>1085</v>
      </c>
      <c r="H51" s="114">
        <v>1109</v>
      </c>
      <c r="I51" s="140">
        <v>1020</v>
      </c>
      <c r="J51" s="115">
        <v>-61</v>
      </c>
      <c r="K51" s="116">
        <v>-5.9803921568627452</v>
      </c>
    </row>
    <row r="52" spans="1:11" ht="14.1" customHeight="1" x14ac:dyDescent="0.2">
      <c r="A52" s="306">
        <v>71</v>
      </c>
      <c r="B52" s="307" t="s">
        <v>276</v>
      </c>
      <c r="C52" s="308"/>
      <c r="D52" s="113">
        <v>11.791028079203491</v>
      </c>
      <c r="E52" s="115">
        <v>1054</v>
      </c>
      <c r="F52" s="114">
        <v>1056</v>
      </c>
      <c r="G52" s="114">
        <v>1046</v>
      </c>
      <c r="H52" s="114">
        <v>1036</v>
      </c>
      <c r="I52" s="140">
        <v>1032</v>
      </c>
      <c r="J52" s="115">
        <v>22</v>
      </c>
      <c r="K52" s="116">
        <v>2.1317829457364339</v>
      </c>
    </row>
    <row r="53" spans="1:11" ht="14.1" customHeight="1" x14ac:dyDescent="0.2">
      <c r="A53" s="306" t="s">
        <v>277</v>
      </c>
      <c r="B53" s="307" t="s">
        <v>278</v>
      </c>
      <c r="C53" s="308"/>
      <c r="D53" s="113">
        <v>0.49222508110526902</v>
      </c>
      <c r="E53" s="115">
        <v>44</v>
      </c>
      <c r="F53" s="114">
        <v>45</v>
      </c>
      <c r="G53" s="114">
        <v>45</v>
      </c>
      <c r="H53" s="114">
        <v>44</v>
      </c>
      <c r="I53" s="140">
        <v>39</v>
      </c>
      <c r="J53" s="115">
        <v>5</v>
      </c>
      <c r="K53" s="116">
        <v>12.820512820512821</v>
      </c>
    </row>
    <row r="54" spans="1:11" ht="14.1" customHeight="1" x14ac:dyDescent="0.2">
      <c r="A54" s="306" t="s">
        <v>279</v>
      </c>
      <c r="B54" s="307" t="s">
        <v>280</v>
      </c>
      <c r="C54" s="308"/>
      <c r="D54" s="113">
        <v>8.9271730618637424</v>
      </c>
      <c r="E54" s="115">
        <v>798</v>
      </c>
      <c r="F54" s="114">
        <v>803</v>
      </c>
      <c r="G54" s="114">
        <v>799</v>
      </c>
      <c r="H54" s="114">
        <v>793</v>
      </c>
      <c r="I54" s="140">
        <v>801</v>
      </c>
      <c r="J54" s="115">
        <v>-3</v>
      </c>
      <c r="K54" s="116">
        <v>-0.37453183520599254</v>
      </c>
    </row>
    <row r="55" spans="1:11" ht="14.1" customHeight="1" x14ac:dyDescent="0.2">
      <c r="A55" s="306">
        <v>72</v>
      </c>
      <c r="B55" s="307" t="s">
        <v>281</v>
      </c>
      <c r="C55" s="308"/>
      <c r="D55" s="113">
        <v>1.1410672334713055</v>
      </c>
      <c r="E55" s="115">
        <v>102</v>
      </c>
      <c r="F55" s="114">
        <v>96</v>
      </c>
      <c r="G55" s="114">
        <v>93</v>
      </c>
      <c r="H55" s="114">
        <v>96</v>
      </c>
      <c r="I55" s="140">
        <v>94</v>
      </c>
      <c r="J55" s="115">
        <v>8</v>
      </c>
      <c r="K55" s="116">
        <v>8.5106382978723403</v>
      </c>
    </row>
    <row r="56" spans="1:11" ht="14.1" customHeight="1" x14ac:dyDescent="0.2">
      <c r="A56" s="306" t="s">
        <v>282</v>
      </c>
      <c r="B56" s="307" t="s">
        <v>283</v>
      </c>
      <c r="C56" s="308"/>
      <c r="D56" s="113">
        <v>0.27967334153708467</v>
      </c>
      <c r="E56" s="115">
        <v>25</v>
      </c>
      <c r="F56" s="114">
        <v>24</v>
      </c>
      <c r="G56" s="114">
        <v>23</v>
      </c>
      <c r="H56" s="114">
        <v>24</v>
      </c>
      <c r="I56" s="140">
        <v>20</v>
      </c>
      <c r="J56" s="115">
        <v>5</v>
      </c>
      <c r="K56" s="116">
        <v>25</v>
      </c>
    </row>
    <row r="57" spans="1:11" ht="14.1" customHeight="1" x14ac:dyDescent="0.2">
      <c r="A57" s="306" t="s">
        <v>284</v>
      </c>
      <c r="B57" s="307" t="s">
        <v>285</v>
      </c>
      <c r="C57" s="308"/>
      <c r="D57" s="113">
        <v>0.62646828504306973</v>
      </c>
      <c r="E57" s="115">
        <v>56</v>
      </c>
      <c r="F57" s="114">
        <v>54</v>
      </c>
      <c r="G57" s="114">
        <v>52</v>
      </c>
      <c r="H57" s="114">
        <v>55</v>
      </c>
      <c r="I57" s="140">
        <v>55</v>
      </c>
      <c r="J57" s="115">
        <v>1</v>
      </c>
      <c r="K57" s="116">
        <v>1.8181818181818181</v>
      </c>
    </row>
    <row r="58" spans="1:11" ht="14.1" customHeight="1" x14ac:dyDescent="0.2">
      <c r="A58" s="306">
        <v>73</v>
      </c>
      <c r="B58" s="307" t="s">
        <v>286</v>
      </c>
      <c r="C58" s="308"/>
      <c r="D58" s="113">
        <v>1.0851325651638886</v>
      </c>
      <c r="E58" s="115">
        <v>97</v>
      </c>
      <c r="F58" s="114">
        <v>91</v>
      </c>
      <c r="G58" s="114">
        <v>94</v>
      </c>
      <c r="H58" s="114">
        <v>101</v>
      </c>
      <c r="I58" s="140">
        <v>95</v>
      </c>
      <c r="J58" s="115">
        <v>2</v>
      </c>
      <c r="K58" s="116">
        <v>2.1052631578947367</v>
      </c>
    </row>
    <row r="59" spans="1:11" ht="14.1" customHeight="1" x14ac:dyDescent="0.2">
      <c r="A59" s="306" t="s">
        <v>287</v>
      </c>
      <c r="B59" s="307" t="s">
        <v>288</v>
      </c>
      <c r="C59" s="308"/>
      <c r="D59" s="113">
        <v>0.73833762165790362</v>
      </c>
      <c r="E59" s="115">
        <v>66</v>
      </c>
      <c r="F59" s="114">
        <v>60</v>
      </c>
      <c r="G59" s="114">
        <v>64</v>
      </c>
      <c r="H59" s="114">
        <v>70</v>
      </c>
      <c r="I59" s="140">
        <v>65</v>
      </c>
      <c r="J59" s="115">
        <v>1</v>
      </c>
      <c r="K59" s="116">
        <v>1.5384615384615385</v>
      </c>
    </row>
    <row r="60" spans="1:11" ht="14.1" customHeight="1" x14ac:dyDescent="0.2">
      <c r="A60" s="306">
        <v>81</v>
      </c>
      <c r="B60" s="307" t="s">
        <v>289</v>
      </c>
      <c r="C60" s="308"/>
      <c r="D60" s="113">
        <v>2.998098221277548</v>
      </c>
      <c r="E60" s="115">
        <v>268</v>
      </c>
      <c r="F60" s="114">
        <v>283</v>
      </c>
      <c r="G60" s="114">
        <v>278</v>
      </c>
      <c r="H60" s="114">
        <v>297</v>
      </c>
      <c r="I60" s="140">
        <v>305</v>
      </c>
      <c r="J60" s="115">
        <v>-37</v>
      </c>
      <c r="K60" s="116">
        <v>-12.131147540983607</v>
      </c>
    </row>
    <row r="61" spans="1:11" ht="14.1" customHeight="1" x14ac:dyDescent="0.2">
      <c r="A61" s="306" t="s">
        <v>290</v>
      </c>
      <c r="B61" s="307" t="s">
        <v>291</v>
      </c>
      <c r="C61" s="308"/>
      <c r="D61" s="113">
        <v>0.99563709587202143</v>
      </c>
      <c r="E61" s="115">
        <v>89</v>
      </c>
      <c r="F61" s="114">
        <v>85</v>
      </c>
      <c r="G61" s="114">
        <v>87</v>
      </c>
      <c r="H61" s="114">
        <v>93</v>
      </c>
      <c r="I61" s="140">
        <v>93</v>
      </c>
      <c r="J61" s="115">
        <v>-4</v>
      </c>
      <c r="K61" s="116">
        <v>-4.301075268817204</v>
      </c>
    </row>
    <row r="62" spans="1:11" ht="14.1" customHeight="1" x14ac:dyDescent="0.2">
      <c r="A62" s="306" t="s">
        <v>292</v>
      </c>
      <c r="B62" s="307" t="s">
        <v>293</v>
      </c>
      <c r="C62" s="308"/>
      <c r="D62" s="113">
        <v>1.2529365700861395</v>
      </c>
      <c r="E62" s="115">
        <v>112</v>
      </c>
      <c r="F62" s="114">
        <v>121</v>
      </c>
      <c r="G62" s="114">
        <v>115</v>
      </c>
      <c r="H62" s="114">
        <v>115</v>
      </c>
      <c r="I62" s="140">
        <v>120</v>
      </c>
      <c r="J62" s="115">
        <v>-8</v>
      </c>
      <c r="K62" s="116">
        <v>-6.666666666666667</v>
      </c>
    </row>
    <row r="63" spans="1:11" ht="14.1" customHeight="1" x14ac:dyDescent="0.2">
      <c r="A63" s="306"/>
      <c r="B63" s="307" t="s">
        <v>294</v>
      </c>
      <c r="C63" s="308"/>
      <c r="D63" s="113">
        <v>0.91732856024163778</v>
      </c>
      <c r="E63" s="115">
        <v>82</v>
      </c>
      <c r="F63" s="114">
        <v>88</v>
      </c>
      <c r="G63" s="114">
        <v>82</v>
      </c>
      <c r="H63" s="114">
        <v>80</v>
      </c>
      <c r="I63" s="140">
        <v>82</v>
      </c>
      <c r="J63" s="115">
        <v>0</v>
      </c>
      <c r="K63" s="116">
        <v>0</v>
      </c>
    </row>
    <row r="64" spans="1:11" ht="14.1" customHeight="1" x14ac:dyDescent="0.2">
      <c r="A64" s="306" t="s">
        <v>295</v>
      </c>
      <c r="B64" s="307" t="s">
        <v>296</v>
      </c>
      <c r="C64" s="308"/>
      <c r="D64" s="113">
        <v>7.8308535630383716E-2</v>
      </c>
      <c r="E64" s="115">
        <v>7</v>
      </c>
      <c r="F64" s="114">
        <v>7</v>
      </c>
      <c r="G64" s="114">
        <v>5</v>
      </c>
      <c r="H64" s="114">
        <v>6</v>
      </c>
      <c r="I64" s="140">
        <v>6</v>
      </c>
      <c r="J64" s="115">
        <v>1</v>
      </c>
      <c r="K64" s="116">
        <v>16.666666666666668</v>
      </c>
    </row>
    <row r="65" spans="1:11" ht="14.1" customHeight="1" x14ac:dyDescent="0.2">
      <c r="A65" s="306" t="s">
        <v>297</v>
      </c>
      <c r="B65" s="307" t="s">
        <v>298</v>
      </c>
      <c r="C65" s="308"/>
      <c r="D65" s="113">
        <v>0.41391654547488532</v>
      </c>
      <c r="E65" s="115">
        <v>37</v>
      </c>
      <c r="F65" s="114">
        <v>44</v>
      </c>
      <c r="G65" s="114">
        <v>45</v>
      </c>
      <c r="H65" s="114">
        <v>51</v>
      </c>
      <c r="I65" s="140">
        <v>53</v>
      </c>
      <c r="J65" s="115">
        <v>-16</v>
      </c>
      <c r="K65" s="116">
        <v>-30.188679245283019</v>
      </c>
    </row>
    <row r="66" spans="1:11" ht="14.1" customHeight="1" x14ac:dyDescent="0.2">
      <c r="A66" s="306">
        <v>82</v>
      </c>
      <c r="B66" s="307" t="s">
        <v>299</v>
      </c>
      <c r="C66" s="308"/>
      <c r="D66" s="113">
        <v>1.2864973710705896</v>
      </c>
      <c r="E66" s="115">
        <v>115</v>
      </c>
      <c r="F66" s="114">
        <v>117</v>
      </c>
      <c r="G66" s="114">
        <v>119</v>
      </c>
      <c r="H66" s="114">
        <v>125</v>
      </c>
      <c r="I66" s="140">
        <v>128</v>
      </c>
      <c r="J66" s="115">
        <v>-13</v>
      </c>
      <c r="K66" s="116">
        <v>-10.15625</v>
      </c>
    </row>
    <row r="67" spans="1:11" ht="14.1" customHeight="1" x14ac:dyDescent="0.2">
      <c r="A67" s="306" t="s">
        <v>300</v>
      </c>
      <c r="B67" s="307" t="s">
        <v>301</v>
      </c>
      <c r="C67" s="308"/>
      <c r="D67" s="113">
        <v>0.45866428012081889</v>
      </c>
      <c r="E67" s="115">
        <v>41</v>
      </c>
      <c r="F67" s="114">
        <v>39</v>
      </c>
      <c r="G67" s="114">
        <v>35</v>
      </c>
      <c r="H67" s="114">
        <v>37</v>
      </c>
      <c r="I67" s="140">
        <v>33</v>
      </c>
      <c r="J67" s="115">
        <v>8</v>
      </c>
      <c r="K67" s="116">
        <v>24.242424242424242</v>
      </c>
    </row>
    <row r="68" spans="1:11" ht="14.1" customHeight="1" x14ac:dyDescent="0.2">
      <c r="A68" s="306" t="s">
        <v>302</v>
      </c>
      <c r="B68" s="307" t="s">
        <v>303</v>
      </c>
      <c r="C68" s="308"/>
      <c r="D68" s="113">
        <v>0.63765521870455311</v>
      </c>
      <c r="E68" s="115">
        <v>57</v>
      </c>
      <c r="F68" s="114">
        <v>63</v>
      </c>
      <c r="G68" s="114">
        <v>69</v>
      </c>
      <c r="H68" s="114">
        <v>72</v>
      </c>
      <c r="I68" s="140">
        <v>80</v>
      </c>
      <c r="J68" s="115">
        <v>-23</v>
      </c>
      <c r="K68" s="116">
        <v>-28.75</v>
      </c>
    </row>
    <row r="69" spans="1:11" ht="14.1" customHeight="1" x14ac:dyDescent="0.2">
      <c r="A69" s="306">
        <v>83</v>
      </c>
      <c r="B69" s="307" t="s">
        <v>304</v>
      </c>
      <c r="C69" s="308"/>
      <c r="D69" s="113">
        <v>4.0720438527799532</v>
      </c>
      <c r="E69" s="115">
        <v>364</v>
      </c>
      <c r="F69" s="114">
        <v>372</v>
      </c>
      <c r="G69" s="114">
        <v>363</v>
      </c>
      <c r="H69" s="114">
        <v>362</v>
      </c>
      <c r="I69" s="140">
        <v>374</v>
      </c>
      <c r="J69" s="115">
        <v>-10</v>
      </c>
      <c r="K69" s="116">
        <v>-2.6737967914438503</v>
      </c>
    </row>
    <row r="70" spans="1:11" ht="14.1" customHeight="1" x14ac:dyDescent="0.2">
      <c r="A70" s="306" t="s">
        <v>305</v>
      </c>
      <c r="B70" s="307" t="s">
        <v>306</v>
      </c>
      <c r="C70" s="308"/>
      <c r="D70" s="113">
        <v>1.4431144423313569</v>
      </c>
      <c r="E70" s="115">
        <v>129</v>
      </c>
      <c r="F70" s="114">
        <v>128</v>
      </c>
      <c r="G70" s="114">
        <v>121</v>
      </c>
      <c r="H70" s="114">
        <v>123</v>
      </c>
      <c r="I70" s="140">
        <v>136</v>
      </c>
      <c r="J70" s="115">
        <v>-7</v>
      </c>
      <c r="K70" s="116">
        <v>-5.1470588235294121</v>
      </c>
    </row>
    <row r="71" spans="1:11" ht="14.1" customHeight="1" x14ac:dyDescent="0.2">
      <c r="A71" s="306"/>
      <c r="B71" s="307" t="s">
        <v>307</v>
      </c>
      <c r="C71" s="308"/>
      <c r="D71" s="113">
        <v>0.87258082559570427</v>
      </c>
      <c r="E71" s="115">
        <v>78</v>
      </c>
      <c r="F71" s="114">
        <v>78</v>
      </c>
      <c r="G71" s="114">
        <v>72</v>
      </c>
      <c r="H71" s="114">
        <v>76</v>
      </c>
      <c r="I71" s="140">
        <v>84</v>
      </c>
      <c r="J71" s="115">
        <v>-6</v>
      </c>
      <c r="K71" s="116">
        <v>-7.1428571428571432</v>
      </c>
    </row>
    <row r="72" spans="1:11" ht="14.1" customHeight="1" x14ac:dyDescent="0.2">
      <c r="A72" s="306">
        <v>84</v>
      </c>
      <c r="B72" s="307" t="s">
        <v>308</v>
      </c>
      <c r="C72" s="308"/>
      <c r="D72" s="113">
        <v>1.2417496364246561</v>
      </c>
      <c r="E72" s="115">
        <v>111</v>
      </c>
      <c r="F72" s="114">
        <v>110</v>
      </c>
      <c r="G72" s="114">
        <v>98</v>
      </c>
      <c r="H72" s="114">
        <v>89</v>
      </c>
      <c r="I72" s="140">
        <v>98</v>
      </c>
      <c r="J72" s="115">
        <v>13</v>
      </c>
      <c r="K72" s="116">
        <v>13.26530612244898</v>
      </c>
    </row>
    <row r="73" spans="1:11" ht="14.1" customHeight="1" x14ac:dyDescent="0.2">
      <c r="A73" s="306" t="s">
        <v>309</v>
      </c>
      <c r="B73" s="307" t="s">
        <v>310</v>
      </c>
      <c r="C73" s="308"/>
      <c r="D73" s="113">
        <v>0.25729947421411792</v>
      </c>
      <c r="E73" s="115">
        <v>23</v>
      </c>
      <c r="F73" s="114">
        <v>23</v>
      </c>
      <c r="G73" s="114">
        <v>21</v>
      </c>
      <c r="H73" s="114">
        <v>23</v>
      </c>
      <c r="I73" s="140">
        <v>22</v>
      </c>
      <c r="J73" s="115">
        <v>1</v>
      </c>
      <c r="K73" s="116">
        <v>4.5454545454545459</v>
      </c>
    </row>
    <row r="74" spans="1:11" ht="14.1" customHeight="1" x14ac:dyDescent="0.2">
      <c r="A74" s="306" t="s">
        <v>311</v>
      </c>
      <c r="B74" s="307" t="s">
        <v>312</v>
      </c>
      <c r="C74" s="308"/>
      <c r="D74" s="113">
        <v>4.4747734645933547E-2</v>
      </c>
      <c r="E74" s="115">
        <v>4</v>
      </c>
      <c r="F74" s="114">
        <v>3</v>
      </c>
      <c r="G74" s="114">
        <v>3</v>
      </c>
      <c r="H74" s="114">
        <v>3</v>
      </c>
      <c r="I74" s="140">
        <v>3</v>
      </c>
      <c r="J74" s="115">
        <v>1</v>
      </c>
      <c r="K74" s="116">
        <v>33.333333333333336</v>
      </c>
    </row>
    <row r="75" spans="1:11" ht="14.1" customHeight="1" x14ac:dyDescent="0.2">
      <c r="A75" s="306" t="s">
        <v>313</v>
      </c>
      <c r="B75" s="307" t="s">
        <v>314</v>
      </c>
      <c r="C75" s="308"/>
      <c r="D75" s="113" t="s">
        <v>513</v>
      </c>
      <c r="E75" s="115" t="s">
        <v>513</v>
      </c>
      <c r="F75" s="114" t="s">
        <v>513</v>
      </c>
      <c r="G75" s="114" t="s">
        <v>513</v>
      </c>
      <c r="H75" s="114">
        <v>0</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v>3</v>
      </c>
      <c r="J76" s="115" t="s">
        <v>513</v>
      </c>
      <c r="K76" s="116" t="s">
        <v>513</v>
      </c>
    </row>
    <row r="77" spans="1:11" ht="14.1" customHeight="1" x14ac:dyDescent="0.2">
      <c r="A77" s="306">
        <v>92</v>
      </c>
      <c r="B77" s="307" t="s">
        <v>316</v>
      </c>
      <c r="C77" s="308"/>
      <c r="D77" s="113">
        <v>0.10068240295335049</v>
      </c>
      <c r="E77" s="115">
        <v>9</v>
      </c>
      <c r="F77" s="114">
        <v>12</v>
      </c>
      <c r="G77" s="114">
        <v>13</v>
      </c>
      <c r="H77" s="114">
        <v>11</v>
      </c>
      <c r="I77" s="140">
        <v>10</v>
      </c>
      <c r="J77" s="115">
        <v>-1</v>
      </c>
      <c r="K77" s="116">
        <v>-10</v>
      </c>
    </row>
    <row r="78" spans="1:11" ht="14.1" customHeight="1" x14ac:dyDescent="0.2">
      <c r="A78" s="306">
        <v>93</v>
      </c>
      <c r="B78" s="307" t="s">
        <v>317</v>
      </c>
      <c r="C78" s="308"/>
      <c r="D78" s="113">
        <v>5.5934668307416939E-2</v>
      </c>
      <c r="E78" s="115">
        <v>5</v>
      </c>
      <c r="F78" s="114">
        <v>4</v>
      </c>
      <c r="G78" s="114">
        <v>3</v>
      </c>
      <c r="H78" s="114">
        <v>4</v>
      </c>
      <c r="I78" s="140" t="s">
        <v>513</v>
      </c>
      <c r="J78" s="115" t="s">
        <v>513</v>
      </c>
      <c r="K78" s="116" t="s">
        <v>513</v>
      </c>
    </row>
    <row r="79" spans="1:11" ht="14.1" customHeight="1" x14ac:dyDescent="0.2">
      <c r="A79" s="306">
        <v>94</v>
      </c>
      <c r="B79" s="307" t="s">
        <v>318</v>
      </c>
      <c r="C79" s="308"/>
      <c r="D79" s="113">
        <v>0.57053361673565273</v>
      </c>
      <c r="E79" s="115">
        <v>51</v>
      </c>
      <c r="F79" s="114">
        <v>56</v>
      </c>
      <c r="G79" s="114">
        <v>59</v>
      </c>
      <c r="H79" s="114">
        <v>58</v>
      </c>
      <c r="I79" s="140">
        <v>59</v>
      </c>
      <c r="J79" s="115">
        <v>-8</v>
      </c>
      <c r="K79" s="116">
        <v>-13.559322033898304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4.0832307864414368</v>
      </c>
      <c r="E81" s="143">
        <v>365</v>
      </c>
      <c r="F81" s="144">
        <v>376</v>
      </c>
      <c r="G81" s="144">
        <v>380</v>
      </c>
      <c r="H81" s="144">
        <v>388</v>
      </c>
      <c r="I81" s="145">
        <v>372</v>
      </c>
      <c r="J81" s="143">
        <v>-7</v>
      </c>
      <c r="K81" s="146">
        <v>-1.881720430107527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1930</v>
      </c>
      <c r="G12" s="536">
        <v>1304</v>
      </c>
      <c r="H12" s="536">
        <v>2836</v>
      </c>
      <c r="I12" s="536">
        <v>1780</v>
      </c>
      <c r="J12" s="537">
        <v>2133</v>
      </c>
      <c r="K12" s="538">
        <v>-203</v>
      </c>
      <c r="L12" s="349">
        <v>-9.5171120487576175</v>
      </c>
    </row>
    <row r="13" spans="1:17" s="110" customFormat="1" ht="15" customHeight="1" x14ac:dyDescent="0.2">
      <c r="A13" s="350" t="s">
        <v>344</v>
      </c>
      <c r="B13" s="351" t="s">
        <v>345</v>
      </c>
      <c r="C13" s="347"/>
      <c r="D13" s="347"/>
      <c r="E13" s="348"/>
      <c r="F13" s="536">
        <v>1144</v>
      </c>
      <c r="G13" s="536">
        <v>649</v>
      </c>
      <c r="H13" s="536">
        <v>1558</v>
      </c>
      <c r="I13" s="536">
        <v>997</v>
      </c>
      <c r="J13" s="537">
        <v>1220</v>
      </c>
      <c r="K13" s="538">
        <v>-76</v>
      </c>
      <c r="L13" s="349">
        <v>-6.2295081967213113</v>
      </c>
    </row>
    <row r="14" spans="1:17" s="110" customFormat="1" ht="22.5" customHeight="1" x14ac:dyDescent="0.2">
      <c r="A14" s="350"/>
      <c r="B14" s="351" t="s">
        <v>346</v>
      </c>
      <c r="C14" s="347"/>
      <c r="D14" s="347"/>
      <c r="E14" s="348"/>
      <c r="F14" s="536">
        <v>786</v>
      </c>
      <c r="G14" s="536">
        <v>655</v>
      </c>
      <c r="H14" s="536">
        <v>1278</v>
      </c>
      <c r="I14" s="536">
        <v>783</v>
      </c>
      <c r="J14" s="537">
        <v>913</v>
      </c>
      <c r="K14" s="538">
        <v>-127</v>
      </c>
      <c r="L14" s="349">
        <v>-13.910186199342826</v>
      </c>
    </row>
    <row r="15" spans="1:17" s="110" customFormat="1" ht="15" customHeight="1" x14ac:dyDescent="0.2">
      <c r="A15" s="350" t="s">
        <v>347</v>
      </c>
      <c r="B15" s="351" t="s">
        <v>108</v>
      </c>
      <c r="C15" s="347"/>
      <c r="D15" s="347"/>
      <c r="E15" s="348"/>
      <c r="F15" s="536">
        <v>488</v>
      </c>
      <c r="G15" s="536">
        <v>336</v>
      </c>
      <c r="H15" s="536">
        <v>1308</v>
      </c>
      <c r="I15" s="536">
        <v>540</v>
      </c>
      <c r="J15" s="537">
        <v>476</v>
      </c>
      <c r="K15" s="538">
        <v>12</v>
      </c>
      <c r="L15" s="349">
        <v>2.5210084033613445</v>
      </c>
    </row>
    <row r="16" spans="1:17" s="110" customFormat="1" ht="15" customHeight="1" x14ac:dyDescent="0.2">
      <c r="A16" s="350"/>
      <c r="B16" s="351" t="s">
        <v>109</v>
      </c>
      <c r="C16" s="347"/>
      <c r="D16" s="347"/>
      <c r="E16" s="348"/>
      <c r="F16" s="536">
        <v>1228</v>
      </c>
      <c r="G16" s="536">
        <v>846</v>
      </c>
      <c r="H16" s="536">
        <v>1315</v>
      </c>
      <c r="I16" s="536">
        <v>1066</v>
      </c>
      <c r="J16" s="537">
        <v>1395</v>
      </c>
      <c r="K16" s="538">
        <v>-167</v>
      </c>
      <c r="L16" s="349">
        <v>-11.971326164874553</v>
      </c>
    </row>
    <row r="17" spans="1:12" s="110" customFormat="1" ht="15" customHeight="1" x14ac:dyDescent="0.2">
      <c r="A17" s="350"/>
      <c r="B17" s="351" t="s">
        <v>110</v>
      </c>
      <c r="C17" s="347"/>
      <c r="D17" s="347"/>
      <c r="E17" s="348"/>
      <c r="F17" s="536">
        <v>180</v>
      </c>
      <c r="G17" s="536">
        <v>108</v>
      </c>
      <c r="H17" s="536">
        <v>183</v>
      </c>
      <c r="I17" s="536">
        <v>152</v>
      </c>
      <c r="J17" s="537">
        <v>231</v>
      </c>
      <c r="K17" s="538">
        <v>-51</v>
      </c>
      <c r="L17" s="349">
        <v>-22.077922077922079</v>
      </c>
    </row>
    <row r="18" spans="1:12" s="110" customFormat="1" ht="15" customHeight="1" x14ac:dyDescent="0.2">
      <c r="A18" s="350"/>
      <c r="B18" s="351" t="s">
        <v>111</v>
      </c>
      <c r="C18" s="347"/>
      <c r="D18" s="347"/>
      <c r="E18" s="348"/>
      <c r="F18" s="536">
        <v>34</v>
      </c>
      <c r="G18" s="536">
        <v>14</v>
      </c>
      <c r="H18" s="536">
        <v>30</v>
      </c>
      <c r="I18" s="536">
        <v>22</v>
      </c>
      <c r="J18" s="537">
        <v>31</v>
      </c>
      <c r="K18" s="538">
        <v>3</v>
      </c>
      <c r="L18" s="349">
        <v>9.67741935483871</v>
      </c>
    </row>
    <row r="19" spans="1:12" s="110" customFormat="1" ht="15" customHeight="1" x14ac:dyDescent="0.2">
      <c r="A19" s="118" t="s">
        <v>113</v>
      </c>
      <c r="B19" s="119" t="s">
        <v>181</v>
      </c>
      <c r="C19" s="347"/>
      <c r="D19" s="347"/>
      <c r="E19" s="348"/>
      <c r="F19" s="536">
        <v>1349</v>
      </c>
      <c r="G19" s="536">
        <v>850</v>
      </c>
      <c r="H19" s="536">
        <v>2097</v>
      </c>
      <c r="I19" s="536">
        <v>1259</v>
      </c>
      <c r="J19" s="537">
        <v>1526</v>
      </c>
      <c r="K19" s="538">
        <v>-177</v>
      </c>
      <c r="L19" s="349">
        <v>-11.598951507208389</v>
      </c>
    </row>
    <row r="20" spans="1:12" s="110" customFormat="1" ht="15" customHeight="1" x14ac:dyDescent="0.2">
      <c r="A20" s="118"/>
      <c r="B20" s="119" t="s">
        <v>182</v>
      </c>
      <c r="C20" s="347"/>
      <c r="D20" s="347"/>
      <c r="E20" s="348"/>
      <c r="F20" s="536">
        <v>581</v>
      </c>
      <c r="G20" s="536">
        <v>454</v>
      </c>
      <c r="H20" s="536">
        <v>739</v>
      </c>
      <c r="I20" s="536">
        <v>521</v>
      </c>
      <c r="J20" s="537">
        <v>607</v>
      </c>
      <c r="K20" s="538">
        <v>-26</v>
      </c>
      <c r="L20" s="349">
        <v>-4.2833607907742994</v>
      </c>
    </row>
    <row r="21" spans="1:12" s="110" customFormat="1" ht="15" customHeight="1" x14ac:dyDescent="0.2">
      <c r="A21" s="118" t="s">
        <v>113</v>
      </c>
      <c r="B21" s="119" t="s">
        <v>116</v>
      </c>
      <c r="C21" s="347"/>
      <c r="D21" s="347"/>
      <c r="E21" s="348"/>
      <c r="F21" s="536">
        <v>1451</v>
      </c>
      <c r="G21" s="536">
        <v>980</v>
      </c>
      <c r="H21" s="536">
        <v>2319</v>
      </c>
      <c r="I21" s="536">
        <v>1339</v>
      </c>
      <c r="J21" s="537">
        <v>1659</v>
      </c>
      <c r="K21" s="538">
        <v>-208</v>
      </c>
      <c r="L21" s="349">
        <v>-12.537673297166968</v>
      </c>
    </row>
    <row r="22" spans="1:12" s="110" customFormat="1" ht="15" customHeight="1" x14ac:dyDescent="0.2">
      <c r="A22" s="118"/>
      <c r="B22" s="119" t="s">
        <v>117</v>
      </c>
      <c r="C22" s="347"/>
      <c r="D22" s="347"/>
      <c r="E22" s="348"/>
      <c r="F22" s="536">
        <v>479</v>
      </c>
      <c r="G22" s="536">
        <v>324</v>
      </c>
      <c r="H22" s="536">
        <v>516</v>
      </c>
      <c r="I22" s="536">
        <v>440</v>
      </c>
      <c r="J22" s="537">
        <v>472</v>
      </c>
      <c r="K22" s="538">
        <v>7</v>
      </c>
      <c r="L22" s="349">
        <v>1.4830508474576272</v>
      </c>
    </row>
    <row r="23" spans="1:12" s="110" customFormat="1" ht="15" customHeight="1" x14ac:dyDescent="0.2">
      <c r="A23" s="352" t="s">
        <v>347</v>
      </c>
      <c r="B23" s="353" t="s">
        <v>193</v>
      </c>
      <c r="C23" s="354"/>
      <c r="D23" s="354"/>
      <c r="E23" s="355"/>
      <c r="F23" s="539">
        <v>40</v>
      </c>
      <c r="G23" s="539">
        <v>59</v>
      </c>
      <c r="H23" s="539">
        <v>679</v>
      </c>
      <c r="I23" s="539">
        <v>48</v>
      </c>
      <c r="J23" s="540">
        <v>38</v>
      </c>
      <c r="K23" s="541">
        <v>2</v>
      </c>
      <c r="L23" s="356">
        <v>5.2631578947368425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33.1</v>
      </c>
      <c r="G25" s="542">
        <v>37.200000000000003</v>
      </c>
      <c r="H25" s="542">
        <v>38.799999999999997</v>
      </c>
      <c r="I25" s="542">
        <v>37</v>
      </c>
      <c r="J25" s="542">
        <v>29.9</v>
      </c>
      <c r="K25" s="543" t="s">
        <v>349</v>
      </c>
      <c r="L25" s="364">
        <v>3.2000000000000028</v>
      </c>
    </row>
    <row r="26" spans="1:12" s="110" customFormat="1" ht="15" customHeight="1" x14ac:dyDescent="0.2">
      <c r="A26" s="365" t="s">
        <v>105</v>
      </c>
      <c r="B26" s="366" t="s">
        <v>345</v>
      </c>
      <c r="C26" s="362"/>
      <c r="D26" s="362"/>
      <c r="E26" s="363"/>
      <c r="F26" s="542">
        <v>29.2</v>
      </c>
      <c r="G26" s="542">
        <v>30.4</v>
      </c>
      <c r="H26" s="542">
        <v>32.200000000000003</v>
      </c>
      <c r="I26" s="542">
        <v>31.6</v>
      </c>
      <c r="J26" s="544">
        <v>27.7</v>
      </c>
      <c r="K26" s="543" t="s">
        <v>349</v>
      </c>
      <c r="L26" s="364">
        <v>1.5</v>
      </c>
    </row>
    <row r="27" spans="1:12" s="110" customFormat="1" ht="15" customHeight="1" x14ac:dyDescent="0.2">
      <c r="A27" s="365"/>
      <c r="B27" s="366" t="s">
        <v>346</v>
      </c>
      <c r="C27" s="362"/>
      <c r="D27" s="362"/>
      <c r="E27" s="363"/>
      <c r="F27" s="542">
        <v>38.799999999999997</v>
      </c>
      <c r="G27" s="542">
        <v>44.1</v>
      </c>
      <c r="H27" s="542">
        <v>46</v>
      </c>
      <c r="I27" s="542">
        <v>44.1</v>
      </c>
      <c r="J27" s="542">
        <v>32.9</v>
      </c>
      <c r="K27" s="543" t="s">
        <v>349</v>
      </c>
      <c r="L27" s="364">
        <v>5.8999999999999986</v>
      </c>
    </row>
    <row r="28" spans="1:12" s="110" customFormat="1" ht="15" customHeight="1" x14ac:dyDescent="0.2">
      <c r="A28" s="365" t="s">
        <v>113</v>
      </c>
      <c r="B28" s="366" t="s">
        <v>108</v>
      </c>
      <c r="C28" s="362"/>
      <c r="D28" s="362"/>
      <c r="E28" s="363"/>
      <c r="F28" s="542">
        <v>38.9</v>
      </c>
      <c r="G28" s="542">
        <v>44</v>
      </c>
      <c r="H28" s="542">
        <v>41.7</v>
      </c>
      <c r="I28" s="542">
        <v>49.1</v>
      </c>
      <c r="J28" s="542">
        <v>43.1</v>
      </c>
      <c r="K28" s="543" t="s">
        <v>349</v>
      </c>
      <c r="L28" s="364">
        <v>-4.2000000000000028</v>
      </c>
    </row>
    <row r="29" spans="1:12" s="110" customFormat="1" ht="11.25" x14ac:dyDescent="0.2">
      <c r="A29" s="365"/>
      <c r="B29" s="366" t="s">
        <v>109</v>
      </c>
      <c r="C29" s="362"/>
      <c r="D29" s="362"/>
      <c r="E29" s="363"/>
      <c r="F29" s="542">
        <v>32.9</v>
      </c>
      <c r="G29" s="542">
        <v>36.5</v>
      </c>
      <c r="H29" s="542">
        <v>38.1</v>
      </c>
      <c r="I29" s="542">
        <v>33.4</v>
      </c>
      <c r="J29" s="544">
        <v>27</v>
      </c>
      <c r="K29" s="543" t="s">
        <v>349</v>
      </c>
      <c r="L29" s="364">
        <v>5.8999999999999986</v>
      </c>
    </row>
    <row r="30" spans="1:12" s="110" customFormat="1" ht="15" customHeight="1" x14ac:dyDescent="0.2">
      <c r="A30" s="365"/>
      <c r="B30" s="366" t="s">
        <v>110</v>
      </c>
      <c r="C30" s="362"/>
      <c r="D30" s="362"/>
      <c r="E30" s="363"/>
      <c r="F30" s="542">
        <v>23.3</v>
      </c>
      <c r="G30" s="542">
        <v>29.6</v>
      </c>
      <c r="H30" s="542">
        <v>37.200000000000003</v>
      </c>
      <c r="I30" s="542">
        <v>26.3</v>
      </c>
      <c r="J30" s="542">
        <v>26.4</v>
      </c>
      <c r="K30" s="543" t="s">
        <v>349</v>
      </c>
      <c r="L30" s="364">
        <v>-3.0999999999999979</v>
      </c>
    </row>
    <row r="31" spans="1:12" s="110" customFormat="1" ht="15" customHeight="1" x14ac:dyDescent="0.2">
      <c r="A31" s="365"/>
      <c r="B31" s="366" t="s">
        <v>111</v>
      </c>
      <c r="C31" s="362"/>
      <c r="D31" s="362"/>
      <c r="E31" s="363"/>
      <c r="F31" s="542">
        <v>20.6</v>
      </c>
      <c r="G31" s="542">
        <v>7.1</v>
      </c>
      <c r="H31" s="542">
        <v>23.3</v>
      </c>
      <c r="I31" s="542">
        <v>22.7</v>
      </c>
      <c r="J31" s="542">
        <v>9.6999999999999993</v>
      </c>
      <c r="K31" s="543" t="s">
        <v>349</v>
      </c>
      <c r="L31" s="364">
        <v>10.900000000000002</v>
      </c>
    </row>
    <row r="32" spans="1:12" s="110" customFormat="1" ht="15" customHeight="1" x14ac:dyDescent="0.2">
      <c r="A32" s="367" t="s">
        <v>113</v>
      </c>
      <c r="B32" s="368" t="s">
        <v>181</v>
      </c>
      <c r="C32" s="362"/>
      <c r="D32" s="362"/>
      <c r="E32" s="363"/>
      <c r="F32" s="542">
        <v>32</v>
      </c>
      <c r="G32" s="542">
        <v>34.1</v>
      </c>
      <c r="H32" s="542">
        <v>34.299999999999997</v>
      </c>
      <c r="I32" s="542">
        <v>35.200000000000003</v>
      </c>
      <c r="J32" s="544">
        <v>29.5</v>
      </c>
      <c r="K32" s="543" t="s">
        <v>349</v>
      </c>
      <c r="L32" s="364">
        <v>2.5</v>
      </c>
    </row>
    <row r="33" spans="1:12" s="110" customFormat="1" ht="15" customHeight="1" x14ac:dyDescent="0.2">
      <c r="A33" s="367"/>
      <c r="B33" s="368" t="s">
        <v>182</v>
      </c>
      <c r="C33" s="362"/>
      <c r="D33" s="362"/>
      <c r="E33" s="363"/>
      <c r="F33" s="542">
        <v>35.5</v>
      </c>
      <c r="G33" s="542">
        <v>42.7</v>
      </c>
      <c r="H33" s="542">
        <v>46.7</v>
      </c>
      <c r="I33" s="542">
        <v>41.1</v>
      </c>
      <c r="J33" s="542">
        <v>30.8</v>
      </c>
      <c r="K33" s="543" t="s">
        <v>349</v>
      </c>
      <c r="L33" s="364">
        <v>4.6999999999999993</v>
      </c>
    </row>
    <row r="34" spans="1:12" s="369" customFormat="1" ht="15" customHeight="1" x14ac:dyDescent="0.2">
      <c r="A34" s="367" t="s">
        <v>113</v>
      </c>
      <c r="B34" s="368" t="s">
        <v>116</v>
      </c>
      <c r="C34" s="362"/>
      <c r="D34" s="362"/>
      <c r="E34" s="363"/>
      <c r="F34" s="542">
        <v>31.2</v>
      </c>
      <c r="G34" s="542">
        <v>35.5</v>
      </c>
      <c r="H34" s="542">
        <v>37.6</v>
      </c>
      <c r="I34" s="542">
        <v>36.6</v>
      </c>
      <c r="J34" s="542">
        <v>28.7</v>
      </c>
      <c r="K34" s="543" t="s">
        <v>349</v>
      </c>
      <c r="L34" s="364">
        <v>2.5</v>
      </c>
    </row>
    <row r="35" spans="1:12" s="369" customFormat="1" ht="11.25" x14ac:dyDescent="0.2">
      <c r="A35" s="370"/>
      <c r="B35" s="371" t="s">
        <v>117</v>
      </c>
      <c r="C35" s="372"/>
      <c r="D35" s="372"/>
      <c r="E35" s="373"/>
      <c r="F35" s="545">
        <v>38.6</v>
      </c>
      <c r="G35" s="545">
        <v>42.4</v>
      </c>
      <c r="H35" s="545">
        <v>42.9</v>
      </c>
      <c r="I35" s="545">
        <v>38.299999999999997</v>
      </c>
      <c r="J35" s="546">
        <v>34.1</v>
      </c>
      <c r="K35" s="547" t="s">
        <v>349</v>
      </c>
      <c r="L35" s="374">
        <v>4.5</v>
      </c>
    </row>
    <row r="36" spans="1:12" s="369" customFormat="1" ht="15.95" customHeight="1" x14ac:dyDescent="0.2">
      <c r="A36" s="375" t="s">
        <v>350</v>
      </c>
      <c r="B36" s="376"/>
      <c r="C36" s="377"/>
      <c r="D36" s="376"/>
      <c r="E36" s="378"/>
      <c r="F36" s="548">
        <v>1849</v>
      </c>
      <c r="G36" s="548">
        <v>1231</v>
      </c>
      <c r="H36" s="548">
        <v>1989</v>
      </c>
      <c r="I36" s="548">
        <v>1695</v>
      </c>
      <c r="J36" s="548">
        <v>2056</v>
      </c>
      <c r="K36" s="549">
        <v>-207</v>
      </c>
      <c r="L36" s="380">
        <v>-10.068093385214008</v>
      </c>
    </row>
    <row r="37" spans="1:12" s="369" customFormat="1" ht="15.95" customHeight="1" x14ac:dyDescent="0.2">
      <c r="A37" s="381"/>
      <c r="B37" s="382" t="s">
        <v>113</v>
      </c>
      <c r="C37" s="382" t="s">
        <v>351</v>
      </c>
      <c r="D37" s="382"/>
      <c r="E37" s="383"/>
      <c r="F37" s="548">
        <v>612</v>
      </c>
      <c r="G37" s="548">
        <v>458</v>
      </c>
      <c r="H37" s="548">
        <v>771</v>
      </c>
      <c r="I37" s="548">
        <v>627</v>
      </c>
      <c r="J37" s="548">
        <v>615</v>
      </c>
      <c r="K37" s="549">
        <v>-3</v>
      </c>
      <c r="L37" s="380">
        <v>-0.48780487804878048</v>
      </c>
    </row>
    <row r="38" spans="1:12" s="369" customFormat="1" ht="15.95" customHeight="1" x14ac:dyDescent="0.2">
      <c r="A38" s="381"/>
      <c r="B38" s="384" t="s">
        <v>105</v>
      </c>
      <c r="C38" s="384" t="s">
        <v>106</v>
      </c>
      <c r="D38" s="385"/>
      <c r="E38" s="383"/>
      <c r="F38" s="548">
        <v>1096</v>
      </c>
      <c r="G38" s="548">
        <v>616</v>
      </c>
      <c r="H38" s="548">
        <v>1043</v>
      </c>
      <c r="I38" s="548">
        <v>962</v>
      </c>
      <c r="J38" s="550">
        <v>1174</v>
      </c>
      <c r="K38" s="549">
        <v>-78</v>
      </c>
      <c r="L38" s="380">
        <v>-6.6439522998296425</v>
      </c>
    </row>
    <row r="39" spans="1:12" s="369" customFormat="1" ht="15.95" customHeight="1" x14ac:dyDescent="0.2">
      <c r="A39" s="381"/>
      <c r="B39" s="385"/>
      <c r="C39" s="382" t="s">
        <v>352</v>
      </c>
      <c r="D39" s="385"/>
      <c r="E39" s="383"/>
      <c r="F39" s="548">
        <v>320</v>
      </c>
      <c r="G39" s="548">
        <v>187</v>
      </c>
      <c r="H39" s="548">
        <v>336</v>
      </c>
      <c r="I39" s="548">
        <v>304</v>
      </c>
      <c r="J39" s="548">
        <v>325</v>
      </c>
      <c r="K39" s="549">
        <v>-5</v>
      </c>
      <c r="L39" s="380">
        <v>-1.5384615384615385</v>
      </c>
    </row>
    <row r="40" spans="1:12" s="369" customFormat="1" ht="15.95" customHeight="1" x14ac:dyDescent="0.2">
      <c r="A40" s="381"/>
      <c r="B40" s="384"/>
      <c r="C40" s="384" t="s">
        <v>107</v>
      </c>
      <c r="D40" s="385"/>
      <c r="E40" s="383"/>
      <c r="F40" s="548">
        <v>753</v>
      </c>
      <c r="G40" s="548">
        <v>615</v>
      </c>
      <c r="H40" s="548">
        <v>946</v>
      </c>
      <c r="I40" s="548">
        <v>733</v>
      </c>
      <c r="J40" s="548">
        <v>882</v>
      </c>
      <c r="K40" s="549">
        <v>-129</v>
      </c>
      <c r="L40" s="380">
        <v>-14.625850340136054</v>
      </c>
    </row>
    <row r="41" spans="1:12" s="369" customFormat="1" ht="24" customHeight="1" x14ac:dyDescent="0.2">
      <c r="A41" s="381"/>
      <c r="B41" s="385"/>
      <c r="C41" s="382" t="s">
        <v>352</v>
      </c>
      <c r="D41" s="385"/>
      <c r="E41" s="383"/>
      <c r="F41" s="548">
        <v>292</v>
      </c>
      <c r="G41" s="548">
        <v>271</v>
      </c>
      <c r="H41" s="548">
        <v>435</v>
      </c>
      <c r="I41" s="548">
        <v>323</v>
      </c>
      <c r="J41" s="550">
        <v>290</v>
      </c>
      <c r="K41" s="549">
        <v>2</v>
      </c>
      <c r="L41" s="380">
        <v>0.68965517241379315</v>
      </c>
    </row>
    <row r="42" spans="1:12" s="110" customFormat="1" ht="15" customHeight="1" x14ac:dyDescent="0.2">
      <c r="A42" s="381"/>
      <c r="B42" s="384" t="s">
        <v>113</v>
      </c>
      <c r="C42" s="384" t="s">
        <v>353</v>
      </c>
      <c r="D42" s="385"/>
      <c r="E42" s="383"/>
      <c r="F42" s="548">
        <v>416</v>
      </c>
      <c r="G42" s="548">
        <v>266</v>
      </c>
      <c r="H42" s="548">
        <v>520</v>
      </c>
      <c r="I42" s="548">
        <v>468</v>
      </c>
      <c r="J42" s="548">
        <v>411</v>
      </c>
      <c r="K42" s="549">
        <v>5</v>
      </c>
      <c r="L42" s="380">
        <v>1.2165450121654502</v>
      </c>
    </row>
    <row r="43" spans="1:12" s="110" customFormat="1" ht="15" customHeight="1" x14ac:dyDescent="0.2">
      <c r="A43" s="381"/>
      <c r="B43" s="385"/>
      <c r="C43" s="382" t="s">
        <v>352</v>
      </c>
      <c r="D43" s="385"/>
      <c r="E43" s="383"/>
      <c r="F43" s="548">
        <v>162</v>
      </c>
      <c r="G43" s="548">
        <v>117</v>
      </c>
      <c r="H43" s="548">
        <v>217</v>
      </c>
      <c r="I43" s="548">
        <v>230</v>
      </c>
      <c r="J43" s="548">
        <v>177</v>
      </c>
      <c r="K43" s="549">
        <v>-15</v>
      </c>
      <c r="L43" s="380">
        <v>-8.4745762711864412</v>
      </c>
    </row>
    <row r="44" spans="1:12" s="110" customFormat="1" ht="15" customHeight="1" x14ac:dyDescent="0.2">
      <c r="A44" s="381"/>
      <c r="B44" s="384"/>
      <c r="C44" s="366" t="s">
        <v>109</v>
      </c>
      <c r="D44" s="385"/>
      <c r="E44" s="383"/>
      <c r="F44" s="548">
        <v>1219</v>
      </c>
      <c r="G44" s="548">
        <v>843</v>
      </c>
      <c r="H44" s="548">
        <v>1256</v>
      </c>
      <c r="I44" s="548">
        <v>1053</v>
      </c>
      <c r="J44" s="550">
        <v>1383</v>
      </c>
      <c r="K44" s="549">
        <v>-164</v>
      </c>
      <c r="L44" s="380">
        <v>-11.858279103398409</v>
      </c>
    </row>
    <row r="45" spans="1:12" s="110" customFormat="1" ht="15" customHeight="1" x14ac:dyDescent="0.2">
      <c r="A45" s="381"/>
      <c r="B45" s="385"/>
      <c r="C45" s="382" t="s">
        <v>352</v>
      </c>
      <c r="D45" s="385"/>
      <c r="E45" s="383"/>
      <c r="F45" s="548">
        <v>401</v>
      </c>
      <c r="G45" s="548">
        <v>308</v>
      </c>
      <c r="H45" s="548">
        <v>479</v>
      </c>
      <c r="I45" s="548">
        <v>352</v>
      </c>
      <c r="J45" s="548">
        <v>374</v>
      </c>
      <c r="K45" s="549">
        <v>27</v>
      </c>
      <c r="L45" s="380">
        <v>7.2192513368983962</v>
      </c>
    </row>
    <row r="46" spans="1:12" s="110" customFormat="1" ht="15" customHeight="1" x14ac:dyDescent="0.2">
      <c r="A46" s="381"/>
      <c r="B46" s="384"/>
      <c r="C46" s="366" t="s">
        <v>110</v>
      </c>
      <c r="D46" s="385"/>
      <c r="E46" s="383"/>
      <c r="F46" s="548">
        <v>180</v>
      </c>
      <c r="G46" s="548">
        <v>108</v>
      </c>
      <c r="H46" s="548">
        <v>183</v>
      </c>
      <c r="I46" s="548">
        <v>152</v>
      </c>
      <c r="J46" s="548">
        <v>231</v>
      </c>
      <c r="K46" s="549">
        <v>-51</v>
      </c>
      <c r="L46" s="380">
        <v>-22.077922077922079</v>
      </c>
    </row>
    <row r="47" spans="1:12" s="110" customFormat="1" ht="15" customHeight="1" x14ac:dyDescent="0.2">
      <c r="A47" s="381"/>
      <c r="B47" s="385"/>
      <c r="C47" s="382" t="s">
        <v>352</v>
      </c>
      <c r="D47" s="385"/>
      <c r="E47" s="383"/>
      <c r="F47" s="548">
        <v>42</v>
      </c>
      <c r="G47" s="548" t="s">
        <v>513</v>
      </c>
      <c r="H47" s="548">
        <v>68</v>
      </c>
      <c r="I47" s="548">
        <v>40</v>
      </c>
      <c r="J47" s="550">
        <v>61</v>
      </c>
      <c r="K47" s="549">
        <v>-19</v>
      </c>
      <c r="L47" s="380">
        <v>-31.147540983606557</v>
      </c>
    </row>
    <row r="48" spans="1:12" s="110" customFormat="1" ht="15" customHeight="1" x14ac:dyDescent="0.2">
      <c r="A48" s="381"/>
      <c r="B48" s="385"/>
      <c r="C48" s="366" t="s">
        <v>111</v>
      </c>
      <c r="D48" s="386"/>
      <c r="E48" s="387"/>
      <c r="F48" s="548">
        <v>34</v>
      </c>
      <c r="G48" s="548">
        <v>14</v>
      </c>
      <c r="H48" s="548">
        <v>30</v>
      </c>
      <c r="I48" s="548">
        <v>22</v>
      </c>
      <c r="J48" s="548">
        <v>31</v>
      </c>
      <c r="K48" s="549">
        <v>3</v>
      </c>
      <c r="L48" s="380">
        <v>9.67741935483871</v>
      </c>
    </row>
    <row r="49" spans="1:12" s="110" customFormat="1" ht="15" customHeight="1" x14ac:dyDescent="0.2">
      <c r="A49" s="381"/>
      <c r="B49" s="385"/>
      <c r="C49" s="382" t="s">
        <v>352</v>
      </c>
      <c r="D49" s="385"/>
      <c r="E49" s="383"/>
      <c r="F49" s="548">
        <v>7</v>
      </c>
      <c r="G49" s="548" t="s">
        <v>513</v>
      </c>
      <c r="H49" s="548">
        <v>7</v>
      </c>
      <c r="I49" s="548">
        <v>5</v>
      </c>
      <c r="J49" s="548">
        <v>3</v>
      </c>
      <c r="K49" s="549">
        <v>4</v>
      </c>
      <c r="L49" s="380">
        <v>133.33333333333334</v>
      </c>
    </row>
    <row r="50" spans="1:12" s="110" customFormat="1" ht="15" customHeight="1" x14ac:dyDescent="0.2">
      <c r="A50" s="381"/>
      <c r="B50" s="384" t="s">
        <v>113</v>
      </c>
      <c r="C50" s="382" t="s">
        <v>181</v>
      </c>
      <c r="D50" s="385"/>
      <c r="E50" s="383"/>
      <c r="F50" s="548">
        <v>1269</v>
      </c>
      <c r="G50" s="548" t="s">
        <v>513</v>
      </c>
      <c r="H50" s="548">
        <v>1271</v>
      </c>
      <c r="I50" s="548">
        <v>1179</v>
      </c>
      <c r="J50" s="550">
        <v>1449</v>
      </c>
      <c r="K50" s="549">
        <v>-180</v>
      </c>
      <c r="L50" s="380">
        <v>-12.422360248447205</v>
      </c>
    </row>
    <row r="51" spans="1:12" s="110" customFormat="1" ht="15" customHeight="1" x14ac:dyDescent="0.2">
      <c r="A51" s="381"/>
      <c r="B51" s="385"/>
      <c r="C51" s="382" t="s">
        <v>352</v>
      </c>
      <c r="D51" s="385"/>
      <c r="E51" s="383"/>
      <c r="F51" s="548">
        <v>406</v>
      </c>
      <c r="G51" s="548">
        <v>266</v>
      </c>
      <c r="H51" s="548">
        <v>436</v>
      </c>
      <c r="I51" s="548">
        <v>415</v>
      </c>
      <c r="J51" s="548">
        <v>428</v>
      </c>
      <c r="K51" s="549">
        <v>-22</v>
      </c>
      <c r="L51" s="380">
        <v>-5.1401869158878508</v>
      </c>
    </row>
    <row r="52" spans="1:12" s="110" customFormat="1" ht="15" customHeight="1" x14ac:dyDescent="0.2">
      <c r="A52" s="381"/>
      <c r="B52" s="384"/>
      <c r="C52" s="382" t="s">
        <v>182</v>
      </c>
      <c r="D52" s="385"/>
      <c r="E52" s="383"/>
      <c r="F52" s="548">
        <v>580</v>
      </c>
      <c r="G52" s="548">
        <v>450</v>
      </c>
      <c r="H52" s="548">
        <v>718</v>
      </c>
      <c r="I52" s="548">
        <v>516</v>
      </c>
      <c r="J52" s="548">
        <v>607</v>
      </c>
      <c r="K52" s="549">
        <v>-27</v>
      </c>
      <c r="L52" s="380">
        <v>-4.4481054365733117</v>
      </c>
    </row>
    <row r="53" spans="1:12" s="269" customFormat="1" ht="11.25" customHeight="1" x14ac:dyDescent="0.2">
      <c r="A53" s="381"/>
      <c r="B53" s="385"/>
      <c r="C53" s="382" t="s">
        <v>352</v>
      </c>
      <c r="D53" s="385"/>
      <c r="E53" s="383"/>
      <c r="F53" s="548">
        <v>206</v>
      </c>
      <c r="G53" s="548">
        <v>192</v>
      </c>
      <c r="H53" s="548">
        <v>335</v>
      </c>
      <c r="I53" s="548">
        <v>212</v>
      </c>
      <c r="J53" s="550">
        <v>187</v>
      </c>
      <c r="K53" s="549">
        <v>19</v>
      </c>
      <c r="L53" s="380">
        <v>10.160427807486631</v>
      </c>
    </row>
    <row r="54" spans="1:12" s="151" customFormat="1" ht="12.75" customHeight="1" x14ac:dyDescent="0.2">
      <c r="A54" s="381"/>
      <c r="B54" s="384" t="s">
        <v>113</v>
      </c>
      <c r="C54" s="384" t="s">
        <v>116</v>
      </c>
      <c r="D54" s="385"/>
      <c r="E54" s="383"/>
      <c r="F54" s="548">
        <v>1377</v>
      </c>
      <c r="G54" s="548">
        <v>922</v>
      </c>
      <c r="H54" s="548">
        <v>1548</v>
      </c>
      <c r="I54" s="548">
        <v>1261</v>
      </c>
      <c r="J54" s="548">
        <v>1590</v>
      </c>
      <c r="K54" s="549">
        <v>-213</v>
      </c>
      <c r="L54" s="380">
        <v>-13.39622641509434</v>
      </c>
    </row>
    <row r="55" spans="1:12" ht="11.25" x14ac:dyDescent="0.2">
      <c r="A55" s="381"/>
      <c r="B55" s="385"/>
      <c r="C55" s="382" t="s">
        <v>352</v>
      </c>
      <c r="D55" s="385"/>
      <c r="E55" s="383"/>
      <c r="F55" s="548">
        <v>430</v>
      </c>
      <c r="G55" s="548">
        <v>327</v>
      </c>
      <c r="H55" s="548">
        <v>582</v>
      </c>
      <c r="I55" s="548">
        <v>461</v>
      </c>
      <c r="J55" s="548">
        <v>457</v>
      </c>
      <c r="K55" s="549">
        <v>-27</v>
      </c>
      <c r="L55" s="380">
        <v>-5.908096280087527</v>
      </c>
    </row>
    <row r="56" spans="1:12" ht="14.25" customHeight="1" x14ac:dyDescent="0.2">
      <c r="A56" s="381"/>
      <c r="B56" s="385"/>
      <c r="C56" s="384" t="s">
        <v>117</v>
      </c>
      <c r="D56" s="385"/>
      <c r="E56" s="383"/>
      <c r="F56" s="548">
        <v>472</v>
      </c>
      <c r="G56" s="548">
        <v>309</v>
      </c>
      <c r="H56" s="548">
        <v>441</v>
      </c>
      <c r="I56" s="548">
        <v>433</v>
      </c>
      <c r="J56" s="548">
        <v>464</v>
      </c>
      <c r="K56" s="549">
        <v>8</v>
      </c>
      <c r="L56" s="380">
        <v>1.7241379310344827</v>
      </c>
    </row>
    <row r="57" spans="1:12" ht="18.75" customHeight="1" x14ac:dyDescent="0.2">
      <c r="A57" s="388"/>
      <c r="B57" s="389"/>
      <c r="C57" s="390" t="s">
        <v>352</v>
      </c>
      <c r="D57" s="389"/>
      <c r="E57" s="391"/>
      <c r="F57" s="551">
        <v>182</v>
      </c>
      <c r="G57" s="552">
        <v>131</v>
      </c>
      <c r="H57" s="552">
        <v>189</v>
      </c>
      <c r="I57" s="552">
        <v>166</v>
      </c>
      <c r="J57" s="552">
        <v>158</v>
      </c>
      <c r="K57" s="553">
        <f t="shared" ref="K57" si="0">IF(OR(F57=".",J57=".")=TRUE,".",IF(OR(F57="*",J57="*")=TRUE,"*",IF(AND(F57="-",J57="-")=TRUE,"-",IF(AND(ISNUMBER(J57),ISNUMBER(F57))=TRUE,IF(F57-J57=0,0,F57-J57),IF(ISNUMBER(F57)=TRUE,F57,-J57)))))</f>
        <v>24</v>
      </c>
      <c r="L57" s="392">
        <f t="shared" ref="L57" si="1">IF(K57 =".",".",IF(K57 ="*","*",IF(K57="-","-",IF(K57=0,0,IF(OR(J57="-",J57=".",F57="-",F57=".")=TRUE,"X",IF(J57=0,"0,0",IF(ABS(K57*100/J57)&gt;250,".X",(K57*100/J57))))))))</f>
        <v>15.189873417721518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1930</v>
      </c>
      <c r="E11" s="114">
        <v>1304</v>
      </c>
      <c r="F11" s="114">
        <v>2836</v>
      </c>
      <c r="G11" s="114">
        <v>1780</v>
      </c>
      <c r="H11" s="140">
        <v>2133</v>
      </c>
      <c r="I11" s="115">
        <v>-203</v>
      </c>
      <c r="J11" s="116">
        <v>-9.5171120487576175</v>
      </c>
    </row>
    <row r="12" spans="1:15" s="110" customFormat="1" ht="24.95" customHeight="1" x14ac:dyDescent="0.2">
      <c r="A12" s="193" t="s">
        <v>132</v>
      </c>
      <c r="B12" s="194" t="s">
        <v>133</v>
      </c>
      <c r="C12" s="113">
        <v>2.0207253886010363</v>
      </c>
      <c r="D12" s="115">
        <v>39</v>
      </c>
      <c r="E12" s="114">
        <v>30</v>
      </c>
      <c r="F12" s="114">
        <v>59</v>
      </c>
      <c r="G12" s="114">
        <v>35</v>
      </c>
      <c r="H12" s="140">
        <v>44</v>
      </c>
      <c r="I12" s="115">
        <v>-5</v>
      </c>
      <c r="J12" s="116">
        <v>-11.363636363636363</v>
      </c>
    </row>
    <row r="13" spans="1:15" s="110" customFormat="1" ht="24.95" customHeight="1" x14ac:dyDescent="0.2">
      <c r="A13" s="193" t="s">
        <v>134</v>
      </c>
      <c r="B13" s="199" t="s">
        <v>214</v>
      </c>
      <c r="C13" s="113">
        <v>2.1761658031088085</v>
      </c>
      <c r="D13" s="115">
        <v>42</v>
      </c>
      <c r="E13" s="114">
        <v>45</v>
      </c>
      <c r="F13" s="114">
        <v>62</v>
      </c>
      <c r="G13" s="114">
        <v>39</v>
      </c>
      <c r="H13" s="140">
        <v>43</v>
      </c>
      <c r="I13" s="115">
        <v>-1</v>
      </c>
      <c r="J13" s="116">
        <v>-2.3255813953488373</v>
      </c>
    </row>
    <row r="14" spans="1:15" s="287" customFormat="1" ht="24.95" customHeight="1" x14ac:dyDescent="0.2">
      <c r="A14" s="193" t="s">
        <v>215</v>
      </c>
      <c r="B14" s="199" t="s">
        <v>137</v>
      </c>
      <c r="C14" s="113">
        <v>23.108808290155441</v>
      </c>
      <c r="D14" s="115">
        <v>446</v>
      </c>
      <c r="E14" s="114">
        <v>243</v>
      </c>
      <c r="F14" s="114">
        <v>457</v>
      </c>
      <c r="G14" s="114">
        <v>338</v>
      </c>
      <c r="H14" s="140">
        <v>388</v>
      </c>
      <c r="I14" s="115">
        <v>58</v>
      </c>
      <c r="J14" s="116">
        <v>14.948453608247423</v>
      </c>
      <c r="K14" s="110"/>
      <c r="L14" s="110"/>
      <c r="M14" s="110"/>
      <c r="N14" s="110"/>
      <c r="O14" s="110"/>
    </row>
    <row r="15" spans="1:15" s="110" customFormat="1" ht="24.95" customHeight="1" x14ac:dyDescent="0.2">
      <c r="A15" s="193" t="s">
        <v>216</v>
      </c>
      <c r="B15" s="199" t="s">
        <v>217</v>
      </c>
      <c r="C15" s="113">
        <v>6.1658031088082899</v>
      </c>
      <c r="D15" s="115">
        <v>119</v>
      </c>
      <c r="E15" s="114">
        <v>87</v>
      </c>
      <c r="F15" s="114">
        <v>138</v>
      </c>
      <c r="G15" s="114">
        <v>106</v>
      </c>
      <c r="H15" s="140">
        <v>103</v>
      </c>
      <c r="I15" s="115">
        <v>16</v>
      </c>
      <c r="J15" s="116">
        <v>15.533980582524272</v>
      </c>
    </row>
    <row r="16" spans="1:15" s="287" customFormat="1" ht="24.95" customHeight="1" x14ac:dyDescent="0.2">
      <c r="A16" s="193" t="s">
        <v>218</v>
      </c>
      <c r="B16" s="199" t="s">
        <v>141</v>
      </c>
      <c r="C16" s="113">
        <v>12.435233160621761</v>
      </c>
      <c r="D16" s="115">
        <v>240</v>
      </c>
      <c r="E16" s="114">
        <v>104</v>
      </c>
      <c r="F16" s="114">
        <v>225</v>
      </c>
      <c r="G16" s="114">
        <v>143</v>
      </c>
      <c r="H16" s="140">
        <v>197</v>
      </c>
      <c r="I16" s="115">
        <v>43</v>
      </c>
      <c r="J16" s="116">
        <v>21.82741116751269</v>
      </c>
      <c r="K16" s="110"/>
      <c r="L16" s="110"/>
      <c r="M16" s="110"/>
      <c r="N16" s="110"/>
      <c r="O16" s="110"/>
    </row>
    <row r="17" spans="1:15" s="110" customFormat="1" ht="24.95" customHeight="1" x14ac:dyDescent="0.2">
      <c r="A17" s="193" t="s">
        <v>142</v>
      </c>
      <c r="B17" s="199" t="s">
        <v>220</v>
      </c>
      <c r="C17" s="113">
        <v>4.5077720207253886</v>
      </c>
      <c r="D17" s="115">
        <v>87</v>
      </c>
      <c r="E17" s="114">
        <v>52</v>
      </c>
      <c r="F17" s="114">
        <v>94</v>
      </c>
      <c r="G17" s="114">
        <v>89</v>
      </c>
      <c r="H17" s="140">
        <v>88</v>
      </c>
      <c r="I17" s="115">
        <v>-1</v>
      </c>
      <c r="J17" s="116">
        <v>-1.1363636363636365</v>
      </c>
    </row>
    <row r="18" spans="1:15" s="287" customFormat="1" ht="24.95" customHeight="1" x14ac:dyDescent="0.2">
      <c r="A18" s="201" t="s">
        <v>144</v>
      </c>
      <c r="B18" s="202" t="s">
        <v>145</v>
      </c>
      <c r="C18" s="113">
        <v>11.865284974093264</v>
      </c>
      <c r="D18" s="115">
        <v>229</v>
      </c>
      <c r="E18" s="114">
        <v>88</v>
      </c>
      <c r="F18" s="114">
        <v>318</v>
      </c>
      <c r="G18" s="114">
        <v>208</v>
      </c>
      <c r="H18" s="140">
        <v>234</v>
      </c>
      <c r="I18" s="115">
        <v>-5</v>
      </c>
      <c r="J18" s="116">
        <v>-2.1367521367521367</v>
      </c>
      <c r="K18" s="110"/>
      <c r="L18" s="110"/>
      <c r="M18" s="110"/>
      <c r="N18" s="110"/>
      <c r="O18" s="110"/>
    </row>
    <row r="19" spans="1:15" s="110" customFormat="1" ht="24.95" customHeight="1" x14ac:dyDescent="0.2">
      <c r="A19" s="193" t="s">
        <v>146</v>
      </c>
      <c r="B19" s="199" t="s">
        <v>147</v>
      </c>
      <c r="C19" s="113">
        <v>16.528497409326423</v>
      </c>
      <c r="D19" s="115">
        <v>319</v>
      </c>
      <c r="E19" s="114">
        <v>229</v>
      </c>
      <c r="F19" s="114">
        <v>417</v>
      </c>
      <c r="G19" s="114">
        <v>277</v>
      </c>
      <c r="H19" s="140">
        <v>428</v>
      </c>
      <c r="I19" s="115">
        <v>-109</v>
      </c>
      <c r="J19" s="116">
        <v>-25.467289719626169</v>
      </c>
    </row>
    <row r="20" spans="1:15" s="287" customFormat="1" ht="24.95" customHeight="1" x14ac:dyDescent="0.2">
      <c r="A20" s="193" t="s">
        <v>148</v>
      </c>
      <c r="B20" s="199" t="s">
        <v>149</v>
      </c>
      <c r="C20" s="113">
        <v>3.471502590673575</v>
      </c>
      <c r="D20" s="115">
        <v>67</v>
      </c>
      <c r="E20" s="114">
        <v>49</v>
      </c>
      <c r="F20" s="114">
        <v>143</v>
      </c>
      <c r="G20" s="114">
        <v>51</v>
      </c>
      <c r="H20" s="140">
        <v>127</v>
      </c>
      <c r="I20" s="115">
        <v>-60</v>
      </c>
      <c r="J20" s="116">
        <v>-47.244094488188978</v>
      </c>
      <c r="K20" s="110"/>
      <c r="L20" s="110"/>
      <c r="M20" s="110"/>
      <c r="N20" s="110"/>
      <c r="O20" s="110"/>
    </row>
    <row r="21" spans="1:15" s="110" customFormat="1" ht="24.95" customHeight="1" x14ac:dyDescent="0.2">
      <c r="A21" s="201" t="s">
        <v>150</v>
      </c>
      <c r="B21" s="202" t="s">
        <v>151</v>
      </c>
      <c r="C21" s="113">
        <v>8.0310880829015545</v>
      </c>
      <c r="D21" s="115">
        <v>155</v>
      </c>
      <c r="E21" s="114">
        <v>121</v>
      </c>
      <c r="F21" s="114">
        <v>213</v>
      </c>
      <c r="G21" s="114">
        <v>219</v>
      </c>
      <c r="H21" s="140">
        <v>180</v>
      </c>
      <c r="I21" s="115">
        <v>-25</v>
      </c>
      <c r="J21" s="116">
        <v>-13.888888888888889</v>
      </c>
    </row>
    <row r="22" spans="1:15" s="110" customFormat="1" ht="24.95" customHeight="1" x14ac:dyDescent="0.2">
      <c r="A22" s="201" t="s">
        <v>152</v>
      </c>
      <c r="B22" s="199" t="s">
        <v>153</v>
      </c>
      <c r="C22" s="113" t="s">
        <v>513</v>
      </c>
      <c r="D22" s="115" t="s">
        <v>513</v>
      </c>
      <c r="E22" s="114">
        <v>3</v>
      </c>
      <c r="F22" s="114">
        <v>9</v>
      </c>
      <c r="G22" s="114">
        <v>10</v>
      </c>
      <c r="H22" s="140">
        <v>9</v>
      </c>
      <c r="I22" s="115" t="s">
        <v>513</v>
      </c>
      <c r="J22" s="116" t="s">
        <v>513</v>
      </c>
    </row>
    <row r="23" spans="1:15" s="110" customFormat="1" ht="24.95" customHeight="1" x14ac:dyDescent="0.2">
      <c r="A23" s="193" t="s">
        <v>154</v>
      </c>
      <c r="B23" s="199" t="s">
        <v>155</v>
      </c>
      <c r="C23" s="113">
        <v>1.5544041450777202</v>
      </c>
      <c r="D23" s="115">
        <v>30</v>
      </c>
      <c r="E23" s="114">
        <v>12</v>
      </c>
      <c r="F23" s="114">
        <v>43</v>
      </c>
      <c r="G23" s="114">
        <v>22</v>
      </c>
      <c r="H23" s="140">
        <v>78</v>
      </c>
      <c r="I23" s="115">
        <v>-48</v>
      </c>
      <c r="J23" s="116">
        <v>-61.53846153846154</v>
      </c>
    </row>
    <row r="24" spans="1:15" s="110" customFormat="1" ht="24.95" customHeight="1" x14ac:dyDescent="0.2">
      <c r="A24" s="193" t="s">
        <v>156</v>
      </c>
      <c r="B24" s="199" t="s">
        <v>221</v>
      </c>
      <c r="C24" s="113">
        <v>3.9896373056994818</v>
      </c>
      <c r="D24" s="115">
        <v>77</v>
      </c>
      <c r="E24" s="114">
        <v>68</v>
      </c>
      <c r="F24" s="114">
        <v>160</v>
      </c>
      <c r="G24" s="114">
        <v>55</v>
      </c>
      <c r="H24" s="140">
        <v>125</v>
      </c>
      <c r="I24" s="115">
        <v>-48</v>
      </c>
      <c r="J24" s="116">
        <v>-38.4</v>
      </c>
    </row>
    <row r="25" spans="1:15" s="110" customFormat="1" ht="24.95" customHeight="1" x14ac:dyDescent="0.2">
      <c r="A25" s="193" t="s">
        <v>222</v>
      </c>
      <c r="B25" s="204" t="s">
        <v>159</v>
      </c>
      <c r="C25" s="113">
        <v>3.8341968911917097</v>
      </c>
      <c r="D25" s="115">
        <v>74</v>
      </c>
      <c r="E25" s="114">
        <v>45</v>
      </c>
      <c r="F25" s="114">
        <v>78</v>
      </c>
      <c r="G25" s="114">
        <v>74</v>
      </c>
      <c r="H25" s="140">
        <v>65</v>
      </c>
      <c r="I25" s="115">
        <v>9</v>
      </c>
      <c r="J25" s="116">
        <v>13.846153846153847</v>
      </c>
    </row>
    <row r="26" spans="1:15" s="110" customFormat="1" ht="24.95" customHeight="1" x14ac:dyDescent="0.2">
      <c r="A26" s="201">
        <v>782.78300000000002</v>
      </c>
      <c r="B26" s="203" t="s">
        <v>160</v>
      </c>
      <c r="C26" s="113" t="s">
        <v>513</v>
      </c>
      <c r="D26" s="115" t="s">
        <v>513</v>
      </c>
      <c r="E26" s="114">
        <v>13</v>
      </c>
      <c r="F26" s="114">
        <v>10</v>
      </c>
      <c r="G26" s="114">
        <v>22</v>
      </c>
      <c r="H26" s="140">
        <v>7</v>
      </c>
      <c r="I26" s="115" t="s">
        <v>513</v>
      </c>
      <c r="J26" s="116" t="s">
        <v>513</v>
      </c>
    </row>
    <row r="27" spans="1:15" s="110" customFormat="1" ht="24.95" customHeight="1" x14ac:dyDescent="0.2">
      <c r="A27" s="193" t="s">
        <v>161</v>
      </c>
      <c r="B27" s="199" t="s">
        <v>162</v>
      </c>
      <c r="C27" s="113">
        <v>4.1450777202072535</v>
      </c>
      <c r="D27" s="115">
        <v>80</v>
      </c>
      <c r="E27" s="114">
        <v>54</v>
      </c>
      <c r="F27" s="114">
        <v>120</v>
      </c>
      <c r="G27" s="114">
        <v>73</v>
      </c>
      <c r="H27" s="140">
        <v>67</v>
      </c>
      <c r="I27" s="115">
        <v>13</v>
      </c>
      <c r="J27" s="116">
        <v>19.402985074626866</v>
      </c>
    </row>
    <row r="28" spans="1:15" s="110" customFormat="1" ht="24.95" customHeight="1" x14ac:dyDescent="0.2">
      <c r="A28" s="193" t="s">
        <v>163</v>
      </c>
      <c r="B28" s="199" t="s">
        <v>164</v>
      </c>
      <c r="C28" s="113">
        <v>1.9170984455958548</v>
      </c>
      <c r="D28" s="115">
        <v>37</v>
      </c>
      <c r="E28" s="114">
        <v>34</v>
      </c>
      <c r="F28" s="114">
        <v>128</v>
      </c>
      <c r="G28" s="114">
        <v>30</v>
      </c>
      <c r="H28" s="140">
        <v>56</v>
      </c>
      <c r="I28" s="115">
        <v>-19</v>
      </c>
      <c r="J28" s="116">
        <v>-33.928571428571431</v>
      </c>
    </row>
    <row r="29" spans="1:15" s="110" customFormat="1" ht="24.95" customHeight="1" x14ac:dyDescent="0.2">
      <c r="A29" s="193">
        <v>86</v>
      </c>
      <c r="B29" s="199" t="s">
        <v>165</v>
      </c>
      <c r="C29" s="113">
        <v>2.849740932642487</v>
      </c>
      <c r="D29" s="115">
        <v>55</v>
      </c>
      <c r="E29" s="114">
        <v>75</v>
      </c>
      <c r="F29" s="114">
        <v>143</v>
      </c>
      <c r="G29" s="114">
        <v>84</v>
      </c>
      <c r="H29" s="140">
        <v>80</v>
      </c>
      <c r="I29" s="115">
        <v>-25</v>
      </c>
      <c r="J29" s="116">
        <v>-31.25</v>
      </c>
    </row>
    <row r="30" spans="1:15" s="110" customFormat="1" ht="24.95" customHeight="1" x14ac:dyDescent="0.2">
      <c r="A30" s="193">
        <v>87.88</v>
      </c>
      <c r="B30" s="204" t="s">
        <v>166</v>
      </c>
      <c r="C30" s="113">
        <v>7.823834196891192</v>
      </c>
      <c r="D30" s="115">
        <v>151</v>
      </c>
      <c r="E30" s="114">
        <v>115</v>
      </c>
      <c r="F30" s="114">
        <v>373</v>
      </c>
      <c r="G30" s="114">
        <v>93</v>
      </c>
      <c r="H30" s="140">
        <v>123</v>
      </c>
      <c r="I30" s="115">
        <v>28</v>
      </c>
      <c r="J30" s="116">
        <v>22.764227642276424</v>
      </c>
    </row>
    <row r="31" spans="1:15" s="110" customFormat="1" ht="24.95" customHeight="1" x14ac:dyDescent="0.2">
      <c r="A31" s="193" t="s">
        <v>167</v>
      </c>
      <c r="B31" s="199" t="s">
        <v>168</v>
      </c>
      <c r="C31" s="113">
        <v>5.8031088082901556</v>
      </c>
      <c r="D31" s="115">
        <v>112</v>
      </c>
      <c r="E31" s="114">
        <v>80</v>
      </c>
      <c r="F31" s="114">
        <v>103</v>
      </c>
      <c r="G31" s="114">
        <v>150</v>
      </c>
      <c r="H31" s="140">
        <v>79</v>
      </c>
      <c r="I31" s="115">
        <v>33</v>
      </c>
      <c r="J31" s="116">
        <v>41.77215189873418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2.0207253886010363</v>
      </c>
      <c r="D34" s="115">
        <v>39</v>
      </c>
      <c r="E34" s="114">
        <v>30</v>
      </c>
      <c r="F34" s="114">
        <v>59</v>
      </c>
      <c r="G34" s="114">
        <v>35</v>
      </c>
      <c r="H34" s="140">
        <v>44</v>
      </c>
      <c r="I34" s="115">
        <v>-5</v>
      </c>
      <c r="J34" s="116">
        <v>-11.363636363636363</v>
      </c>
    </row>
    <row r="35" spans="1:10" s="110" customFormat="1" ht="24.95" customHeight="1" x14ac:dyDescent="0.2">
      <c r="A35" s="292" t="s">
        <v>171</v>
      </c>
      <c r="B35" s="293" t="s">
        <v>172</v>
      </c>
      <c r="C35" s="113">
        <v>37.15025906735751</v>
      </c>
      <c r="D35" s="115">
        <v>717</v>
      </c>
      <c r="E35" s="114">
        <v>376</v>
      </c>
      <c r="F35" s="114">
        <v>837</v>
      </c>
      <c r="G35" s="114">
        <v>585</v>
      </c>
      <c r="H35" s="140">
        <v>665</v>
      </c>
      <c r="I35" s="115">
        <v>52</v>
      </c>
      <c r="J35" s="116">
        <v>7.8195488721804507</v>
      </c>
    </row>
    <row r="36" spans="1:10" s="110" customFormat="1" ht="24.95" customHeight="1" x14ac:dyDescent="0.2">
      <c r="A36" s="294" t="s">
        <v>173</v>
      </c>
      <c r="B36" s="295" t="s">
        <v>174</v>
      </c>
      <c r="C36" s="125">
        <v>60.829015544041454</v>
      </c>
      <c r="D36" s="143">
        <v>1174</v>
      </c>
      <c r="E36" s="144">
        <v>898</v>
      </c>
      <c r="F36" s="144">
        <v>1940</v>
      </c>
      <c r="G36" s="144">
        <v>1160</v>
      </c>
      <c r="H36" s="145">
        <v>1424</v>
      </c>
      <c r="I36" s="143">
        <v>-250</v>
      </c>
      <c r="J36" s="146">
        <v>-17.556179775280899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1930</v>
      </c>
      <c r="F11" s="264">
        <v>1304</v>
      </c>
      <c r="G11" s="264">
        <v>2836</v>
      </c>
      <c r="H11" s="264">
        <v>1780</v>
      </c>
      <c r="I11" s="265">
        <v>2133</v>
      </c>
      <c r="J11" s="263">
        <v>-203</v>
      </c>
      <c r="K11" s="266">
        <v>-9.5171120487576175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30.621761658031087</v>
      </c>
      <c r="E13" s="115">
        <v>591</v>
      </c>
      <c r="F13" s="114">
        <v>417</v>
      </c>
      <c r="G13" s="114">
        <v>646</v>
      </c>
      <c r="H13" s="114">
        <v>567</v>
      </c>
      <c r="I13" s="140">
        <v>572</v>
      </c>
      <c r="J13" s="115">
        <v>19</v>
      </c>
      <c r="K13" s="116">
        <v>3.3216783216783217</v>
      </c>
    </row>
    <row r="14" spans="1:15" ht="15.95" customHeight="1" x14ac:dyDescent="0.2">
      <c r="A14" s="306" t="s">
        <v>230</v>
      </c>
      <c r="B14" s="307"/>
      <c r="C14" s="308"/>
      <c r="D14" s="113">
        <v>57.616580310880828</v>
      </c>
      <c r="E14" s="115">
        <v>1112</v>
      </c>
      <c r="F14" s="114">
        <v>711</v>
      </c>
      <c r="G14" s="114">
        <v>1837</v>
      </c>
      <c r="H14" s="114">
        <v>986</v>
      </c>
      <c r="I14" s="140">
        <v>1224</v>
      </c>
      <c r="J14" s="115">
        <v>-112</v>
      </c>
      <c r="K14" s="116">
        <v>-9.1503267973856204</v>
      </c>
    </row>
    <row r="15" spans="1:15" ht="15.95" customHeight="1" x14ac:dyDescent="0.2">
      <c r="A15" s="306" t="s">
        <v>231</v>
      </c>
      <c r="B15" s="307"/>
      <c r="C15" s="308"/>
      <c r="D15" s="113">
        <v>5.6994818652849739</v>
      </c>
      <c r="E15" s="115">
        <v>110</v>
      </c>
      <c r="F15" s="114">
        <v>105</v>
      </c>
      <c r="G15" s="114">
        <v>148</v>
      </c>
      <c r="H15" s="114">
        <v>116</v>
      </c>
      <c r="I15" s="140">
        <v>173</v>
      </c>
      <c r="J15" s="115">
        <v>-63</v>
      </c>
      <c r="K15" s="116">
        <v>-36.416184971098268</v>
      </c>
    </row>
    <row r="16" spans="1:15" ht="15.95" customHeight="1" x14ac:dyDescent="0.2">
      <c r="A16" s="306" t="s">
        <v>232</v>
      </c>
      <c r="B16" s="307"/>
      <c r="C16" s="308"/>
      <c r="D16" s="113">
        <v>4.1968911917098444</v>
      </c>
      <c r="E16" s="115">
        <v>81</v>
      </c>
      <c r="F16" s="114">
        <v>68</v>
      </c>
      <c r="G16" s="114">
        <v>143</v>
      </c>
      <c r="H16" s="114">
        <v>88</v>
      </c>
      <c r="I16" s="140">
        <v>136</v>
      </c>
      <c r="J16" s="115">
        <v>-55</v>
      </c>
      <c r="K16" s="116">
        <v>-40.441176470588232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2.0725388601036268</v>
      </c>
      <c r="E18" s="115">
        <v>40</v>
      </c>
      <c r="F18" s="114">
        <v>38</v>
      </c>
      <c r="G18" s="114">
        <v>71</v>
      </c>
      <c r="H18" s="114">
        <v>41</v>
      </c>
      <c r="I18" s="140">
        <v>43</v>
      </c>
      <c r="J18" s="115">
        <v>-3</v>
      </c>
      <c r="K18" s="116">
        <v>-6.9767441860465116</v>
      </c>
    </row>
    <row r="19" spans="1:11" ht="14.1" customHeight="1" x14ac:dyDescent="0.2">
      <c r="A19" s="306" t="s">
        <v>235</v>
      </c>
      <c r="B19" s="307" t="s">
        <v>236</v>
      </c>
      <c r="C19" s="308"/>
      <c r="D19" s="113">
        <v>1.8134715025906736</v>
      </c>
      <c r="E19" s="115">
        <v>35</v>
      </c>
      <c r="F19" s="114">
        <v>22</v>
      </c>
      <c r="G19" s="114">
        <v>55</v>
      </c>
      <c r="H19" s="114">
        <v>24</v>
      </c>
      <c r="I19" s="140">
        <v>35</v>
      </c>
      <c r="J19" s="115">
        <v>0</v>
      </c>
      <c r="K19" s="116">
        <v>0</v>
      </c>
    </row>
    <row r="20" spans="1:11" ht="14.1" customHeight="1" x14ac:dyDescent="0.2">
      <c r="A20" s="306">
        <v>12</v>
      </c>
      <c r="B20" s="307" t="s">
        <v>237</v>
      </c>
      <c r="C20" s="308"/>
      <c r="D20" s="113">
        <v>2.4870466321243523</v>
      </c>
      <c r="E20" s="115">
        <v>48</v>
      </c>
      <c r="F20" s="114">
        <v>22</v>
      </c>
      <c r="G20" s="114">
        <v>29</v>
      </c>
      <c r="H20" s="114">
        <v>88</v>
      </c>
      <c r="I20" s="140">
        <v>32</v>
      </c>
      <c r="J20" s="115">
        <v>16</v>
      </c>
      <c r="K20" s="116">
        <v>50</v>
      </c>
    </row>
    <row r="21" spans="1:11" ht="14.1" customHeight="1" x14ac:dyDescent="0.2">
      <c r="A21" s="306">
        <v>21</v>
      </c>
      <c r="B21" s="307" t="s">
        <v>238</v>
      </c>
      <c r="C21" s="308"/>
      <c r="D21" s="113">
        <v>1.3471502590673574</v>
      </c>
      <c r="E21" s="115">
        <v>26</v>
      </c>
      <c r="F21" s="114">
        <v>8</v>
      </c>
      <c r="G21" s="114">
        <v>10</v>
      </c>
      <c r="H21" s="114">
        <v>9</v>
      </c>
      <c r="I21" s="140">
        <v>25</v>
      </c>
      <c r="J21" s="115">
        <v>1</v>
      </c>
      <c r="K21" s="116">
        <v>4</v>
      </c>
    </row>
    <row r="22" spans="1:11" ht="14.1" customHeight="1" x14ac:dyDescent="0.2">
      <c r="A22" s="306">
        <v>22</v>
      </c>
      <c r="B22" s="307" t="s">
        <v>239</v>
      </c>
      <c r="C22" s="308"/>
      <c r="D22" s="113">
        <v>3.2124352331606216</v>
      </c>
      <c r="E22" s="115">
        <v>62</v>
      </c>
      <c r="F22" s="114">
        <v>47</v>
      </c>
      <c r="G22" s="114">
        <v>115</v>
      </c>
      <c r="H22" s="114">
        <v>84</v>
      </c>
      <c r="I22" s="140">
        <v>93</v>
      </c>
      <c r="J22" s="115">
        <v>-31</v>
      </c>
      <c r="K22" s="116">
        <v>-33.333333333333336</v>
      </c>
    </row>
    <row r="23" spans="1:11" ht="14.1" customHeight="1" x14ac:dyDescent="0.2">
      <c r="A23" s="306">
        <v>23</v>
      </c>
      <c r="B23" s="307" t="s">
        <v>240</v>
      </c>
      <c r="C23" s="308"/>
      <c r="D23" s="113">
        <v>0.20725388601036268</v>
      </c>
      <c r="E23" s="115">
        <v>4</v>
      </c>
      <c r="F23" s="114" t="s">
        <v>513</v>
      </c>
      <c r="G23" s="114">
        <v>15</v>
      </c>
      <c r="H23" s="114">
        <v>8</v>
      </c>
      <c r="I23" s="140">
        <v>4</v>
      </c>
      <c r="J23" s="115">
        <v>0</v>
      </c>
      <c r="K23" s="116">
        <v>0</v>
      </c>
    </row>
    <row r="24" spans="1:11" ht="14.1" customHeight="1" x14ac:dyDescent="0.2">
      <c r="A24" s="306">
        <v>24</v>
      </c>
      <c r="B24" s="307" t="s">
        <v>241</v>
      </c>
      <c r="C24" s="308"/>
      <c r="D24" s="113">
        <v>6.9430051813471501</v>
      </c>
      <c r="E24" s="115">
        <v>134</v>
      </c>
      <c r="F24" s="114">
        <v>33</v>
      </c>
      <c r="G24" s="114">
        <v>93</v>
      </c>
      <c r="H24" s="114">
        <v>76</v>
      </c>
      <c r="I24" s="140">
        <v>78</v>
      </c>
      <c r="J24" s="115">
        <v>56</v>
      </c>
      <c r="K24" s="116">
        <v>71.794871794871796</v>
      </c>
    </row>
    <row r="25" spans="1:11" ht="14.1" customHeight="1" x14ac:dyDescent="0.2">
      <c r="A25" s="306">
        <v>25</v>
      </c>
      <c r="B25" s="307" t="s">
        <v>242</v>
      </c>
      <c r="C25" s="308"/>
      <c r="D25" s="113">
        <v>7.0466321243523318</v>
      </c>
      <c r="E25" s="115">
        <v>136</v>
      </c>
      <c r="F25" s="114">
        <v>54</v>
      </c>
      <c r="G25" s="114">
        <v>164</v>
      </c>
      <c r="H25" s="114">
        <v>78</v>
      </c>
      <c r="I25" s="140">
        <v>125</v>
      </c>
      <c r="J25" s="115">
        <v>11</v>
      </c>
      <c r="K25" s="116">
        <v>8.8000000000000007</v>
      </c>
    </row>
    <row r="26" spans="1:11" ht="14.1" customHeight="1" x14ac:dyDescent="0.2">
      <c r="A26" s="306">
        <v>26</v>
      </c>
      <c r="B26" s="307" t="s">
        <v>243</v>
      </c>
      <c r="C26" s="308"/>
      <c r="D26" s="113">
        <v>3.1606217616580312</v>
      </c>
      <c r="E26" s="115">
        <v>61</v>
      </c>
      <c r="F26" s="114">
        <v>51</v>
      </c>
      <c r="G26" s="114">
        <v>97</v>
      </c>
      <c r="H26" s="114">
        <v>30</v>
      </c>
      <c r="I26" s="140">
        <v>62</v>
      </c>
      <c r="J26" s="115">
        <v>-1</v>
      </c>
      <c r="K26" s="116">
        <v>-1.6129032258064515</v>
      </c>
    </row>
    <row r="27" spans="1:11" ht="14.1" customHeight="1" x14ac:dyDescent="0.2">
      <c r="A27" s="306">
        <v>27</v>
      </c>
      <c r="B27" s="307" t="s">
        <v>244</v>
      </c>
      <c r="C27" s="308"/>
      <c r="D27" s="113">
        <v>1.2435233160621761</v>
      </c>
      <c r="E27" s="115">
        <v>24</v>
      </c>
      <c r="F27" s="114">
        <v>16</v>
      </c>
      <c r="G27" s="114">
        <v>44</v>
      </c>
      <c r="H27" s="114">
        <v>23</v>
      </c>
      <c r="I27" s="140">
        <v>18</v>
      </c>
      <c r="J27" s="115">
        <v>6</v>
      </c>
      <c r="K27" s="116">
        <v>33.333333333333336</v>
      </c>
    </row>
    <row r="28" spans="1:11" ht="14.1" customHeight="1" x14ac:dyDescent="0.2">
      <c r="A28" s="306">
        <v>28</v>
      </c>
      <c r="B28" s="307" t="s">
        <v>245</v>
      </c>
      <c r="C28" s="308"/>
      <c r="D28" s="113" t="s">
        <v>513</v>
      </c>
      <c r="E28" s="115" t="s">
        <v>513</v>
      </c>
      <c r="F28" s="114" t="s">
        <v>513</v>
      </c>
      <c r="G28" s="114">
        <v>5</v>
      </c>
      <c r="H28" s="114">
        <v>7</v>
      </c>
      <c r="I28" s="140">
        <v>3</v>
      </c>
      <c r="J28" s="115" t="s">
        <v>513</v>
      </c>
      <c r="K28" s="116" t="s">
        <v>513</v>
      </c>
    </row>
    <row r="29" spans="1:11" ht="14.1" customHeight="1" x14ac:dyDescent="0.2">
      <c r="A29" s="306">
        <v>29</v>
      </c>
      <c r="B29" s="307" t="s">
        <v>246</v>
      </c>
      <c r="C29" s="308"/>
      <c r="D29" s="113">
        <v>6.3212435233160624</v>
      </c>
      <c r="E29" s="115">
        <v>122</v>
      </c>
      <c r="F29" s="114">
        <v>90</v>
      </c>
      <c r="G29" s="114">
        <v>119</v>
      </c>
      <c r="H29" s="114">
        <v>119</v>
      </c>
      <c r="I29" s="140">
        <v>114</v>
      </c>
      <c r="J29" s="115">
        <v>8</v>
      </c>
      <c r="K29" s="116">
        <v>7.0175438596491224</v>
      </c>
    </row>
    <row r="30" spans="1:11" ht="14.1" customHeight="1" x14ac:dyDescent="0.2">
      <c r="A30" s="306" t="s">
        <v>247</v>
      </c>
      <c r="B30" s="307" t="s">
        <v>248</v>
      </c>
      <c r="C30" s="308"/>
      <c r="D30" s="113" t="s">
        <v>513</v>
      </c>
      <c r="E30" s="115" t="s">
        <v>513</v>
      </c>
      <c r="F30" s="114">
        <v>45</v>
      </c>
      <c r="G30" s="114">
        <v>39</v>
      </c>
      <c r="H30" s="114">
        <v>49</v>
      </c>
      <c r="I30" s="140" t="s">
        <v>513</v>
      </c>
      <c r="J30" s="115" t="s">
        <v>513</v>
      </c>
      <c r="K30" s="116" t="s">
        <v>513</v>
      </c>
    </row>
    <row r="31" spans="1:11" ht="14.1" customHeight="1" x14ac:dyDescent="0.2">
      <c r="A31" s="306" t="s">
        <v>249</v>
      </c>
      <c r="B31" s="307" t="s">
        <v>250</v>
      </c>
      <c r="C31" s="308"/>
      <c r="D31" s="113">
        <v>3.2642487046632125</v>
      </c>
      <c r="E31" s="115">
        <v>63</v>
      </c>
      <c r="F31" s="114" t="s">
        <v>513</v>
      </c>
      <c r="G31" s="114">
        <v>69</v>
      </c>
      <c r="H31" s="114">
        <v>66</v>
      </c>
      <c r="I31" s="140">
        <v>57</v>
      </c>
      <c r="J31" s="115">
        <v>6</v>
      </c>
      <c r="K31" s="116">
        <v>10.526315789473685</v>
      </c>
    </row>
    <row r="32" spans="1:11" ht="14.1" customHeight="1" x14ac:dyDescent="0.2">
      <c r="A32" s="306">
        <v>31</v>
      </c>
      <c r="B32" s="307" t="s">
        <v>251</v>
      </c>
      <c r="C32" s="308"/>
      <c r="D32" s="113">
        <v>0.56994818652849744</v>
      </c>
      <c r="E32" s="115">
        <v>11</v>
      </c>
      <c r="F32" s="114">
        <v>5</v>
      </c>
      <c r="G32" s="114">
        <v>9</v>
      </c>
      <c r="H32" s="114">
        <v>5</v>
      </c>
      <c r="I32" s="140">
        <v>13</v>
      </c>
      <c r="J32" s="115">
        <v>-2</v>
      </c>
      <c r="K32" s="116">
        <v>-15.384615384615385</v>
      </c>
    </row>
    <row r="33" spans="1:11" ht="14.1" customHeight="1" x14ac:dyDescent="0.2">
      <c r="A33" s="306">
        <v>32</v>
      </c>
      <c r="B33" s="307" t="s">
        <v>252</v>
      </c>
      <c r="C33" s="308"/>
      <c r="D33" s="113">
        <v>4.5077720207253886</v>
      </c>
      <c r="E33" s="115">
        <v>87</v>
      </c>
      <c r="F33" s="114">
        <v>53</v>
      </c>
      <c r="G33" s="114">
        <v>133</v>
      </c>
      <c r="H33" s="114">
        <v>92</v>
      </c>
      <c r="I33" s="140">
        <v>71</v>
      </c>
      <c r="J33" s="115">
        <v>16</v>
      </c>
      <c r="K33" s="116">
        <v>22.535211267605632</v>
      </c>
    </row>
    <row r="34" spans="1:11" ht="14.1" customHeight="1" x14ac:dyDescent="0.2">
      <c r="A34" s="306">
        <v>33</v>
      </c>
      <c r="B34" s="307" t="s">
        <v>253</v>
      </c>
      <c r="C34" s="308"/>
      <c r="D34" s="113">
        <v>3.0569948186528499</v>
      </c>
      <c r="E34" s="115">
        <v>59</v>
      </c>
      <c r="F34" s="114">
        <v>22</v>
      </c>
      <c r="G34" s="114">
        <v>61</v>
      </c>
      <c r="H34" s="114">
        <v>40</v>
      </c>
      <c r="I34" s="140">
        <v>55</v>
      </c>
      <c r="J34" s="115">
        <v>4</v>
      </c>
      <c r="K34" s="116">
        <v>7.2727272727272725</v>
      </c>
    </row>
    <row r="35" spans="1:11" ht="14.1" customHeight="1" x14ac:dyDescent="0.2">
      <c r="A35" s="306">
        <v>34</v>
      </c>
      <c r="B35" s="307" t="s">
        <v>254</v>
      </c>
      <c r="C35" s="308"/>
      <c r="D35" s="113">
        <v>2.6424870466321244</v>
      </c>
      <c r="E35" s="115">
        <v>51</v>
      </c>
      <c r="F35" s="114">
        <v>23</v>
      </c>
      <c r="G35" s="114">
        <v>63</v>
      </c>
      <c r="H35" s="114">
        <v>36</v>
      </c>
      <c r="I35" s="140">
        <v>49</v>
      </c>
      <c r="J35" s="115">
        <v>2</v>
      </c>
      <c r="K35" s="116">
        <v>4.0816326530612246</v>
      </c>
    </row>
    <row r="36" spans="1:11" ht="14.1" customHeight="1" x14ac:dyDescent="0.2">
      <c r="A36" s="306">
        <v>41</v>
      </c>
      <c r="B36" s="307" t="s">
        <v>255</v>
      </c>
      <c r="C36" s="308"/>
      <c r="D36" s="113" t="s">
        <v>513</v>
      </c>
      <c r="E36" s="115" t="s">
        <v>513</v>
      </c>
      <c r="F36" s="114">
        <v>0</v>
      </c>
      <c r="G36" s="114" t="s">
        <v>513</v>
      </c>
      <c r="H36" s="114">
        <v>0</v>
      </c>
      <c r="I36" s="140" t="s">
        <v>513</v>
      </c>
      <c r="J36" s="115" t="s">
        <v>513</v>
      </c>
      <c r="K36" s="116" t="s">
        <v>513</v>
      </c>
    </row>
    <row r="37" spans="1:11" ht="14.1" customHeight="1" x14ac:dyDescent="0.2">
      <c r="A37" s="306">
        <v>42</v>
      </c>
      <c r="B37" s="307" t="s">
        <v>256</v>
      </c>
      <c r="C37" s="308"/>
      <c r="D37" s="113" t="s">
        <v>513</v>
      </c>
      <c r="E37" s="115" t="s">
        <v>513</v>
      </c>
      <c r="F37" s="114">
        <v>0</v>
      </c>
      <c r="G37" s="114" t="s">
        <v>513</v>
      </c>
      <c r="H37" s="114" t="s">
        <v>513</v>
      </c>
      <c r="I37" s="140">
        <v>4</v>
      </c>
      <c r="J37" s="115" t="s">
        <v>513</v>
      </c>
      <c r="K37" s="116" t="s">
        <v>513</v>
      </c>
    </row>
    <row r="38" spans="1:11" ht="14.1" customHeight="1" x14ac:dyDescent="0.2">
      <c r="A38" s="306">
        <v>43</v>
      </c>
      <c r="B38" s="307" t="s">
        <v>257</v>
      </c>
      <c r="C38" s="308"/>
      <c r="D38" s="113">
        <v>0.25906735751295334</v>
      </c>
      <c r="E38" s="115">
        <v>5</v>
      </c>
      <c r="F38" s="114">
        <v>8</v>
      </c>
      <c r="G38" s="114">
        <v>27</v>
      </c>
      <c r="H38" s="114">
        <v>12</v>
      </c>
      <c r="I38" s="140">
        <v>7</v>
      </c>
      <c r="J38" s="115">
        <v>-2</v>
      </c>
      <c r="K38" s="116">
        <v>-28.571428571428573</v>
      </c>
    </row>
    <row r="39" spans="1:11" ht="14.1" customHeight="1" x14ac:dyDescent="0.2">
      <c r="A39" s="306">
        <v>51</v>
      </c>
      <c r="B39" s="307" t="s">
        <v>258</v>
      </c>
      <c r="C39" s="308"/>
      <c r="D39" s="113">
        <v>4.9740932642487046</v>
      </c>
      <c r="E39" s="115">
        <v>96</v>
      </c>
      <c r="F39" s="114">
        <v>69</v>
      </c>
      <c r="G39" s="114">
        <v>105</v>
      </c>
      <c r="H39" s="114">
        <v>102</v>
      </c>
      <c r="I39" s="140">
        <v>128</v>
      </c>
      <c r="J39" s="115">
        <v>-32</v>
      </c>
      <c r="K39" s="116">
        <v>-25</v>
      </c>
    </row>
    <row r="40" spans="1:11" ht="14.1" customHeight="1" x14ac:dyDescent="0.2">
      <c r="A40" s="306" t="s">
        <v>259</v>
      </c>
      <c r="B40" s="307" t="s">
        <v>260</v>
      </c>
      <c r="C40" s="308"/>
      <c r="D40" s="113">
        <v>4.4559585492227978</v>
      </c>
      <c r="E40" s="115">
        <v>86</v>
      </c>
      <c r="F40" s="114">
        <v>67</v>
      </c>
      <c r="G40" s="114">
        <v>94</v>
      </c>
      <c r="H40" s="114">
        <v>96</v>
      </c>
      <c r="I40" s="140">
        <v>120</v>
      </c>
      <c r="J40" s="115">
        <v>-34</v>
      </c>
      <c r="K40" s="116">
        <v>-28.333333333333332</v>
      </c>
    </row>
    <row r="41" spans="1:11" ht="14.1" customHeight="1" x14ac:dyDescent="0.2">
      <c r="A41" s="306"/>
      <c r="B41" s="307" t="s">
        <v>261</v>
      </c>
      <c r="C41" s="308"/>
      <c r="D41" s="113">
        <v>3.471502590673575</v>
      </c>
      <c r="E41" s="115">
        <v>67</v>
      </c>
      <c r="F41" s="114">
        <v>42</v>
      </c>
      <c r="G41" s="114">
        <v>64</v>
      </c>
      <c r="H41" s="114">
        <v>77</v>
      </c>
      <c r="I41" s="140">
        <v>82</v>
      </c>
      <c r="J41" s="115">
        <v>-15</v>
      </c>
      <c r="K41" s="116">
        <v>-18.292682926829269</v>
      </c>
    </row>
    <row r="42" spans="1:11" ht="14.1" customHeight="1" x14ac:dyDescent="0.2">
      <c r="A42" s="306">
        <v>52</v>
      </c>
      <c r="B42" s="307" t="s">
        <v>262</v>
      </c>
      <c r="C42" s="308"/>
      <c r="D42" s="113">
        <v>4.2487046632124352</v>
      </c>
      <c r="E42" s="115">
        <v>82</v>
      </c>
      <c r="F42" s="114">
        <v>42</v>
      </c>
      <c r="G42" s="114">
        <v>143</v>
      </c>
      <c r="H42" s="114">
        <v>90</v>
      </c>
      <c r="I42" s="140">
        <v>125</v>
      </c>
      <c r="J42" s="115">
        <v>-43</v>
      </c>
      <c r="K42" s="116">
        <v>-34.4</v>
      </c>
    </row>
    <row r="43" spans="1:11" ht="14.1" customHeight="1" x14ac:dyDescent="0.2">
      <c r="A43" s="306" t="s">
        <v>263</v>
      </c>
      <c r="B43" s="307" t="s">
        <v>264</v>
      </c>
      <c r="C43" s="308"/>
      <c r="D43" s="113">
        <v>3.7823834196891193</v>
      </c>
      <c r="E43" s="115">
        <v>73</v>
      </c>
      <c r="F43" s="114">
        <v>38</v>
      </c>
      <c r="G43" s="114">
        <v>124</v>
      </c>
      <c r="H43" s="114">
        <v>70</v>
      </c>
      <c r="I43" s="140">
        <v>107</v>
      </c>
      <c r="J43" s="115">
        <v>-34</v>
      </c>
      <c r="K43" s="116">
        <v>-31.77570093457944</v>
      </c>
    </row>
    <row r="44" spans="1:11" ht="14.1" customHeight="1" x14ac:dyDescent="0.2">
      <c r="A44" s="306">
        <v>53</v>
      </c>
      <c r="B44" s="307" t="s">
        <v>265</v>
      </c>
      <c r="C44" s="308"/>
      <c r="D44" s="113">
        <v>1.3989637305699483</v>
      </c>
      <c r="E44" s="115">
        <v>27</v>
      </c>
      <c r="F44" s="114">
        <v>17</v>
      </c>
      <c r="G44" s="114">
        <v>23</v>
      </c>
      <c r="H44" s="114">
        <v>21</v>
      </c>
      <c r="I44" s="140">
        <v>17</v>
      </c>
      <c r="J44" s="115">
        <v>10</v>
      </c>
      <c r="K44" s="116">
        <v>58.823529411764703</v>
      </c>
    </row>
    <row r="45" spans="1:11" ht="14.1" customHeight="1" x14ac:dyDescent="0.2">
      <c r="A45" s="306" t="s">
        <v>266</v>
      </c>
      <c r="B45" s="307" t="s">
        <v>267</v>
      </c>
      <c r="C45" s="308"/>
      <c r="D45" s="113">
        <v>1.3989637305699483</v>
      </c>
      <c r="E45" s="115">
        <v>27</v>
      </c>
      <c r="F45" s="114">
        <v>16</v>
      </c>
      <c r="G45" s="114">
        <v>22</v>
      </c>
      <c r="H45" s="114">
        <v>20</v>
      </c>
      <c r="I45" s="140">
        <v>17</v>
      </c>
      <c r="J45" s="115">
        <v>10</v>
      </c>
      <c r="K45" s="116">
        <v>58.823529411764703</v>
      </c>
    </row>
    <row r="46" spans="1:11" ht="14.1" customHeight="1" x14ac:dyDescent="0.2">
      <c r="A46" s="306">
        <v>54</v>
      </c>
      <c r="B46" s="307" t="s">
        <v>268</v>
      </c>
      <c r="C46" s="308"/>
      <c r="D46" s="113">
        <v>2.9015544041450778</v>
      </c>
      <c r="E46" s="115">
        <v>56</v>
      </c>
      <c r="F46" s="114">
        <v>37</v>
      </c>
      <c r="G46" s="114">
        <v>54</v>
      </c>
      <c r="H46" s="114">
        <v>55</v>
      </c>
      <c r="I46" s="140">
        <v>49</v>
      </c>
      <c r="J46" s="115">
        <v>7</v>
      </c>
      <c r="K46" s="116">
        <v>14.285714285714286</v>
      </c>
    </row>
    <row r="47" spans="1:11" ht="14.1" customHeight="1" x14ac:dyDescent="0.2">
      <c r="A47" s="306">
        <v>61</v>
      </c>
      <c r="B47" s="307" t="s">
        <v>269</v>
      </c>
      <c r="C47" s="308"/>
      <c r="D47" s="113">
        <v>1.3471502590673574</v>
      </c>
      <c r="E47" s="115">
        <v>26</v>
      </c>
      <c r="F47" s="114">
        <v>22</v>
      </c>
      <c r="G47" s="114">
        <v>30</v>
      </c>
      <c r="H47" s="114">
        <v>24</v>
      </c>
      <c r="I47" s="140">
        <v>28</v>
      </c>
      <c r="J47" s="115">
        <v>-2</v>
      </c>
      <c r="K47" s="116">
        <v>-7.1428571428571432</v>
      </c>
    </row>
    <row r="48" spans="1:11" ht="14.1" customHeight="1" x14ac:dyDescent="0.2">
      <c r="A48" s="306">
        <v>62</v>
      </c>
      <c r="B48" s="307" t="s">
        <v>270</v>
      </c>
      <c r="C48" s="308"/>
      <c r="D48" s="113">
        <v>9.0673575129533681</v>
      </c>
      <c r="E48" s="115">
        <v>175</v>
      </c>
      <c r="F48" s="114">
        <v>156</v>
      </c>
      <c r="G48" s="114">
        <v>239</v>
      </c>
      <c r="H48" s="114">
        <v>163</v>
      </c>
      <c r="I48" s="140">
        <v>236</v>
      </c>
      <c r="J48" s="115">
        <v>-61</v>
      </c>
      <c r="K48" s="116">
        <v>-25.847457627118644</v>
      </c>
    </row>
    <row r="49" spans="1:11" ht="14.1" customHeight="1" x14ac:dyDescent="0.2">
      <c r="A49" s="306">
        <v>63</v>
      </c>
      <c r="B49" s="307" t="s">
        <v>271</v>
      </c>
      <c r="C49" s="308"/>
      <c r="D49" s="113">
        <v>4.5595854922279795</v>
      </c>
      <c r="E49" s="115">
        <v>88</v>
      </c>
      <c r="F49" s="114">
        <v>67</v>
      </c>
      <c r="G49" s="114">
        <v>132</v>
      </c>
      <c r="H49" s="114">
        <v>138</v>
      </c>
      <c r="I49" s="140">
        <v>106</v>
      </c>
      <c r="J49" s="115">
        <v>-18</v>
      </c>
      <c r="K49" s="116">
        <v>-16.981132075471699</v>
      </c>
    </row>
    <row r="50" spans="1:11" ht="14.1" customHeight="1" x14ac:dyDescent="0.2">
      <c r="A50" s="306" t="s">
        <v>272</v>
      </c>
      <c r="B50" s="307" t="s">
        <v>273</v>
      </c>
      <c r="C50" s="308"/>
      <c r="D50" s="113">
        <v>0.62176165803108807</v>
      </c>
      <c r="E50" s="115">
        <v>12</v>
      </c>
      <c r="F50" s="114">
        <v>13</v>
      </c>
      <c r="G50" s="114">
        <v>19</v>
      </c>
      <c r="H50" s="114">
        <v>18</v>
      </c>
      <c r="I50" s="140">
        <v>10</v>
      </c>
      <c r="J50" s="115">
        <v>2</v>
      </c>
      <c r="K50" s="116">
        <v>20</v>
      </c>
    </row>
    <row r="51" spans="1:11" ht="14.1" customHeight="1" x14ac:dyDescent="0.2">
      <c r="A51" s="306" t="s">
        <v>274</v>
      </c>
      <c r="B51" s="307" t="s">
        <v>275</v>
      </c>
      <c r="C51" s="308"/>
      <c r="D51" s="113">
        <v>3.3160621761658029</v>
      </c>
      <c r="E51" s="115">
        <v>64</v>
      </c>
      <c r="F51" s="114">
        <v>52</v>
      </c>
      <c r="G51" s="114">
        <v>96</v>
      </c>
      <c r="H51" s="114">
        <v>115</v>
      </c>
      <c r="I51" s="140">
        <v>92</v>
      </c>
      <c r="J51" s="115">
        <v>-28</v>
      </c>
      <c r="K51" s="116">
        <v>-30.434782608695652</v>
      </c>
    </row>
    <row r="52" spans="1:11" ht="14.1" customHeight="1" x14ac:dyDescent="0.2">
      <c r="A52" s="306">
        <v>71</v>
      </c>
      <c r="B52" s="307" t="s">
        <v>276</v>
      </c>
      <c r="C52" s="308"/>
      <c r="D52" s="113">
        <v>6.1658031088082899</v>
      </c>
      <c r="E52" s="115">
        <v>119</v>
      </c>
      <c r="F52" s="114">
        <v>81</v>
      </c>
      <c r="G52" s="114">
        <v>176</v>
      </c>
      <c r="H52" s="114">
        <v>119</v>
      </c>
      <c r="I52" s="140">
        <v>194</v>
      </c>
      <c r="J52" s="115">
        <v>-75</v>
      </c>
      <c r="K52" s="116">
        <v>-38.659793814432987</v>
      </c>
    </row>
    <row r="53" spans="1:11" ht="14.1" customHeight="1" x14ac:dyDescent="0.2">
      <c r="A53" s="306" t="s">
        <v>277</v>
      </c>
      <c r="B53" s="307" t="s">
        <v>278</v>
      </c>
      <c r="C53" s="308"/>
      <c r="D53" s="113">
        <v>1.3989637305699483</v>
      </c>
      <c r="E53" s="115">
        <v>27</v>
      </c>
      <c r="F53" s="114">
        <v>18</v>
      </c>
      <c r="G53" s="114">
        <v>63</v>
      </c>
      <c r="H53" s="114">
        <v>35</v>
      </c>
      <c r="I53" s="140">
        <v>44</v>
      </c>
      <c r="J53" s="115">
        <v>-17</v>
      </c>
      <c r="K53" s="116">
        <v>-38.636363636363633</v>
      </c>
    </row>
    <row r="54" spans="1:11" ht="14.1" customHeight="1" x14ac:dyDescent="0.2">
      <c r="A54" s="306" t="s">
        <v>279</v>
      </c>
      <c r="B54" s="307" t="s">
        <v>280</v>
      </c>
      <c r="C54" s="308"/>
      <c r="D54" s="113">
        <v>4.1450777202072535</v>
      </c>
      <c r="E54" s="115">
        <v>80</v>
      </c>
      <c r="F54" s="114">
        <v>57</v>
      </c>
      <c r="G54" s="114">
        <v>98</v>
      </c>
      <c r="H54" s="114">
        <v>63</v>
      </c>
      <c r="I54" s="140">
        <v>117</v>
      </c>
      <c r="J54" s="115">
        <v>-37</v>
      </c>
      <c r="K54" s="116">
        <v>-31.623931623931625</v>
      </c>
    </row>
    <row r="55" spans="1:11" ht="14.1" customHeight="1" x14ac:dyDescent="0.2">
      <c r="A55" s="306">
        <v>72</v>
      </c>
      <c r="B55" s="307" t="s">
        <v>281</v>
      </c>
      <c r="C55" s="308"/>
      <c r="D55" s="113">
        <v>1.6062176165803108</v>
      </c>
      <c r="E55" s="115">
        <v>31</v>
      </c>
      <c r="F55" s="114">
        <v>25</v>
      </c>
      <c r="G55" s="114">
        <v>63</v>
      </c>
      <c r="H55" s="114">
        <v>28</v>
      </c>
      <c r="I55" s="140">
        <v>92</v>
      </c>
      <c r="J55" s="115">
        <v>-61</v>
      </c>
      <c r="K55" s="116">
        <v>-66.304347826086953</v>
      </c>
    </row>
    <row r="56" spans="1:11" ht="14.1" customHeight="1" x14ac:dyDescent="0.2">
      <c r="A56" s="306" t="s">
        <v>282</v>
      </c>
      <c r="B56" s="307" t="s">
        <v>283</v>
      </c>
      <c r="C56" s="308"/>
      <c r="D56" s="113">
        <v>0.82901554404145072</v>
      </c>
      <c r="E56" s="115">
        <v>16</v>
      </c>
      <c r="F56" s="114">
        <v>4</v>
      </c>
      <c r="G56" s="114">
        <v>33</v>
      </c>
      <c r="H56" s="114">
        <v>10</v>
      </c>
      <c r="I56" s="140">
        <v>27</v>
      </c>
      <c r="J56" s="115">
        <v>-11</v>
      </c>
      <c r="K56" s="116">
        <v>-40.74074074074074</v>
      </c>
    </row>
    <row r="57" spans="1:11" ht="14.1" customHeight="1" x14ac:dyDescent="0.2">
      <c r="A57" s="306" t="s">
        <v>284</v>
      </c>
      <c r="B57" s="307" t="s">
        <v>285</v>
      </c>
      <c r="C57" s="308"/>
      <c r="D57" s="113">
        <v>0.31088082901554404</v>
      </c>
      <c r="E57" s="115">
        <v>6</v>
      </c>
      <c r="F57" s="114">
        <v>10</v>
      </c>
      <c r="G57" s="114">
        <v>8</v>
      </c>
      <c r="H57" s="114">
        <v>8</v>
      </c>
      <c r="I57" s="140">
        <v>57</v>
      </c>
      <c r="J57" s="115">
        <v>-51</v>
      </c>
      <c r="K57" s="116">
        <v>-89.473684210526315</v>
      </c>
    </row>
    <row r="58" spans="1:11" ht="14.1" customHeight="1" x14ac:dyDescent="0.2">
      <c r="A58" s="306">
        <v>73</v>
      </c>
      <c r="B58" s="307" t="s">
        <v>286</v>
      </c>
      <c r="C58" s="308"/>
      <c r="D58" s="113">
        <v>1.1398963730569949</v>
      </c>
      <c r="E58" s="115">
        <v>22</v>
      </c>
      <c r="F58" s="114">
        <v>20</v>
      </c>
      <c r="G58" s="114">
        <v>43</v>
      </c>
      <c r="H58" s="114">
        <v>21</v>
      </c>
      <c r="I58" s="140">
        <v>27</v>
      </c>
      <c r="J58" s="115">
        <v>-5</v>
      </c>
      <c r="K58" s="116">
        <v>-18.518518518518519</v>
      </c>
    </row>
    <row r="59" spans="1:11" ht="14.1" customHeight="1" x14ac:dyDescent="0.2">
      <c r="A59" s="306" t="s">
        <v>287</v>
      </c>
      <c r="B59" s="307" t="s">
        <v>288</v>
      </c>
      <c r="C59" s="308"/>
      <c r="D59" s="113">
        <v>0.82901554404145072</v>
      </c>
      <c r="E59" s="115">
        <v>16</v>
      </c>
      <c r="F59" s="114">
        <v>13</v>
      </c>
      <c r="G59" s="114">
        <v>32</v>
      </c>
      <c r="H59" s="114">
        <v>15</v>
      </c>
      <c r="I59" s="140">
        <v>18</v>
      </c>
      <c r="J59" s="115">
        <v>-2</v>
      </c>
      <c r="K59" s="116">
        <v>-11.111111111111111</v>
      </c>
    </row>
    <row r="60" spans="1:11" ht="14.1" customHeight="1" x14ac:dyDescent="0.2">
      <c r="A60" s="306">
        <v>81</v>
      </c>
      <c r="B60" s="307" t="s">
        <v>289</v>
      </c>
      <c r="C60" s="308"/>
      <c r="D60" s="113">
        <v>4.8186528497409329</v>
      </c>
      <c r="E60" s="115">
        <v>93</v>
      </c>
      <c r="F60" s="114">
        <v>104</v>
      </c>
      <c r="G60" s="114">
        <v>172</v>
      </c>
      <c r="H60" s="114">
        <v>97</v>
      </c>
      <c r="I60" s="140">
        <v>115</v>
      </c>
      <c r="J60" s="115">
        <v>-22</v>
      </c>
      <c r="K60" s="116">
        <v>-19.130434782608695</v>
      </c>
    </row>
    <row r="61" spans="1:11" ht="14.1" customHeight="1" x14ac:dyDescent="0.2">
      <c r="A61" s="306" t="s">
        <v>290</v>
      </c>
      <c r="B61" s="307" t="s">
        <v>291</v>
      </c>
      <c r="C61" s="308"/>
      <c r="D61" s="113">
        <v>1.7098445595854923</v>
      </c>
      <c r="E61" s="115">
        <v>33</v>
      </c>
      <c r="F61" s="114">
        <v>29</v>
      </c>
      <c r="G61" s="114">
        <v>67</v>
      </c>
      <c r="H61" s="114">
        <v>31</v>
      </c>
      <c r="I61" s="140">
        <v>38</v>
      </c>
      <c r="J61" s="115">
        <v>-5</v>
      </c>
      <c r="K61" s="116">
        <v>-13.157894736842104</v>
      </c>
    </row>
    <row r="62" spans="1:11" ht="14.1" customHeight="1" x14ac:dyDescent="0.2">
      <c r="A62" s="306" t="s">
        <v>292</v>
      </c>
      <c r="B62" s="307" t="s">
        <v>293</v>
      </c>
      <c r="C62" s="308"/>
      <c r="D62" s="113">
        <v>1.6580310880829014</v>
      </c>
      <c r="E62" s="115">
        <v>32</v>
      </c>
      <c r="F62" s="114">
        <v>52</v>
      </c>
      <c r="G62" s="114">
        <v>60</v>
      </c>
      <c r="H62" s="114">
        <v>35</v>
      </c>
      <c r="I62" s="140">
        <v>42</v>
      </c>
      <c r="J62" s="115">
        <v>-10</v>
      </c>
      <c r="K62" s="116">
        <v>-23.80952380952381</v>
      </c>
    </row>
    <row r="63" spans="1:11" ht="14.1" customHeight="1" x14ac:dyDescent="0.2">
      <c r="A63" s="306"/>
      <c r="B63" s="307" t="s">
        <v>294</v>
      </c>
      <c r="C63" s="308"/>
      <c r="D63" s="113">
        <v>1.4507772020725389</v>
      </c>
      <c r="E63" s="115">
        <v>28</v>
      </c>
      <c r="F63" s="114">
        <v>44</v>
      </c>
      <c r="G63" s="114">
        <v>41</v>
      </c>
      <c r="H63" s="114">
        <v>32</v>
      </c>
      <c r="I63" s="140">
        <v>32</v>
      </c>
      <c r="J63" s="115">
        <v>-4</v>
      </c>
      <c r="K63" s="116">
        <v>-12.5</v>
      </c>
    </row>
    <row r="64" spans="1:11" ht="14.1" customHeight="1" x14ac:dyDescent="0.2">
      <c r="A64" s="306" t="s">
        <v>295</v>
      </c>
      <c r="B64" s="307" t="s">
        <v>296</v>
      </c>
      <c r="C64" s="308"/>
      <c r="D64" s="113">
        <v>0.41450777202072536</v>
      </c>
      <c r="E64" s="115">
        <v>8</v>
      </c>
      <c r="F64" s="114">
        <v>6</v>
      </c>
      <c r="G64" s="114">
        <v>18</v>
      </c>
      <c r="H64" s="114">
        <v>11</v>
      </c>
      <c r="I64" s="140">
        <v>8</v>
      </c>
      <c r="J64" s="115">
        <v>0</v>
      </c>
      <c r="K64" s="116">
        <v>0</v>
      </c>
    </row>
    <row r="65" spans="1:11" ht="14.1" customHeight="1" x14ac:dyDescent="0.2">
      <c r="A65" s="306" t="s">
        <v>297</v>
      </c>
      <c r="B65" s="307" t="s">
        <v>298</v>
      </c>
      <c r="C65" s="308"/>
      <c r="D65" s="113">
        <v>0.51813471502590669</v>
      </c>
      <c r="E65" s="115">
        <v>10</v>
      </c>
      <c r="F65" s="114">
        <v>11</v>
      </c>
      <c r="G65" s="114">
        <v>18</v>
      </c>
      <c r="H65" s="114">
        <v>9</v>
      </c>
      <c r="I65" s="140">
        <v>19</v>
      </c>
      <c r="J65" s="115">
        <v>-9</v>
      </c>
      <c r="K65" s="116">
        <v>-47.368421052631582</v>
      </c>
    </row>
    <row r="66" spans="1:11" ht="14.1" customHeight="1" x14ac:dyDescent="0.2">
      <c r="A66" s="306">
        <v>82</v>
      </c>
      <c r="B66" s="307" t="s">
        <v>299</v>
      </c>
      <c r="C66" s="308"/>
      <c r="D66" s="113">
        <v>4.0932642487046635</v>
      </c>
      <c r="E66" s="115">
        <v>79</v>
      </c>
      <c r="F66" s="114">
        <v>52</v>
      </c>
      <c r="G66" s="114">
        <v>144</v>
      </c>
      <c r="H66" s="114">
        <v>44</v>
      </c>
      <c r="I66" s="140">
        <v>50</v>
      </c>
      <c r="J66" s="115">
        <v>29</v>
      </c>
      <c r="K66" s="116">
        <v>58</v>
      </c>
    </row>
    <row r="67" spans="1:11" ht="14.1" customHeight="1" x14ac:dyDescent="0.2">
      <c r="A67" s="306" t="s">
        <v>300</v>
      </c>
      <c r="B67" s="307" t="s">
        <v>301</v>
      </c>
      <c r="C67" s="308"/>
      <c r="D67" s="113">
        <v>2.3316062176165802</v>
      </c>
      <c r="E67" s="115">
        <v>45</v>
      </c>
      <c r="F67" s="114">
        <v>39</v>
      </c>
      <c r="G67" s="114">
        <v>110</v>
      </c>
      <c r="H67" s="114">
        <v>23</v>
      </c>
      <c r="I67" s="140">
        <v>40</v>
      </c>
      <c r="J67" s="115">
        <v>5</v>
      </c>
      <c r="K67" s="116">
        <v>12.5</v>
      </c>
    </row>
    <row r="68" spans="1:11" ht="14.1" customHeight="1" x14ac:dyDescent="0.2">
      <c r="A68" s="306" t="s">
        <v>302</v>
      </c>
      <c r="B68" s="307" t="s">
        <v>303</v>
      </c>
      <c r="C68" s="308"/>
      <c r="D68" s="113">
        <v>1.0880829015544042</v>
      </c>
      <c r="E68" s="115">
        <v>21</v>
      </c>
      <c r="F68" s="114">
        <v>11</v>
      </c>
      <c r="G68" s="114">
        <v>18</v>
      </c>
      <c r="H68" s="114">
        <v>16</v>
      </c>
      <c r="I68" s="140">
        <v>8</v>
      </c>
      <c r="J68" s="115">
        <v>13</v>
      </c>
      <c r="K68" s="116">
        <v>162.5</v>
      </c>
    </row>
    <row r="69" spans="1:11" ht="14.1" customHeight="1" x14ac:dyDescent="0.2">
      <c r="A69" s="306">
        <v>83</v>
      </c>
      <c r="B69" s="307" t="s">
        <v>304</v>
      </c>
      <c r="C69" s="308"/>
      <c r="D69" s="113">
        <v>5.0777202072538863</v>
      </c>
      <c r="E69" s="115">
        <v>98</v>
      </c>
      <c r="F69" s="114">
        <v>110</v>
      </c>
      <c r="G69" s="114">
        <v>319</v>
      </c>
      <c r="H69" s="114">
        <v>71</v>
      </c>
      <c r="I69" s="140">
        <v>96</v>
      </c>
      <c r="J69" s="115">
        <v>2</v>
      </c>
      <c r="K69" s="116">
        <v>2.0833333333333335</v>
      </c>
    </row>
    <row r="70" spans="1:11" ht="14.1" customHeight="1" x14ac:dyDescent="0.2">
      <c r="A70" s="306" t="s">
        <v>305</v>
      </c>
      <c r="B70" s="307" t="s">
        <v>306</v>
      </c>
      <c r="C70" s="308"/>
      <c r="D70" s="113">
        <v>3.678756476683938</v>
      </c>
      <c r="E70" s="115">
        <v>71</v>
      </c>
      <c r="F70" s="114">
        <v>89</v>
      </c>
      <c r="G70" s="114">
        <v>285</v>
      </c>
      <c r="H70" s="114">
        <v>48</v>
      </c>
      <c r="I70" s="140">
        <v>71</v>
      </c>
      <c r="J70" s="115">
        <v>0</v>
      </c>
      <c r="K70" s="116">
        <v>0</v>
      </c>
    </row>
    <row r="71" spans="1:11" ht="14.1" customHeight="1" x14ac:dyDescent="0.2">
      <c r="A71" s="306"/>
      <c r="B71" s="307" t="s">
        <v>307</v>
      </c>
      <c r="C71" s="308"/>
      <c r="D71" s="113">
        <v>2.383419689119171</v>
      </c>
      <c r="E71" s="115">
        <v>46</v>
      </c>
      <c r="F71" s="114">
        <v>43</v>
      </c>
      <c r="G71" s="114">
        <v>132</v>
      </c>
      <c r="H71" s="114">
        <v>23</v>
      </c>
      <c r="I71" s="140">
        <v>40</v>
      </c>
      <c r="J71" s="115">
        <v>6</v>
      </c>
      <c r="K71" s="116">
        <v>15</v>
      </c>
    </row>
    <row r="72" spans="1:11" ht="14.1" customHeight="1" x14ac:dyDescent="0.2">
      <c r="A72" s="306">
        <v>84</v>
      </c>
      <c r="B72" s="307" t="s">
        <v>308</v>
      </c>
      <c r="C72" s="308"/>
      <c r="D72" s="113">
        <v>0.88082901554404147</v>
      </c>
      <c r="E72" s="115">
        <v>17</v>
      </c>
      <c r="F72" s="114">
        <v>17</v>
      </c>
      <c r="G72" s="114">
        <v>54</v>
      </c>
      <c r="H72" s="114">
        <v>16</v>
      </c>
      <c r="I72" s="140">
        <v>27</v>
      </c>
      <c r="J72" s="115">
        <v>-10</v>
      </c>
      <c r="K72" s="116">
        <v>-37.037037037037038</v>
      </c>
    </row>
    <row r="73" spans="1:11" ht="14.1" customHeight="1" x14ac:dyDescent="0.2">
      <c r="A73" s="306" t="s">
        <v>309</v>
      </c>
      <c r="B73" s="307" t="s">
        <v>310</v>
      </c>
      <c r="C73" s="308"/>
      <c r="D73" s="113">
        <v>0.41450777202072536</v>
      </c>
      <c r="E73" s="115">
        <v>8</v>
      </c>
      <c r="F73" s="114">
        <v>5</v>
      </c>
      <c r="G73" s="114">
        <v>41</v>
      </c>
      <c r="H73" s="114">
        <v>9</v>
      </c>
      <c r="I73" s="140">
        <v>23</v>
      </c>
      <c r="J73" s="115">
        <v>-15</v>
      </c>
      <c r="K73" s="116">
        <v>-65.217391304347828</v>
      </c>
    </row>
    <row r="74" spans="1:11" ht="14.1" customHeight="1" x14ac:dyDescent="0.2">
      <c r="A74" s="306" t="s">
        <v>311</v>
      </c>
      <c r="B74" s="307" t="s">
        <v>312</v>
      </c>
      <c r="C74" s="308"/>
      <c r="D74" s="113">
        <v>0.20725388601036268</v>
      </c>
      <c r="E74" s="115">
        <v>4</v>
      </c>
      <c r="F74" s="114">
        <v>7</v>
      </c>
      <c r="G74" s="114">
        <v>4</v>
      </c>
      <c r="H74" s="114">
        <v>4</v>
      </c>
      <c r="I74" s="140" t="s">
        <v>513</v>
      </c>
      <c r="J74" s="115" t="s">
        <v>513</v>
      </c>
      <c r="K74" s="116" t="s">
        <v>513</v>
      </c>
    </row>
    <row r="75" spans="1:11" ht="14.1" customHeight="1" x14ac:dyDescent="0.2">
      <c r="A75" s="306" t="s">
        <v>313</v>
      </c>
      <c r="B75" s="307" t="s">
        <v>314</v>
      </c>
      <c r="C75" s="308"/>
      <c r="D75" s="113" t="s">
        <v>513</v>
      </c>
      <c r="E75" s="115" t="s">
        <v>513</v>
      </c>
      <c r="F75" s="114">
        <v>0</v>
      </c>
      <c r="G75" s="114">
        <v>4</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v>4</v>
      </c>
      <c r="I76" s="140">
        <v>3</v>
      </c>
      <c r="J76" s="115" t="s">
        <v>513</v>
      </c>
      <c r="K76" s="116" t="s">
        <v>513</v>
      </c>
    </row>
    <row r="77" spans="1:11" ht="14.1" customHeight="1" x14ac:dyDescent="0.2">
      <c r="A77" s="306">
        <v>92</v>
      </c>
      <c r="B77" s="307" t="s">
        <v>316</v>
      </c>
      <c r="C77" s="308"/>
      <c r="D77" s="113">
        <v>0.20725388601036268</v>
      </c>
      <c r="E77" s="115">
        <v>4</v>
      </c>
      <c r="F77" s="114">
        <v>6</v>
      </c>
      <c r="G77" s="114">
        <v>8</v>
      </c>
      <c r="H77" s="114">
        <v>9</v>
      </c>
      <c r="I77" s="140">
        <v>9</v>
      </c>
      <c r="J77" s="115">
        <v>-5</v>
      </c>
      <c r="K77" s="116">
        <v>-55.555555555555557</v>
      </c>
    </row>
    <row r="78" spans="1:11" ht="14.1" customHeight="1" x14ac:dyDescent="0.2">
      <c r="A78" s="306">
        <v>93</v>
      </c>
      <c r="B78" s="307" t="s">
        <v>317</v>
      </c>
      <c r="C78" s="308"/>
      <c r="D78" s="113" t="s">
        <v>513</v>
      </c>
      <c r="E78" s="115" t="s">
        <v>513</v>
      </c>
      <c r="F78" s="114" t="s">
        <v>513</v>
      </c>
      <c r="G78" s="114">
        <v>4</v>
      </c>
      <c r="H78" s="114" t="s">
        <v>513</v>
      </c>
      <c r="I78" s="140" t="s">
        <v>513</v>
      </c>
      <c r="J78" s="115" t="s">
        <v>513</v>
      </c>
      <c r="K78" s="116" t="s">
        <v>513</v>
      </c>
    </row>
    <row r="79" spans="1:11" ht="14.1" customHeight="1" x14ac:dyDescent="0.2">
      <c r="A79" s="306">
        <v>94</v>
      </c>
      <c r="B79" s="307" t="s">
        <v>318</v>
      </c>
      <c r="C79" s="308"/>
      <c r="D79" s="113" t="s">
        <v>513</v>
      </c>
      <c r="E79" s="115" t="s">
        <v>513</v>
      </c>
      <c r="F79" s="114">
        <v>0</v>
      </c>
      <c r="G79" s="114">
        <v>6</v>
      </c>
      <c r="H79" s="114">
        <v>4</v>
      </c>
      <c r="I79" s="140">
        <v>4</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1.8652849740932642</v>
      </c>
      <c r="E81" s="143">
        <v>36</v>
      </c>
      <c r="F81" s="144">
        <v>3</v>
      </c>
      <c r="G81" s="144">
        <v>62</v>
      </c>
      <c r="H81" s="144">
        <v>23</v>
      </c>
      <c r="I81" s="145">
        <v>28</v>
      </c>
      <c r="J81" s="143">
        <v>8</v>
      </c>
      <c r="K81" s="146">
        <v>28.571428571428573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2012</v>
      </c>
      <c r="E11" s="114">
        <v>1749</v>
      </c>
      <c r="F11" s="114">
        <v>2287</v>
      </c>
      <c r="G11" s="114">
        <v>1939</v>
      </c>
      <c r="H11" s="140">
        <v>2080</v>
      </c>
      <c r="I11" s="115">
        <v>-68</v>
      </c>
      <c r="J11" s="116">
        <v>-3.2692307692307692</v>
      </c>
    </row>
    <row r="12" spans="1:15" s="110" customFormat="1" ht="24.95" customHeight="1" x14ac:dyDescent="0.2">
      <c r="A12" s="193" t="s">
        <v>132</v>
      </c>
      <c r="B12" s="194" t="s">
        <v>133</v>
      </c>
      <c r="C12" s="113">
        <v>1.1928429423459244</v>
      </c>
      <c r="D12" s="115">
        <v>24</v>
      </c>
      <c r="E12" s="114">
        <v>39</v>
      </c>
      <c r="F12" s="114">
        <v>61</v>
      </c>
      <c r="G12" s="114">
        <v>34</v>
      </c>
      <c r="H12" s="140">
        <v>36</v>
      </c>
      <c r="I12" s="115">
        <v>-12</v>
      </c>
      <c r="J12" s="116">
        <v>-33.333333333333336</v>
      </c>
    </row>
    <row r="13" spans="1:15" s="110" customFormat="1" ht="24.95" customHeight="1" x14ac:dyDescent="0.2">
      <c r="A13" s="193" t="s">
        <v>134</v>
      </c>
      <c r="B13" s="199" t="s">
        <v>214</v>
      </c>
      <c r="C13" s="113">
        <v>1.1928429423459244</v>
      </c>
      <c r="D13" s="115">
        <v>24</v>
      </c>
      <c r="E13" s="114">
        <v>69</v>
      </c>
      <c r="F13" s="114">
        <v>52</v>
      </c>
      <c r="G13" s="114">
        <v>51</v>
      </c>
      <c r="H13" s="140">
        <v>32</v>
      </c>
      <c r="I13" s="115">
        <v>-8</v>
      </c>
      <c r="J13" s="116">
        <v>-25</v>
      </c>
    </row>
    <row r="14" spans="1:15" s="287" customFormat="1" ht="24.95" customHeight="1" x14ac:dyDescent="0.2">
      <c r="A14" s="193" t="s">
        <v>215</v>
      </c>
      <c r="B14" s="199" t="s">
        <v>137</v>
      </c>
      <c r="C14" s="113">
        <v>22.614314115308151</v>
      </c>
      <c r="D14" s="115">
        <v>455</v>
      </c>
      <c r="E14" s="114">
        <v>289</v>
      </c>
      <c r="F14" s="114">
        <v>378</v>
      </c>
      <c r="G14" s="114">
        <v>367</v>
      </c>
      <c r="H14" s="140">
        <v>437</v>
      </c>
      <c r="I14" s="115">
        <v>18</v>
      </c>
      <c r="J14" s="116">
        <v>4.1189931350114417</v>
      </c>
      <c r="K14" s="110"/>
      <c r="L14" s="110"/>
      <c r="M14" s="110"/>
      <c r="N14" s="110"/>
      <c r="O14" s="110"/>
    </row>
    <row r="15" spans="1:15" s="110" customFormat="1" ht="24.95" customHeight="1" x14ac:dyDescent="0.2">
      <c r="A15" s="193" t="s">
        <v>216</v>
      </c>
      <c r="B15" s="199" t="s">
        <v>217</v>
      </c>
      <c r="C15" s="113">
        <v>6.4612326043737571</v>
      </c>
      <c r="D15" s="115">
        <v>130</v>
      </c>
      <c r="E15" s="114">
        <v>87</v>
      </c>
      <c r="F15" s="114">
        <v>131</v>
      </c>
      <c r="G15" s="114">
        <v>127</v>
      </c>
      <c r="H15" s="140">
        <v>201</v>
      </c>
      <c r="I15" s="115">
        <v>-71</v>
      </c>
      <c r="J15" s="116">
        <v>-35.323383084577117</v>
      </c>
    </row>
    <row r="16" spans="1:15" s="287" customFormat="1" ht="24.95" customHeight="1" x14ac:dyDescent="0.2">
      <c r="A16" s="193" t="s">
        <v>218</v>
      </c>
      <c r="B16" s="199" t="s">
        <v>141</v>
      </c>
      <c r="C16" s="113">
        <v>12.127236580516898</v>
      </c>
      <c r="D16" s="115">
        <v>244</v>
      </c>
      <c r="E16" s="114">
        <v>123</v>
      </c>
      <c r="F16" s="114">
        <v>157</v>
      </c>
      <c r="G16" s="114">
        <v>142</v>
      </c>
      <c r="H16" s="140">
        <v>141</v>
      </c>
      <c r="I16" s="115">
        <v>103</v>
      </c>
      <c r="J16" s="116">
        <v>73.049645390070921</v>
      </c>
      <c r="K16" s="110"/>
      <c r="L16" s="110"/>
      <c r="M16" s="110"/>
      <c r="N16" s="110"/>
      <c r="O16" s="110"/>
    </row>
    <row r="17" spans="1:15" s="110" customFormat="1" ht="24.95" customHeight="1" x14ac:dyDescent="0.2">
      <c r="A17" s="193" t="s">
        <v>142</v>
      </c>
      <c r="B17" s="199" t="s">
        <v>220</v>
      </c>
      <c r="C17" s="113">
        <v>4.0258449304174952</v>
      </c>
      <c r="D17" s="115">
        <v>81</v>
      </c>
      <c r="E17" s="114">
        <v>79</v>
      </c>
      <c r="F17" s="114">
        <v>90</v>
      </c>
      <c r="G17" s="114">
        <v>98</v>
      </c>
      <c r="H17" s="140">
        <v>95</v>
      </c>
      <c r="I17" s="115">
        <v>-14</v>
      </c>
      <c r="J17" s="116">
        <v>-14.736842105263158</v>
      </c>
    </row>
    <row r="18" spans="1:15" s="287" customFormat="1" ht="24.95" customHeight="1" x14ac:dyDescent="0.2">
      <c r="A18" s="201" t="s">
        <v>144</v>
      </c>
      <c r="B18" s="202" t="s">
        <v>145</v>
      </c>
      <c r="C18" s="113">
        <v>12.326043737574553</v>
      </c>
      <c r="D18" s="115">
        <v>248</v>
      </c>
      <c r="E18" s="114">
        <v>182</v>
      </c>
      <c r="F18" s="114">
        <v>253</v>
      </c>
      <c r="G18" s="114">
        <v>179</v>
      </c>
      <c r="H18" s="140">
        <v>215</v>
      </c>
      <c r="I18" s="115">
        <v>33</v>
      </c>
      <c r="J18" s="116">
        <v>15.348837209302326</v>
      </c>
      <c r="K18" s="110"/>
      <c r="L18" s="110"/>
      <c r="M18" s="110"/>
      <c r="N18" s="110"/>
      <c r="O18" s="110"/>
    </row>
    <row r="19" spans="1:15" s="110" customFormat="1" ht="24.95" customHeight="1" x14ac:dyDescent="0.2">
      <c r="A19" s="193" t="s">
        <v>146</v>
      </c>
      <c r="B19" s="199" t="s">
        <v>147</v>
      </c>
      <c r="C19" s="113">
        <v>16.053677932405567</v>
      </c>
      <c r="D19" s="115">
        <v>323</v>
      </c>
      <c r="E19" s="114">
        <v>271</v>
      </c>
      <c r="F19" s="114">
        <v>343</v>
      </c>
      <c r="G19" s="114">
        <v>319</v>
      </c>
      <c r="H19" s="140">
        <v>405</v>
      </c>
      <c r="I19" s="115">
        <v>-82</v>
      </c>
      <c r="J19" s="116">
        <v>-20.246913580246915</v>
      </c>
    </row>
    <row r="20" spans="1:15" s="287" customFormat="1" ht="24.95" customHeight="1" x14ac:dyDescent="0.2">
      <c r="A20" s="193" t="s">
        <v>148</v>
      </c>
      <c r="B20" s="199" t="s">
        <v>149</v>
      </c>
      <c r="C20" s="113">
        <v>4.821073558648111</v>
      </c>
      <c r="D20" s="115">
        <v>97</v>
      </c>
      <c r="E20" s="114">
        <v>106</v>
      </c>
      <c r="F20" s="114">
        <v>165</v>
      </c>
      <c r="G20" s="114">
        <v>81</v>
      </c>
      <c r="H20" s="140">
        <v>112</v>
      </c>
      <c r="I20" s="115">
        <v>-15</v>
      </c>
      <c r="J20" s="116">
        <v>-13.392857142857142</v>
      </c>
      <c r="K20" s="110"/>
      <c r="L20" s="110"/>
      <c r="M20" s="110"/>
      <c r="N20" s="110"/>
      <c r="O20" s="110"/>
    </row>
    <row r="21" spans="1:15" s="110" customFormat="1" ht="24.95" customHeight="1" x14ac:dyDescent="0.2">
      <c r="A21" s="201" t="s">
        <v>150</v>
      </c>
      <c r="B21" s="202" t="s">
        <v>151</v>
      </c>
      <c r="C21" s="113">
        <v>9.3439363817097423</v>
      </c>
      <c r="D21" s="115">
        <v>188</v>
      </c>
      <c r="E21" s="114">
        <v>170</v>
      </c>
      <c r="F21" s="114">
        <v>195</v>
      </c>
      <c r="G21" s="114">
        <v>142</v>
      </c>
      <c r="H21" s="140">
        <v>176</v>
      </c>
      <c r="I21" s="115">
        <v>12</v>
      </c>
      <c r="J21" s="116">
        <v>6.8181818181818183</v>
      </c>
    </row>
    <row r="22" spans="1:15" s="110" customFormat="1" ht="24.95" customHeight="1" x14ac:dyDescent="0.2">
      <c r="A22" s="201" t="s">
        <v>152</v>
      </c>
      <c r="B22" s="199" t="s">
        <v>153</v>
      </c>
      <c r="C22" s="113" t="s">
        <v>513</v>
      </c>
      <c r="D22" s="115" t="s">
        <v>513</v>
      </c>
      <c r="E22" s="114">
        <v>6</v>
      </c>
      <c r="F22" s="114">
        <v>4</v>
      </c>
      <c r="G22" s="114">
        <v>9</v>
      </c>
      <c r="H22" s="140">
        <v>4</v>
      </c>
      <c r="I22" s="115" t="s">
        <v>513</v>
      </c>
      <c r="J22" s="116" t="s">
        <v>513</v>
      </c>
    </row>
    <row r="23" spans="1:15" s="110" customFormat="1" ht="24.95" customHeight="1" x14ac:dyDescent="0.2">
      <c r="A23" s="193" t="s">
        <v>154</v>
      </c>
      <c r="B23" s="199" t="s">
        <v>155</v>
      </c>
      <c r="C23" s="113">
        <v>2.2365805168986084</v>
      </c>
      <c r="D23" s="115">
        <v>45</v>
      </c>
      <c r="E23" s="114">
        <v>21</v>
      </c>
      <c r="F23" s="114">
        <v>35</v>
      </c>
      <c r="G23" s="114">
        <v>42</v>
      </c>
      <c r="H23" s="140">
        <v>49</v>
      </c>
      <c r="I23" s="115">
        <v>-4</v>
      </c>
      <c r="J23" s="116">
        <v>-8.1632653061224492</v>
      </c>
    </row>
    <row r="24" spans="1:15" s="110" customFormat="1" ht="24.95" customHeight="1" x14ac:dyDescent="0.2">
      <c r="A24" s="193" t="s">
        <v>156</v>
      </c>
      <c r="B24" s="199" t="s">
        <v>221</v>
      </c>
      <c r="C24" s="113">
        <v>3.0815109343936382</v>
      </c>
      <c r="D24" s="115">
        <v>62</v>
      </c>
      <c r="E24" s="114">
        <v>57</v>
      </c>
      <c r="F24" s="114">
        <v>89</v>
      </c>
      <c r="G24" s="114">
        <v>95</v>
      </c>
      <c r="H24" s="140">
        <v>88</v>
      </c>
      <c r="I24" s="115">
        <v>-26</v>
      </c>
      <c r="J24" s="116">
        <v>-29.545454545454547</v>
      </c>
    </row>
    <row r="25" spans="1:15" s="110" customFormat="1" ht="24.95" customHeight="1" x14ac:dyDescent="0.2">
      <c r="A25" s="193" t="s">
        <v>222</v>
      </c>
      <c r="B25" s="204" t="s">
        <v>159</v>
      </c>
      <c r="C25" s="113">
        <v>4.2246520874751488</v>
      </c>
      <c r="D25" s="115">
        <v>85</v>
      </c>
      <c r="E25" s="114">
        <v>69</v>
      </c>
      <c r="F25" s="114">
        <v>55</v>
      </c>
      <c r="G25" s="114">
        <v>64</v>
      </c>
      <c r="H25" s="140">
        <v>60</v>
      </c>
      <c r="I25" s="115">
        <v>25</v>
      </c>
      <c r="J25" s="116">
        <v>41.666666666666664</v>
      </c>
    </row>
    <row r="26" spans="1:15" s="110" customFormat="1" ht="24.95" customHeight="1" x14ac:dyDescent="0.2">
      <c r="A26" s="201">
        <v>782.78300000000002</v>
      </c>
      <c r="B26" s="203" t="s">
        <v>160</v>
      </c>
      <c r="C26" s="113" t="s">
        <v>513</v>
      </c>
      <c r="D26" s="115" t="s">
        <v>513</v>
      </c>
      <c r="E26" s="114">
        <v>27</v>
      </c>
      <c r="F26" s="114">
        <v>12</v>
      </c>
      <c r="G26" s="114">
        <v>18</v>
      </c>
      <c r="H26" s="140">
        <v>35</v>
      </c>
      <c r="I26" s="115" t="s">
        <v>513</v>
      </c>
      <c r="J26" s="116" t="s">
        <v>513</v>
      </c>
    </row>
    <row r="27" spans="1:15" s="110" customFormat="1" ht="24.95" customHeight="1" x14ac:dyDescent="0.2">
      <c r="A27" s="193" t="s">
        <v>161</v>
      </c>
      <c r="B27" s="199" t="s">
        <v>162</v>
      </c>
      <c r="C27" s="113">
        <v>3.7773359840954273</v>
      </c>
      <c r="D27" s="115">
        <v>76</v>
      </c>
      <c r="E27" s="114">
        <v>59</v>
      </c>
      <c r="F27" s="114">
        <v>93</v>
      </c>
      <c r="G27" s="114">
        <v>75</v>
      </c>
      <c r="H27" s="140">
        <v>80</v>
      </c>
      <c r="I27" s="115">
        <v>-4</v>
      </c>
      <c r="J27" s="116">
        <v>-5</v>
      </c>
    </row>
    <row r="28" spans="1:15" s="110" customFormat="1" ht="24.95" customHeight="1" x14ac:dyDescent="0.2">
      <c r="A28" s="193" t="s">
        <v>163</v>
      </c>
      <c r="B28" s="199" t="s">
        <v>164</v>
      </c>
      <c r="C28" s="113">
        <v>2.1371769383697812</v>
      </c>
      <c r="D28" s="115">
        <v>43</v>
      </c>
      <c r="E28" s="114">
        <v>24</v>
      </c>
      <c r="F28" s="114">
        <v>120</v>
      </c>
      <c r="G28" s="114">
        <v>49</v>
      </c>
      <c r="H28" s="140">
        <v>59</v>
      </c>
      <c r="I28" s="115">
        <v>-16</v>
      </c>
      <c r="J28" s="116">
        <v>-27.118644067796609</v>
      </c>
    </row>
    <row r="29" spans="1:15" s="110" customFormat="1" ht="24.95" customHeight="1" x14ac:dyDescent="0.2">
      <c r="A29" s="193">
        <v>86</v>
      </c>
      <c r="B29" s="199" t="s">
        <v>165</v>
      </c>
      <c r="C29" s="113">
        <v>4.1749502982107352</v>
      </c>
      <c r="D29" s="115">
        <v>84</v>
      </c>
      <c r="E29" s="114">
        <v>100</v>
      </c>
      <c r="F29" s="114">
        <v>141</v>
      </c>
      <c r="G29" s="114">
        <v>85</v>
      </c>
      <c r="H29" s="140">
        <v>109</v>
      </c>
      <c r="I29" s="115">
        <v>-25</v>
      </c>
      <c r="J29" s="116">
        <v>-22.935779816513762</v>
      </c>
    </row>
    <row r="30" spans="1:15" s="110" customFormat="1" ht="24.95" customHeight="1" x14ac:dyDescent="0.2">
      <c r="A30" s="193">
        <v>87.88</v>
      </c>
      <c r="B30" s="204" t="s">
        <v>166</v>
      </c>
      <c r="C30" s="113">
        <v>6.9085487077534795</v>
      </c>
      <c r="D30" s="115">
        <v>139</v>
      </c>
      <c r="E30" s="114">
        <v>128</v>
      </c>
      <c r="F30" s="114">
        <v>185</v>
      </c>
      <c r="G30" s="114">
        <v>241</v>
      </c>
      <c r="H30" s="140">
        <v>135</v>
      </c>
      <c r="I30" s="115">
        <v>4</v>
      </c>
      <c r="J30" s="116">
        <v>2.9629629629629628</v>
      </c>
    </row>
    <row r="31" spans="1:15" s="110" customFormat="1" ht="24.95" customHeight="1" x14ac:dyDescent="0.2">
      <c r="A31" s="193" t="s">
        <v>167</v>
      </c>
      <c r="B31" s="199" t="s">
        <v>168</v>
      </c>
      <c r="C31" s="113">
        <v>4.3737574552683895</v>
      </c>
      <c r="D31" s="115">
        <v>88</v>
      </c>
      <c r="E31" s="114">
        <v>132</v>
      </c>
      <c r="F31" s="114">
        <v>106</v>
      </c>
      <c r="G31" s="114">
        <v>88</v>
      </c>
      <c r="H31" s="140">
        <v>48</v>
      </c>
      <c r="I31" s="115">
        <v>40</v>
      </c>
      <c r="J31" s="116">
        <v>83.333333333333329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1.1928429423459244</v>
      </c>
      <c r="D34" s="115">
        <v>24</v>
      </c>
      <c r="E34" s="114">
        <v>39</v>
      </c>
      <c r="F34" s="114">
        <v>61</v>
      </c>
      <c r="G34" s="114">
        <v>34</v>
      </c>
      <c r="H34" s="140">
        <v>36</v>
      </c>
      <c r="I34" s="115">
        <v>-12</v>
      </c>
      <c r="J34" s="116">
        <v>-33.333333333333336</v>
      </c>
    </row>
    <row r="35" spans="1:10" s="110" customFormat="1" ht="24.95" customHeight="1" x14ac:dyDescent="0.2">
      <c r="A35" s="292" t="s">
        <v>171</v>
      </c>
      <c r="B35" s="293" t="s">
        <v>172</v>
      </c>
      <c r="C35" s="113">
        <v>36.133200795228625</v>
      </c>
      <c r="D35" s="115">
        <v>727</v>
      </c>
      <c r="E35" s="114">
        <v>540</v>
      </c>
      <c r="F35" s="114">
        <v>683</v>
      </c>
      <c r="G35" s="114">
        <v>597</v>
      </c>
      <c r="H35" s="140">
        <v>684</v>
      </c>
      <c r="I35" s="115">
        <v>43</v>
      </c>
      <c r="J35" s="116">
        <v>6.2865497076023393</v>
      </c>
    </row>
    <row r="36" spans="1:10" s="110" customFormat="1" ht="24.95" customHeight="1" x14ac:dyDescent="0.2">
      <c r="A36" s="294" t="s">
        <v>173</v>
      </c>
      <c r="B36" s="295" t="s">
        <v>174</v>
      </c>
      <c r="C36" s="125">
        <v>62.673956262425449</v>
      </c>
      <c r="D36" s="143">
        <v>1261</v>
      </c>
      <c r="E36" s="144">
        <v>1170</v>
      </c>
      <c r="F36" s="144">
        <v>1543</v>
      </c>
      <c r="G36" s="144">
        <v>1308</v>
      </c>
      <c r="H36" s="145">
        <v>1360</v>
      </c>
      <c r="I36" s="143">
        <v>-99</v>
      </c>
      <c r="J36" s="146">
        <v>-7.2794117647058822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2012</v>
      </c>
      <c r="F11" s="264">
        <v>1749</v>
      </c>
      <c r="G11" s="264">
        <v>2287</v>
      </c>
      <c r="H11" s="264">
        <v>1939</v>
      </c>
      <c r="I11" s="265">
        <v>2080</v>
      </c>
      <c r="J11" s="263">
        <v>-68</v>
      </c>
      <c r="K11" s="266">
        <v>-3.2692307692307692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27.236580516898609</v>
      </c>
      <c r="E13" s="115">
        <v>548</v>
      </c>
      <c r="F13" s="114">
        <v>515</v>
      </c>
      <c r="G13" s="114">
        <v>562</v>
      </c>
      <c r="H13" s="114">
        <v>499</v>
      </c>
      <c r="I13" s="140">
        <v>424</v>
      </c>
      <c r="J13" s="115">
        <v>124</v>
      </c>
      <c r="K13" s="116">
        <v>29.245283018867923</v>
      </c>
    </row>
    <row r="14" spans="1:17" ht="15.95" customHeight="1" x14ac:dyDescent="0.2">
      <c r="A14" s="306" t="s">
        <v>230</v>
      </c>
      <c r="B14" s="307"/>
      <c r="C14" s="308"/>
      <c r="D14" s="113">
        <v>61.431411530815112</v>
      </c>
      <c r="E14" s="115">
        <v>1236</v>
      </c>
      <c r="F14" s="114">
        <v>1035</v>
      </c>
      <c r="G14" s="114">
        <v>1424</v>
      </c>
      <c r="H14" s="114">
        <v>1173</v>
      </c>
      <c r="I14" s="140">
        <v>1346</v>
      </c>
      <c r="J14" s="115">
        <v>-110</v>
      </c>
      <c r="K14" s="116">
        <v>-8.1723625557206532</v>
      </c>
    </row>
    <row r="15" spans="1:17" ht="15.95" customHeight="1" x14ac:dyDescent="0.2">
      <c r="A15" s="306" t="s">
        <v>231</v>
      </c>
      <c r="B15" s="307"/>
      <c r="C15" s="308"/>
      <c r="D15" s="113">
        <v>5.7157057654075549</v>
      </c>
      <c r="E15" s="115">
        <v>115</v>
      </c>
      <c r="F15" s="114">
        <v>129</v>
      </c>
      <c r="G15" s="114">
        <v>139</v>
      </c>
      <c r="H15" s="114">
        <v>102</v>
      </c>
      <c r="I15" s="140">
        <v>168</v>
      </c>
      <c r="J15" s="115">
        <v>-53</v>
      </c>
      <c r="K15" s="116">
        <v>-31.547619047619047</v>
      </c>
    </row>
    <row r="16" spans="1:17" ht="15.95" customHeight="1" x14ac:dyDescent="0.2">
      <c r="A16" s="306" t="s">
        <v>232</v>
      </c>
      <c r="B16" s="307"/>
      <c r="C16" s="308"/>
      <c r="D16" s="113">
        <v>4.9204771371769382</v>
      </c>
      <c r="E16" s="115">
        <v>99</v>
      </c>
      <c r="F16" s="114">
        <v>58</v>
      </c>
      <c r="G16" s="114">
        <v>139</v>
      </c>
      <c r="H16" s="114">
        <v>102</v>
      </c>
      <c r="I16" s="140">
        <v>128</v>
      </c>
      <c r="J16" s="115">
        <v>-29</v>
      </c>
      <c r="K16" s="116">
        <v>-22.65625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1.1928429423459244</v>
      </c>
      <c r="E18" s="115">
        <v>24</v>
      </c>
      <c r="F18" s="114">
        <v>56</v>
      </c>
      <c r="G18" s="114">
        <v>70</v>
      </c>
      <c r="H18" s="114">
        <v>37</v>
      </c>
      <c r="I18" s="140">
        <v>38</v>
      </c>
      <c r="J18" s="115">
        <v>-14</v>
      </c>
      <c r="K18" s="116">
        <v>-36.842105263157897</v>
      </c>
    </row>
    <row r="19" spans="1:11" ht="14.1" customHeight="1" x14ac:dyDescent="0.2">
      <c r="A19" s="306" t="s">
        <v>235</v>
      </c>
      <c r="B19" s="307" t="s">
        <v>236</v>
      </c>
      <c r="C19" s="308"/>
      <c r="D19" s="113">
        <v>1.0437375745526838</v>
      </c>
      <c r="E19" s="115">
        <v>21</v>
      </c>
      <c r="F19" s="114">
        <v>33</v>
      </c>
      <c r="G19" s="114">
        <v>56</v>
      </c>
      <c r="H19" s="114">
        <v>18</v>
      </c>
      <c r="I19" s="140">
        <v>30</v>
      </c>
      <c r="J19" s="115">
        <v>-9</v>
      </c>
      <c r="K19" s="116">
        <v>-30</v>
      </c>
    </row>
    <row r="20" spans="1:11" ht="14.1" customHeight="1" x14ac:dyDescent="0.2">
      <c r="A20" s="306">
        <v>12</v>
      </c>
      <c r="B20" s="307" t="s">
        <v>237</v>
      </c>
      <c r="C20" s="308"/>
      <c r="D20" s="113">
        <v>0.84493041749502984</v>
      </c>
      <c r="E20" s="115">
        <v>17</v>
      </c>
      <c r="F20" s="114">
        <v>76</v>
      </c>
      <c r="G20" s="114">
        <v>38</v>
      </c>
      <c r="H20" s="114">
        <v>42</v>
      </c>
      <c r="I20" s="140">
        <v>13</v>
      </c>
      <c r="J20" s="115">
        <v>4</v>
      </c>
      <c r="K20" s="116">
        <v>30.76923076923077</v>
      </c>
    </row>
    <row r="21" spans="1:11" ht="14.1" customHeight="1" x14ac:dyDescent="0.2">
      <c r="A21" s="306">
        <v>21</v>
      </c>
      <c r="B21" s="307" t="s">
        <v>238</v>
      </c>
      <c r="C21" s="308"/>
      <c r="D21" s="113">
        <v>0.59642147117296218</v>
      </c>
      <c r="E21" s="115">
        <v>12</v>
      </c>
      <c r="F21" s="114">
        <v>28</v>
      </c>
      <c r="G21" s="114">
        <v>16</v>
      </c>
      <c r="H21" s="114">
        <v>11</v>
      </c>
      <c r="I21" s="140">
        <v>15</v>
      </c>
      <c r="J21" s="115">
        <v>-3</v>
      </c>
      <c r="K21" s="116">
        <v>-20</v>
      </c>
    </row>
    <row r="22" spans="1:11" ht="14.1" customHeight="1" x14ac:dyDescent="0.2">
      <c r="A22" s="306">
        <v>22</v>
      </c>
      <c r="B22" s="307" t="s">
        <v>239</v>
      </c>
      <c r="C22" s="308"/>
      <c r="D22" s="113">
        <v>3.429423459244533</v>
      </c>
      <c r="E22" s="115">
        <v>69</v>
      </c>
      <c r="F22" s="114">
        <v>74</v>
      </c>
      <c r="G22" s="114">
        <v>104</v>
      </c>
      <c r="H22" s="114">
        <v>86</v>
      </c>
      <c r="I22" s="140">
        <v>77</v>
      </c>
      <c r="J22" s="115">
        <v>-8</v>
      </c>
      <c r="K22" s="116">
        <v>-10.38961038961039</v>
      </c>
    </row>
    <row r="23" spans="1:11" ht="14.1" customHeight="1" x14ac:dyDescent="0.2">
      <c r="A23" s="306">
        <v>23</v>
      </c>
      <c r="B23" s="307" t="s">
        <v>240</v>
      </c>
      <c r="C23" s="308"/>
      <c r="D23" s="113">
        <v>0.44731610337972166</v>
      </c>
      <c r="E23" s="115">
        <v>9</v>
      </c>
      <c r="F23" s="114">
        <v>7</v>
      </c>
      <c r="G23" s="114">
        <v>5</v>
      </c>
      <c r="H23" s="114">
        <v>14</v>
      </c>
      <c r="I23" s="140">
        <v>8</v>
      </c>
      <c r="J23" s="115">
        <v>1</v>
      </c>
      <c r="K23" s="116">
        <v>12.5</v>
      </c>
    </row>
    <row r="24" spans="1:11" ht="14.1" customHeight="1" x14ac:dyDescent="0.2">
      <c r="A24" s="306">
        <v>24</v>
      </c>
      <c r="B24" s="307" t="s">
        <v>241</v>
      </c>
      <c r="C24" s="308"/>
      <c r="D24" s="113">
        <v>5.964214711729622</v>
      </c>
      <c r="E24" s="115">
        <v>120</v>
      </c>
      <c r="F24" s="114">
        <v>44</v>
      </c>
      <c r="G24" s="114">
        <v>60</v>
      </c>
      <c r="H24" s="114">
        <v>78</v>
      </c>
      <c r="I24" s="140">
        <v>69</v>
      </c>
      <c r="J24" s="115">
        <v>51</v>
      </c>
      <c r="K24" s="116">
        <v>73.913043478260875</v>
      </c>
    </row>
    <row r="25" spans="1:11" ht="14.1" customHeight="1" x14ac:dyDescent="0.2">
      <c r="A25" s="306">
        <v>25</v>
      </c>
      <c r="B25" s="307" t="s">
        <v>242</v>
      </c>
      <c r="C25" s="308"/>
      <c r="D25" s="113">
        <v>7.3061630218687874</v>
      </c>
      <c r="E25" s="115">
        <v>147</v>
      </c>
      <c r="F25" s="114">
        <v>91</v>
      </c>
      <c r="G25" s="114">
        <v>95</v>
      </c>
      <c r="H25" s="114">
        <v>90</v>
      </c>
      <c r="I25" s="140">
        <v>128</v>
      </c>
      <c r="J25" s="115">
        <v>19</v>
      </c>
      <c r="K25" s="116">
        <v>14.84375</v>
      </c>
    </row>
    <row r="26" spans="1:11" ht="14.1" customHeight="1" x14ac:dyDescent="0.2">
      <c r="A26" s="306">
        <v>26</v>
      </c>
      <c r="B26" s="307" t="s">
        <v>243</v>
      </c>
      <c r="C26" s="308"/>
      <c r="D26" s="113">
        <v>4.6719681908548711</v>
      </c>
      <c r="E26" s="115">
        <v>94</v>
      </c>
      <c r="F26" s="114">
        <v>60</v>
      </c>
      <c r="G26" s="114">
        <v>74</v>
      </c>
      <c r="H26" s="114">
        <v>41</v>
      </c>
      <c r="I26" s="140">
        <v>75</v>
      </c>
      <c r="J26" s="115">
        <v>19</v>
      </c>
      <c r="K26" s="116">
        <v>25.333333333333332</v>
      </c>
    </row>
    <row r="27" spans="1:11" ht="14.1" customHeight="1" x14ac:dyDescent="0.2">
      <c r="A27" s="306">
        <v>27</v>
      </c>
      <c r="B27" s="307" t="s">
        <v>244</v>
      </c>
      <c r="C27" s="308"/>
      <c r="D27" s="113">
        <v>1.7395626242544731</v>
      </c>
      <c r="E27" s="115">
        <v>35</v>
      </c>
      <c r="F27" s="114">
        <v>16</v>
      </c>
      <c r="G27" s="114">
        <v>28</v>
      </c>
      <c r="H27" s="114">
        <v>14</v>
      </c>
      <c r="I27" s="140">
        <v>15</v>
      </c>
      <c r="J27" s="115">
        <v>20</v>
      </c>
      <c r="K27" s="116">
        <v>133.33333333333334</v>
      </c>
    </row>
    <row r="28" spans="1:11" ht="14.1" customHeight="1" x14ac:dyDescent="0.2">
      <c r="A28" s="306">
        <v>28</v>
      </c>
      <c r="B28" s="307" t="s">
        <v>245</v>
      </c>
      <c r="C28" s="308"/>
      <c r="D28" s="113">
        <v>0.19880715705765409</v>
      </c>
      <c r="E28" s="115">
        <v>4</v>
      </c>
      <c r="F28" s="114">
        <v>5</v>
      </c>
      <c r="G28" s="114">
        <v>6</v>
      </c>
      <c r="H28" s="114">
        <v>4</v>
      </c>
      <c r="I28" s="140" t="s">
        <v>513</v>
      </c>
      <c r="J28" s="115" t="s">
        <v>513</v>
      </c>
      <c r="K28" s="116" t="s">
        <v>513</v>
      </c>
    </row>
    <row r="29" spans="1:11" ht="14.1" customHeight="1" x14ac:dyDescent="0.2">
      <c r="A29" s="306">
        <v>29</v>
      </c>
      <c r="B29" s="307" t="s">
        <v>246</v>
      </c>
      <c r="C29" s="308"/>
      <c r="D29" s="113">
        <v>7.0079522862823058</v>
      </c>
      <c r="E29" s="115">
        <v>141</v>
      </c>
      <c r="F29" s="114">
        <v>102</v>
      </c>
      <c r="G29" s="114">
        <v>140</v>
      </c>
      <c r="H29" s="114">
        <v>120</v>
      </c>
      <c r="I29" s="140">
        <v>103</v>
      </c>
      <c r="J29" s="115">
        <v>38</v>
      </c>
      <c r="K29" s="116">
        <v>36.893203883495147</v>
      </c>
    </row>
    <row r="30" spans="1:11" ht="14.1" customHeight="1" x14ac:dyDescent="0.2">
      <c r="A30" s="306" t="s">
        <v>247</v>
      </c>
      <c r="B30" s="307" t="s">
        <v>248</v>
      </c>
      <c r="C30" s="308"/>
      <c r="D30" s="113">
        <v>2.9324055666003974</v>
      </c>
      <c r="E30" s="115">
        <v>59</v>
      </c>
      <c r="F30" s="114" t="s">
        <v>513</v>
      </c>
      <c r="G30" s="114">
        <v>59</v>
      </c>
      <c r="H30" s="114" t="s">
        <v>513</v>
      </c>
      <c r="I30" s="140" t="s">
        <v>513</v>
      </c>
      <c r="J30" s="115" t="s">
        <v>513</v>
      </c>
      <c r="K30" s="116" t="s">
        <v>513</v>
      </c>
    </row>
    <row r="31" spans="1:11" ht="14.1" customHeight="1" x14ac:dyDescent="0.2">
      <c r="A31" s="306" t="s">
        <v>249</v>
      </c>
      <c r="B31" s="307" t="s">
        <v>250</v>
      </c>
      <c r="C31" s="308"/>
      <c r="D31" s="113">
        <v>3.8767395626242545</v>
      </c>
      <c r="E31" s="115">
        <v>78</v>
      </c>
      <c r="F31" s="114">
        <v>59</v>
      </c>
      <c r="G31" s="114">
        <v>73</v>
      </c>
      <c r="H31" s="114">
        <v>60</v>
      </c>
      <c r="I31" s="140">
        <v>66</v>
      </c>
      <c r="J31" s="115">
        <v>12</v>
      </c>
      <c r="K31" s="116">
        <v>18.181818181818183</v>
      </c>
    </row>
    <row r="32" spans="1:11" ht="14.1" customHeight="1" x14ac:dyDescent="0.2">
      <c r="A32" s="306">
        <v>31</v>
      </c>
      <c r="B32" s="307" t="s">
        <v>251</v>
      </c>
      <c r="C32" s="308"/>
      <c r="D32" s="113">
        <v>0.64612326043737578</v>
      </c>
      <c r="E32" s="115">
        <v>13</v>
      </c>
      <c r="F32" s="114">
        <v>6</v>
      </c>
      <c r="G32" s="114">
        <v>9</v>
      </c>
      <c r="H32" s="114">
        <v>3</v>
      </c>
      <c r="I32" s="140">
        <v>4</v>
      </c>
      <c r="J32" s="115">
        <v>9</v>
      </c>
      <c r="K32" s="116">
        <v>225</v>
      </c>
    </row>
    <row r="33" spans="1:11" ht="14.1" customHeight="1" x14ac:dyDescent="0.2">
      <c r="A33" s="306">
        <v>32</v>
      </c>
      <c r="B33" s="307" t="s">
        <v>252</v>
      </c>
      <c r="C33" s="308"/>
      <c r="D33" s="113">
        <v>3.3300198807157058</v>
      </c>
      <c r="E33" s="115">
        <v>67</v>
      </c>
      <c r="F33" s="114">
        <v>77</v>
      </c>
      <c r="G33" s="114">
        <v>105</v>
      </c>
      <c r="H33" s="114">
        <v>70</v>
      </c>
      <c r="I33" s="140">
        <v>70</v>
      </c>
      <c r="J33" s="115">
        <v>-3</v>
      </c>
      <c r="K33" s="116">
        <v>-4.2857142857142856</v>
      </c>
    </row>
    <row r="34" spans="1:11" ht="14.1" customHeight="1" x14ac:dyDescent="0.2">
      <c r="A34" s="306">
        <v>33</v>
      </c>
      <c r="B34" s="307" t="s">
        <v>253</v>
      </c>
      <c r="C34" s="308"/>
      <c r="D34" s="113">
        <v>2.9324055666003974</v>
      </c>
      <c r="E34" s="115">
        <v>59</v>
      </c>
      <c r="F34" s="114">
        <v>61</v>
      </c>
      <c r="G34" s="114">
        <v>54</v>
      </c>
      <c r="H34" s="114">
        <v>31</v>
      </c>
      <c r="I34" s="140">
        <v>48</v>
      </c>
      <c r="J34" s="115">
        <v>11</v>
      </c>
      <c r="K34" s="116">
        <v>22.916666666666668</v>
      </c>
    </row>
    <row r="35" spans="1:11" ht="14.1" customHeight="1" x14ac:dyDescent="0.2">
      <c r="A35" s="306">
        <v>34</v>
      </c>
      <c r="B35" s="307" t="s">
        <v>254</v>
      </c>
      <c r="C35" s="308"/>
      <c r="D35" s="113">
        <v>2.5347912524850895</v>
      </c>
      <c r="E35" s="115">
        <v>51</v>
      </c>
      <c r="F35" s="114">
        <v>26</v>
      </c>
      <c r="G35" s="114">
        <v>34</v>
      </c>
      <c r="H35" s="114">
        <v>34</v>
      </c>
      <c r="I35" s="140">
        <v>48</v>
      </c>
      <c r="J35" s="115">
        <v>3</v>
      </c>
      <c r="K35" s="116">
        <v>6.25</v>
      </c>
    </row>
    <row r="36" spans="1:11" ht="14.1" customHeight="1" x14ac:dyDescent="0.2">
      <c r="A36" s="306">
        <v>41</v>
      </c>
      <c r="B36" s="307" t="s">
        <v>255</v>
      </c>
      <c r="C36" s="308"/>
      <c r="D36" s="113">
        <v>0.2485089463220676</v>
      </c>
      <c r="E36" s="115">
        <v>5</v>
      </c>
      <c r="F36" s="114" t="s">
        <v>513</v>
      </c>
      <c r="G36" s="114" t="s">
        <v>513</v>
      </c>
      <c r="H36" s="114" t="s">
        <v>513</v>
      </c>
      <c r="I36" s="140" t="s">
        <v>513</v>
      </c>
      <c r="J36" s="115" t="s">
        <v>513</v>
      </c>
      <c r="K36" s="116" t="s">
        <v>513</v>
      </c>
    </row>
    <row r="37" spans="1:11" ht="14.1" customHeight="1" x14ac:dyDescent="0.2">
      <c r="A37" s="306">
        <v>42</v>
      </c>
      <c r="B37" s="307" t="s">
        <v>256</v>
      </c>
      <c r="C37" s="308"/>
      <c r="D37" s="113" t="s">
        <v>513</v>
      </c>
      <c r="E37" s="115" t="s">
        <v>513</v>
      </c>
      <c r="F37" s="114">
        <v>0</v>
      </c>
      <c r="G37" s="114" t="s">
        <v>513</v>
      </c>
      <c r="H37" s="114">
        <v>0</v>
      </c>
      <c r="I37" s="140">
        <v>3</v>
      </c>
      <c r="J37" s="115" t="s">
        <v>513</v>
      </c>
      <c r="K37" s="116" t="s">
        <v>513</v>
      </c>
    </row>
    <row r="38" spans="1:11" ht="14.1" customHeight="1" x14ac:dyDescent="0.2">
      <c r="A38" s="306">
        <v>43</v>
      </c>
      <c r="B38" s="307" t="s">
        <v>257</v>
      </c>
      <c r="C38" s="308"/>
      <c r="D38" s="113">
        <v>0.44731610337972166</v>
      </c>
      <c r="E38" s="115">
        <v>9</v>
      </c>
      <c r="F38" s="114">
        <v>6</v>
      </c>
      <c r="G38" s="114">
        <v>6</v>
      </c>
      <c r="H38" s="114">
        <v>23</v>
      </c>
      <c r="I38" s="140">
        <v>13</v>
      </c>
      <c r="J38" s="115">
        <v>-4</v>
      </c>
      <c r="K38" s="116">
        <v>-30.76923076923077</v>
      </c>
    </row>
    <row r="39" spans="1:11" ht="14.1" customHeight="1" x14ac:dyDescent="0.2">
      <c r="A39" s="306">
        <v>51</v>
      </c>
      <c r="B39" s="307" t="s">
        <v>258</v>
      </c>
      <c r="C39" s="308"/>
      <c r="D39" s="113">
        <v>6.1630218687872764</v>
      </c>
      <c r="E39" s="115">
        <v>124</v>
      </c>
      <c r="F39" s="114">
        <v>72</v>
      </c>
      <c r="G39" s="114">
        <v>106</v>
      </c>
      <c r="H39" s="114">
        <v>100</v>
      </c>
      <c r="I39" s="140">
        <v>100</v>
      </c>
      <c r="J39" s="115">
        <v>24</v>
      </c>
      <c r="K39" s="116">
        <v>24</v>
      </c>
    </row>
    <row r="40" spans="1:11" ht="14.1" customHeight="1" x14ac:dyDescent="0.2">
      <c r="A40" s="306" t="s">
        <v>259</v>
      </c>
      <c r="B40" s="307" t="s">
        <v>260</v>
      </c>
      <c r="C40" s="308"/>
      <c r="D40" s="113">
        <v>5.6163021868787277</v>
      </c>
      <c r="E40" s="115">
        <v>113</v>
      </c>
      <c r="F40" s="114">
        <v>67</v>
      </c>
      <c r="G40" s="114">
        <v>98</v>
      </c>
      <c r="H40" s="114">
        <v>91</v>
      </c>
      <c r="I40" s="140">
        <v>93</v>
      </c>
      <c r="J40" s="115">
        <v>20</v>
      </c>
      <c r="K40" s="116">
        <v>21.50537634408602</v>
      </c>
    </row>
    <row r="41" spans="1:11" ht="14.1" customHeight="1" x14ac:dyDescent="0.2">
      <c r="A41" s="306"/>
      <c r="B41" s="307" t="s">
        <v>261</v>
      </c>
      <c r="C41" s="308"/>
      <c r="D41" s="113">
        <v>4.3737574552683895</v>
      </c>
      <c r="E41" s="115">
        <v>88</v>
      </c>
      <c r="F41" s="114">
        <v>51</v>
      </c>
      <c r="G41" s="114">
        <v>69</v>
      </c>
      <c r="H41" s="114">
        <v>67</v>
      </c>
      <c r="I41" s="140">
        <v>72</v>
      </c>
      <c r="J41" s="115">
        <v>16</v>
      </c>
      <c r="K41" s="116">
        <v>22.222222222222221</v>
      </c>
    </row>
    <row r="42" spans="1:11" ht="14.1" customHeight="1" x14ac:dyDescent="0.2">
      <c r="A42" s="306">
        <v>52</v>
      </c>
      <c r="B42" s="307" t="s">
        <v>262</v>
      </c>
      <c r="C42" s="308"/>
      <c r="D42" s="113">
        <v>4.7216699801192847</v>
      </c>
      <c r="E42" s="115">
        <v>95</v>
      </c>
      <c r="F42" s="114">
        <v>123</v>
      </c>
      <c r="G42" s="114">
        <v>151</v>
      </c>
      <c r="H42" s="114">
        <v>101</v>
      </c>
      <c r="I42" s="140">
        <v>121</v>
      </c>
      <c r="J42" s="115">
        <v>-26</v>
      </c>
      <c r="K42" s="116">
        <v>-21.487603305785125</v>
      </c>
    </row>
    <row r="43" spans="1:11" ht="14.1" customHeight="1" x14ac:dyDescent="0.2">
      <c r="A43" s="306" t="s">
        <v>263</v>
      </c>
      <c r="B43" s="307" t="s">
        <v>264</v>
      </c>
      <c r="C43" s="308"/>
      <c r="D43" s="113">
        <v>3.9264413518886681</v>
      </c>
      <c r="E43" s="115">
        <v>79</v>
      </c>
      <c r="F43" s="114">
        <v>109</v>
      </c>
      <c r="G43" s="114">
        <v>143</v>
      </c>
      <c r="H43" s="114">
        <v>87</v>
      </c>
      <c r="I43" s="140">
        <v>111</v>
      </c>
      <c r="J43" s="115">
        <v>-32</v>
      </c>
      <c r="K43" s="116">
        <v>-28.828828828828829</v>
      </c>
    </row>
    <row r="44" spans="1:11" ht="14.1" customHeight="1" x14ac:dyDescent="0.2">
      <c r="A44" s="306">
        <v>53</v>
      </c>
      <c r="B44" s="307" t="s">
        <v>265</v>
      </c>
      <c r="C44" s="308"/>
      <c r="D44" s="113">
        <v>1.0437375745526838</v>
      </c>
      <c r="E44" s="115">
        <v>21</v>
      </c>
      <c r="F44" s="114">
        <v>20</v>
      </c>
      <c r="G44" s="114">
        <v>17</v>
      </c>
      <c r="H44" s="114">
        <v>14</v>
      </c>
      <c r="I44" s="140">
        <v>13</v>
      </c>
      <c r="J44" s="115">
        <v>8</v>
      </c>
      <c r="K44" s="116">
        <v>61.53846153846154</v>
      </c>
    </row>
    <row r="45" spans="1:11" ht="14.1" customHeight="1" x14ac:dyDescent="0.2">
      <c r="A45" s="306" t="s">
        <v>266</v>
      </c>
      <c r="B45" s="307" t="s">
        <v>267</v>
      </c>
      <c r="C45" s="308"/>
      <c r="D45" s="113">
        <v>1.0437375745526838</v>
      </c>
      <c r="E45" s="115">
        <v>21</v>
      </c>
      <c r="F45" s="114">
        <v>20</v>
      </c>
      <c r="G45" s="114">
        <v>14</v>
      </c>
      <c r="H45" s="114">
        <v>14</v>
      </c>
      <c r="I45" s="140">
        <v>12</v>
      </c>
      <c r="J45" s="115">
        <v>9</v>
      </c>
      <c r="K45" s="116">
        <v>75</v>
      </c>
    </row>
    <row r="46" spans="1:11" ht="14.1" customHeight="1" x14ac:dyDescent="0.2">
      <c r="A46" s="306">
        <v>54</v>
      </c>
      <c r="B46" s="307" t="s">
        <v>268</v>
      </c>
      <c r="C46" s="308"/>
      <c r="D46" s="113">
        <v>2.982107355864811</v>
      </c>
      <c r="E46" s="115">
        <v>60</v>
      </c>
      <c r="F46" s="114">
        <v>51</v>
      </c>
      <c r="G46" s="114">
        <v>50</v>
      </c>
      <c r="H46" s="114">
        <v>48</v>
      </c>
      <c r="I46" s="140">
        <v>38</v>
      </c>
      <c r="J46" s="115">
        <v>22</v>
      </c>
      <c r="K46" s="116">
        <v>57.89473684210526</v>
      </c>
    </row>
    <row r="47" spans="1:11" ht="14.1" customHeight="1" x14ac:dyDescent="0.2">
      <c r="A47" s="306">
        <v>61</v>
      </c>
      <c r="B47" s="307" t="s">
        <v>269</v>
      </c>
      <c r="C47" s="308"/>
      <c r="D47" s="113">
        <v>1.1928429423459244</v>
      </c>
      <c r="E47" s="115">
        <v>24</v>
      </c>
      <c r="F47" s="114">
        <v>23</v>
      </c>
      <c r="G47" s="114">
        <v>23</v>
      </c>
      <c r="H47" s="114">
        <v>21</v>
      </c>
      <c r="I47" s="140">
        <v>29</v>
      </c>
      <c r="J47" s="115">
        <v>-5</v>
      </c>
      <c r="K47" s="116">
        <v>-17.241379310344829</v>
      </c>
    </row>
    <row r="48" spans="1:11" ht="14.1" customHeight="1" x14ac:dyDescent="0.2">
      <c r="A48" s="306">
        <v>62</v>
      </c>
      <c r="B48" s="307" t="s">
        <v>270</v>
      </c>
      <c r="C48" s="308"/>
      <c r="D48" s="113">
        <v>9.1451292246520879</v>
      </c>
      <c r="E48" s="115">
        <v>184</v>
      </c>
      <c r="F48" s="114">
        <v>170</v>
      </c>
      <c r="G48" s="114">
        <v>217</v>
      </c>
      <c r="H48" s="114">
        <v>196</v>
      </c>
      <c r="I48" s="140">
        <v>250</v>
      </c>
      <c r="J48" s="115">
        <v>-66</v>
      </c>
      <c r="K48" s="116">
        <v>-26.4</v>
      </c>
    </row>
    <row r="49" spans="1:11" ht="14.1" customHeight="1" x14ac:dyDescent="0.2">
      <c r="A49" s="306">
        <v>63</v>
      </c>
      <c r="B49" s="307" t="s">
        <v>271</v>
      </c>
      <c r="C49" s="308"/>
      <c r="D49" s="113">
        <v>5.0198807157057654</v>
      </c>
      <c r="E49" s="115">
        <v>101</v>
      </c>
      <c r="F49" s="114">
        <v>98</v>
      </c>
      <c r="G49" s="114">
        <v>119</v>
      </c>
      <c r="H49" s="114">
        <v>90</v>
      </c>
      <c r="I49" s="140">
        <v>107</v>
      </c>
      <c r="J49" s="115">
        <v>-6</v>
      </c>
      <c r="K49" s="116">
        <v>-5.6074766355140184</v>
      </c>
    </row>
    <row r="50" spans="1:11" ht="14.1" customHeight="1" x14ac:dyDescent="0.2">
      <c r="A50" s="306" t="s">
        <v>272</v>
      </c>
      <c r="B50" s="307" t="s">
        <v>273</v>
      </c>
      <c r="C50" s="308"/>
      <c r="D50" s="113">
        <v>1.0934393638170974</v>
      </c>
      <c r="E50" s="115">
        <v>22</v>
      </c>
      <c r="F50" s="114">
        <v>19</v>
      </c>
      <c r="G50" s="114">
        <v>16</v>
      </c>
      <c r="H50" s="114">
        <v>17</v>
      </c>
      <c r="I50" s="140">
        <v>21</v>
      </c>
      <c r="J50" s="115">
        <v>1</v>
      </c>
      <c r="K50" s="116">
        <v>4.7619047619047619</v>
      </c>
    </row>
    <row r="51" spans="1:11" ht="14.1" customHeight="1" x14ac:dyDescent="0.2">
      <c r="A51" s="306" t="s">
        <v>274</v>
      </c>
      <c r="B51" s="307" t="s">
        <v>275</v>
      </c>
      <c r="C51" s="308"/>
      <c r="D51" s="113">
        <v>3.7276341948310141</v>
      </c>
      <c r="E51" s="115">
        <v>75</v>
      </c>
      <c r="F51" s="114">
        <v>70</v>
      </c>
      <c r="G51" s="114">
        <v>95</v>
      </c>
      <c r="H51" s="114">
        <v>63</v>
      </c>
      <c r="I51" s="140">
        <v>81</v>
      </c>
      <c r="J51" s="115">
        <v>-6</v>
      </c>
      <c r="K51" s="116">
        <v>-7.4074074074074074</v>
      </c>
    </row>
    <row r="52" spans="1:11" ht="14.1" customHeight="1" x14ac:dyDescent="0.2">
      <c r="A52" s="306">
        <v>71</v>
      </c>
      <c r="B52" s="307" t="s">
        <v>276</v>
      </c>
      <c r="C52" s="308"/>
      <c r="D52" s="113">
        <v>6.6103379721669979</v>
      </c>
      <c r="E52" s="115">
        <v>133</v>
      </c>
      <c r="F52" s="114">
        <v>110</v>
      </c>
      <c r="G52" s="114">
        <v>155</v>
      </c>
      <c r="H52" s="114">
        <v>153</v>
      </c>
      <c r="I52" s="140">
        <v>182</v>
      </c>
      <c r="J52" s="115">
        <v>-49</v>
      </c>
      <c r="K52" s="116">
        <v>-26.923076923076923</v>
      </c>
    </row>
    <row r="53" spans="1:11" ht="14.1" customHeight="1" x14ac:dyDescent="0.2">
      <c r="A53" s="306" t="s">
        <v>277</v>
      </c>
      <c r="B53" s="307" t="s">
        <v>278</v>
      </c>
      <c r="C53" s="308"/>
      <c r="D53" s="113">
        <v>1.5904572564612327</v>
      </c>
      <c r="E53" s="115">
        <v>32</v>
      </c>
      <c r="F53" s="114">
        <v>32</v>
      </c>
      <c r="G53" s="114">
        <v>34</v>
      </c>
      <c r="H53" s="114">
        <v>55</v>
      </c>
      <c r="I53" s="140">
        <v>46</v>
      </c>
      <c r="J53" s="115">
        <v>-14</v>
      </c>
      <c r="K53" s="116">
        <v>-30.434782608695652</v>
      </c>
    </row>
    <row r="54" spans="1:11" ht="14.1" customHeight="1" x14ac:dyDescent="0.2">
      <c r="A54" s="306" t="s">
        <v>279</v>
      </c>
      <c r="B54" s="307" t="s">
        <v>280</v>
      </c>
      <c r="C54" s="308"/>
      <c r="D54" s="113">
        <v>4.4234592445328031</v>
      </c>
      <c r="E54" s="115">
        <v>89</v>
      </c>
      <c r="F54" s="114">
        <v>68</v>
      </c>
      <c r="G54" s="114">
        <v>95</v>
      </c>
      <c r="H54" s="114">
        <v>83</v>
      </c>
      <c r="I54" s="140">
        <v>100</v>
      </c>
      <c r="J54" s="115">
        <v>-11</v>
      </c>
      <c r="K54" s="116">
        <v>-11</v>
      </c>
    </row>
    <row r="55" spans="1:11" ht="14.1" customHeight="1" x14ac:dyDescent="0.2">
      <c r="A55" s="306">
        <v>72</v>
      </c>
      <c r="B55" s="307" t="s">
        <v>281</v>
      </c>
      <c r="C55" s="308"/>
      <c r="D55" s="113">
        <v>2.0377733598409544</v>
      </c>
      <c r="E55" s="115">
        <v>41</v>
      </c>
      <c r="F55" s="114">
        <v>29</v>
      </c>
      <c r="G55" s="114">
        <v>47</v>
      </c>
      <c r="H55" s="114">
        <v>51</v>
      </c>
      <c r="I55" s="140">
        <v>111</v>
      </c>
      <c r="J55" s="115">
        <v>-70</v>
      </c>
      <c r="K55" s="116">
        <v>-63.063063063063062</v>
      </c>
    </row>
    <row r="56" spans="1:11" ht="14.1" customHeight="1" x14ac:dyDescent="0.2">
      <c r="A56" s="306" t="s">
        <v>282</v>
      </c>
      <c r="B56" s="307" t="s">
        <v>283</v>
      </c>
      <c r="C56" s="308"/>
      <c r="D56" s="113">
        <v>1.4910536779324055</v>
      </c>
      <c r="E56" s="115">
        <v>30</v>
      </c>
      <c r="F56" s="114">
        <v>16</v>
      </c>
      <c r="G56" s="114">
        <v>25</v>
      </c>
      <c r="H56" s="114">
        <v>25</v>
      </c>
      <c r="I56" s="140">
        <v>44</v>
      </c>
      <c r="J56" s="115">
        <v>-14</v>
      </c>
      <c r="K56" s="116">
        <v>-31.818181818181817</v>
      </c>
    </row>
    <row r="57" spans="1:11" ht="14.1" customHeight="1" x14ac:dyDescent="0.2">
      <c r="A57" s="306" t="s">
        <v>284</v>
      </c>
      <c r="B57" s="307" t="s">
        <v>285</v>
      </c>
      <c r="C57" s="308"/>
      <c r="D57" s="113">
        <v>0.39761431411530818</v>
      </c>
      <c r="E57" s="115">
        <v>8</v>
      </c>
      <c r="F57" s="114">
        <v>8</v>
      </c>
      <c r="G57" s="114">
        <v>10</v>
      </c>
      <c r="H57" s="114">
        <v>15</v>
      </c>
      <c r="I57" s="140">
        <v>56</v>
      </c>
      <c r="J57" s="115">
        <v>-48</v>
      </c>
      <c r="K57" s="116">
        <v>-85.714285714285708</v>
      </c>
    </row>
    <row r="58" spans="1:11" ht="14.1" customHeight="1" x14ac:dyDescent="0.2">
      <c r="A58" s="306">
        <v>73</v>
      </c>
      <c r="B58" s="307" t="s">
        <v>286</v>
      </c>
      <c r="C58" s="308"/>
      <c r="D58" s="113">
        <v>1.242544731610338</v>
      </c>
      <c r="E58" s="115">
        <v>25</v>
      </c>
      <c r="F58" s="114">
        <v>23</v>
      </c>
      <c r="G58" s="114">
        <v>29</v>
      </c>
      <c r="H58" s="114">
        <v>29</v>
      </c>
      <c r="I58" s="140">
        <v>39</v>
      </c>
      <c r="J58" s="115">
        <v>-14</v>
      </c>
      <c r="K58" s="116">
        <v>-35.897435897435898</v>
      </c>
    </row>
    <row r="59" spans="1:11" ht="14.1" customHeight="1" x14ac:dyDescent="0.2">
      <c r="A59" s="306" t="s">
        <v>287</v>
      </c>
      <c r="B59" s="307" t="s">
        <v>288</v>
      </c>
      <c r="C59" s="308"/>
      <c r="D59" s="113">
        <v>1.0437375745526838</v>
      </c>
      <c r="E59" s="115">
        <v>21</v>
      </c>
      <c r="F59" s="114">
        <v>15</v>
      </c>
      <c r="G59" s="114">
        <v>21</v>
      </c>
      <c r="H59" s="114">
        <v>21</v>
      </c>
      <c r="I59" s="140">
        <v>21</v>
      </c>
      <c r="J59" s="115">
        <v>0</v>
      </c>
      <c r="K59" s="116">
        <v>0</v>
      </c>
    </row>
    <row r="60" spans="1:11" ht="14.1" customHeight="1" x14ac:dyDescent="0.2">
      <c r="A60" s="306">
        <v>81</v>
      </c>
      <c r="B60" s="307" t="s">
        <v>289</v>
      </c>
      <c r="C60" s="308"/>
      <c r="D60" s="113">
        <v>5.0198807157057654</v>
      </c>
      <c r="E60" s="115">
        <v>101</v>
      </c>
      <c r="F60" s="114">
        <v>120</v>
      </c>
      <c r="G60" s="114">
        <v>161</v>
      </c>
      <c r="H60" s="114">
        <v>105</v>
      </c>
      <c r="I60" s="140">
        <v>155</v>
      </c>
      <c r="J60" s="115">
        <v>-54</v>
      </c>
      <c r="K60" s="116">
        <v>-34.838709677419352</v>
      </c>
    </row>
    <row r="61" spans="1:11" ht="14.1" customHeight="1" x14ac:dyDescent="0.2">
      <c r="A61" s="306" t="s">
        <v>290</v>
      </c>
      <c r="B61" s="307" t="s">
        <v>291</v>
      </c>
      <c r="C61" s="308"/>
      <c r="D61" s="113">
        <v>1.4910536779324055</v>
      </c>
      <c r="E61" s="115">
        <v>30</v>
      </c>
      <c r="F61" s="114">
        <v>28</v>
      </c>
      <c r="G61" s="114">
        <v>51</v>
      </c>
      <c r="H61" s="114">
        <v>40</v>
      </c>
      <c r="I61" s="140">
        <v>40</v>
      </c>
      <c r="J61" s="115">
        <v>-10</v>
      </c>
      <c r="K61" s="116">
        <v>-25</v>
      </c>
    </row>
    <row r="62" spans="1:11" ht="14.1" customHeight="1" x14ac:dyDescent="0.2">
      <c r="A62" s="306" t="s">
        <v>292</v>
      </c>
      <c r="B62" s="307" t="s">
        <v>293</v>
      </c>
      <c r="C62" s="308"/>
      <c r="D62" s="113">
        <v>2.1371769383697812</v>
      </c>
      <c r="E62" s="115">
        <v>43</v>
      </c>
      <c r="F62" s="114">
        <v>66</v>
      </c>
      <c r="G62" s="114">
        <v>73</v>
      </c>
      <c r="H62" s="114">
        <v>37</v>
      </c>
      <c r="I62" s="140">
        <v>63</v>
      </c>
      <c r="J62" s="115">
        <v>-20</v>
      </c>
      <c r="K62" s="116">
        <v>-31.746031746031747</v>
      </c>
    </row>
    <row r="63" spans="1:11" ht="14.1" customHeight="1" x14ac:dyDescent="0.2">
      <c r="A63" s="306"/>
      <c r="B63" s="307" t="s">
        <v>294</v>
      </c>
      <c r="C63" s="308"/>
      <c r="D63" s="113">
        <v>1.8389662027833003</v>
      </c>
      <c r="E63" s="115">
        <v>37</v>
      </c>
      <c r="F63" s="114">
        <v>63</v>
      </c>
      <c r="G63" s="114">
        <v>57</v>
      </c>
      <c r="H63" s="114">
        <v>37</v>
      </c>
      <c r="I63" s="140">
        <v>57</v>
      </c>
      <c r="J63" s="115">
        <v>-20</v>
      </c>
      <c r="K63" s="116">
        <v>-35.087719298245617</v>
      </c>
    </row>
    <row r="64" spans="1:11" ht="14.1" customHeight="1" x14ac:dyDescent="0.2">
      <c r="A64" s="306" t="s">
        <v>295</v>
      </c>
      <c r="B64" s="307" t="s">
        <v>296</v>
      </c>
      <c r="C64" s="308"/>
      <c r="D64" s="113">
        <v>0.39761431411530818</v>
      </c>
      <c r="E64" s="115">
        <v>8</v>
      </c>
      <c r="F64" s="114">
        <v>10</v>
      </c>
      <c r="G64" s="114">
        <v>13</v>
      </c>
      <c r="H64" s="114">
        <v>9</v>
      </c>
      <c r="I64" s="140">
        <v>15</v>
      </c>
      <c r="J64" s="115">
        <v>-7</v>
      </c>
      <c r="K64" s="116">
        <v>-46.666666666666664</v>
      </c>
    </row>
    <row r="65" spans="1:11" ht="14.1" customHeight="1" x14ac:dyDescent="0.2">
      <c r="A65" s="306" t="s">
        <v>297</v>
      </c>
      <c r="B65" s="307" t="s">
        <v>298</v>
      </c>
      <c r="C65" s="308"/>
      <c r="D65" s="113">
        <v>0.59642147117296218</v>
      </c>
      <c r="E65" s="115">
        <v>12</v>
      </c>
      <c r="F65" s="114">
        <v>8</v>
      </c>
      <c r="G65" s="114">
        <v>17</v>
      </c>
      <c r="H65" s="114">
        <v>5</v>
      </c>
      <c r="I65" s="140">
        <v>22</v>
      </c>
      <c r="J65" s="115">
        <v>-10</v>
      </c>
      <c r="K65" s="116">
        <v>-45.454545454545453</v>
      </c>
    </row>
    <row r="66" spans="1:11" ht="14.1" customHeight="1" x14ac:dyDescent="0.2">
      <c r="A66" s="306">
        <v>82</v>
      </c>
      <c r="B66" s="307" t="s">
        <v>299</v>
      </c>
      <c r="C66" s="308"/>
      <c r="D66" s="113">
        <v>3.9264413518886681</v>
      </c>
      <c r="E66" s="115">
        <v>79</v>
      </c>
      <c r="F66" s="114">
        <v>55</v>
      </c>
      <c r="G66" s="114">
        <v>111</v>
      </c>
      <c r="H66" s="114">
        <v>55</v>
      </c>
      <c r="I66" s="140">
        <v>60</v>
      </c>
      <c r="J66" s="115">
        <v>19</v>
      </c>
      <c r="K66" s="116">
        <v>31.666666666666668</v>
      </c>
    </row>
    <row r="67" spans="1:11" ht="14.1" customHeight="1" x14ac:dyDescent="0.2">
      <c r="A67" s="306" t="s">
        <v>300</v>
      </c>
      <c r="B67" s="307" t="s">
        <v>301</v>
      </c>
      <c r="C67" s="308"/>
      <c r="D67" s="113">
        <v>2.3359840954274356</v>
      </c>
      <c r="E67" s="115">
        <v>47</v>
      </c>
      <c r="F67" s="114">
        <v>44</v>
      </c>
      <c r="G67" s="114">
        <v>87</v>
      </c>
      <c r="H67" s="114">
        <v>34</v>
      </c>
      <c r="I67" s="140">
        <v>43</v>
      </c>
      <c r="J67" s="115">
        <v>4</v>
      </c>
      <c r="K67" s="116">
        <v>9.3023255813953494</v>
      </c>
    </row>
    <row r="68" spans="1:11" ht="14.1" customHeight="1" x14ac:dyDescent="0.2">
      <c r="A68" s="306" t="s">
        <v>302</v>
      </c>
      <c r="B68" s="307" t="s">
        <v>303</v>
      </c>
      <c r="C68" s="308"/>
      <c r="D68" s="113">
        <v>0.94433399602385681</v>
      </c>
      <c r="E68" s="115">
        <v>19</v>
      </c>
      <c r="F68" s="114">
        <v>8</v>
      </c>
      <c r="G68" s="114">
        <v>14</v>
      </c>
      <c r="H68" s="114">
        <v>16</v>
      </c>
      <c r="I68" s="140">
        <v>12</v>
      </c>
      <c r="J68" s="115">
        <v>7</v>
      </c>
      <c r="K68" s="116">
        <v>58.333333333333336</v>
      </c>
    </row>
    <row r="69" spans="1:11" ht="14.1" customHeight="1" x14ac:dyDescent="0.2">
      <c r="A69" s="306">
        <v>83</v>
      </c>
      <c r="B69" s="307" t="s">
        <v>304</v>
      </c>
      <c r="C69" s="308"/>
      <c r="D69" s="113">
        <v>4.8707753479125246</v>
      </c>
      <c r="E69" s="115">
        <v>98</v>
      </c>
      <c r="F69" s="114">
        <v>87</v>
      </c>
      <c r="G69" s="114">
        <v>181</v>
      </c>
      <c r="H69" s="114">
        <v>176</v>
      </c>
      <c r="I69" s="140">
        <v>95</v>
      </c>
      <c r="J69" s="115">
        <v>3</v>
      </c>
      <c r="K69" s="116">
        <v>3.1578947368421053</v>
      </c>
    </row>
    <row r="70" spans="1:11" ht="14.1" customHeight="1" x14ac:dyDescent="0.2">
      <c r="A70" s="306" t="s">
        <v>305</v>
      </c>
      <c r="B70" s="307" t="s">
        <v>306</v>
      </c>
      <c r="C70" s="308"/>
      <c r="D70" s="113">
        <v>3.429423459244533</v>
      </c>
      <c r="E70" s="115">
        <v>69</v>
      </c>
      <c r="F70" s="114">
        <v>62</v>
      </c>
      <c r="G70" s="114">
        <v>157</v>
      </c>
      <c r="H70" s="114">
        <v>152</v>
      </c>
      <c r="I70" s="140">
        <v>71</v>
      </c>
      <c r="J70" s="115">
        <v>-2</v>
      </c>
      <c r="K70" s="116">
        <v>-2.816901408450704</v>
      </c>
    </row>
    <row r="71" spans="1:11" ht="14.1" customHeight="1" x14ac:dyDescent="0.2">
      <c r="A71" s="306"/>
      <c r="B71" s="307" t="s">
        <v>307</v>
      </c>
      <c r="C71" s="308"/>
      <c r="D71" s="113">
        <v>1.5904572564612327</v>
      </c>
      <c r="E71" s="115">
        <v>32</v>
      </c>
      <c r="F71" s="114">
        <v>36</v>
      </c>
      <c r="G71" s="114">
        <v>109</v>
      </c>
      <c r="H71" s="114">
        <v>44</v>
      </c>
      <c r="I71" s="140">
        <v>51</v>
      </c>
      <c r="J71" s="115">
        <v>-19</v>
      </c>
      <c r="K71" s="116">
        <v>-37.254901960784316</v>
      </c>
    </row>
    <row r="72" spans="1:11" ht="14.1" customHeight="1" x14ac:dyDescent="0.2">
      <c r="A72" s="306">
        <v>84</v>
      </c>
      <c r="B72" s="307" t="s">
        <v>308</v>
      </c>
      <c r="C72" s="308"/>
      <c r="D72" s="113">
        <v>1.3419483101391649</v>
      </c>
      <c r="E72" s="115">
        <v>27</v>
      </c>
      <c r="F72" s="114">
        <v>9</v>
      </c>
      <c r="G72" s="114">
        <v>36</v>
      </c>
      <c r="H72" s="114">
        <v>27</v>
      </c>
      <c r="I72" s="140">
        <v>23</v>
      </c>
      <c r="J72" s="115">
        <v>4</v>
      </c>
      <c r="K72" s="116">
        <v>17.391304347826086</v>
      </c>
    </row>
    <row r="73" spans="1:11" ht="14.1" customHeight="1" x14ac:dyDescent="0.2">
      <c r="A73" s="306" t="s">
        <v>309</v>
      </c>
      <c r="B73" s="307" t="s">
        <v>310</v>
      </c>
      <c r="C73" s="308"/>
      <c r="D73" s="113">
        <v>0.84493041749502984</v>
      </c>
      <c r="E73" s="115">
        <v>17</v>
      </c>
      <c r="F73" s="114">
        <v>3</v>
      </c>
      <c r="G73" s="114">
        <v>30</v>
      </c>
      <c r="H73" s="114">
        <v>18</v>
      </c>
      <c r="I73" s="140">
        <v>18</v>
      </c>
      <c r="J73" s="115">
        <v>-1</v>
      </c>
      <c r="K73" s="116">
        <v>-5.5555555555555554</v>
      </c>
    </row>
    <row r="74" spans="1:11" ht="14.1" customHeight="1" x14ac:dyDescent="0.2">
      <c r="A74" s="306" t="s">
        <v>311</v>
      </c>
      <c r="B74" s="307" t="s">
        <v>312</v>
      </c>
      <c r="C74" s="308"/>
      <c r="D74" s="113" t="s">
        <v>513</v>
      </c>
      <c r="E74" s="115" t="s">
        <v>513</v>
      </c>
      <c r="F74" s="114">
        <v>3</v>
      </c>
      <c r="G74" s="114">
        <v>0</v>
      </c>
      <c r="H74" s="114">
        <v>5</v>
      </c>
      <c r="I74" s="140">
        <v>3</v>
      </c>
      <c r="J74" s="115" t="s">
        <v>513</v>
      </c>
      <c r="K74" s="116" t="s">
        <v>513</v>
      </c>
    </row>
    <row r="75" spans="1:11" ht="14.1" customHeight="1" x14ac:dyDescent="0.2">
      <c r="A75" s="306" t="s">
        <v>313</v>
      </c>
      <c r="B75" s="307" t="s">
        <v>314</v>
      </c>
      <c r="C75" s="308"/>
      <c r="D75" s="113">
        <v>0.19880715705765409</v>
      </c>
      <c r="E75" s="115">
        <v>4</v>
      </c>
      <c r="F75" s="114">
        <v>0</v>
      </c>
      <c r="G75" s="114">
        <v>0</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v>0</v>
      </c>
      <c r="H76" s="114" t="s">
        <v>513</v>
      </c>
      <c r="I76" s="140">
        <v>3</v>
      </c>
      <c r="J76" s="115" t="s">
        <v>513</v>
      </c>
      <c r="K76" s="116" t="s">
        <v>513</v>
      </c>
    </row>
    <row r="77" spans="1:11" ht="14.1" customHeight="1" x14ac:dyDescent="0.2">
      <c r="A77" s="306">
        <v>92</v>
      </c>
      <c r="B77" s="307" t="s">
        <v>316</v>
      </c>
      <c r="C77" s="308"/>
      <c r="D77" s="113">
        <v>0.19880715705765409</v>
      </c>
      <c r="E77" s="115">
        <v>4</v>
      </c>
      <c r="F77" s="114" t="s">
        <v>513</v>
      </c>
      <c r="G77" s="114">
        <v>5</v>
      </c>
      <c r="H77" s="114">
        <v>6</v>
      </c>
      <c r="I77" s="140">
        <v>4</v>
      </c>
      <c r="J77" s="115">
        <v>0</v>
      </c>
      <c r="K77" s="116">
        <v>0</v>
      </c>
    </row>
    <row r="78" spans="1:11" ht="14.1" customHeight="1" x14ac:dyDescent="0.2">
      <c r="A78" s="306">
        <v>93</v>
      </c>
      <c r="B78" s="307" t="s">
        <v>317</v>
      </c>
      <c r="C78" s="308"/>
      <c r="D78" s="113" t="s">
        <v>513</v>
      </c>
      <c r="E78" s="115" t="s">
        <v>513</v>
      </c>
      <c r="F78" s="114" t="s">
        <v>513</v>
      </c>
      <c r="G78" s="114">
        <v>3</v>
      </c>
      <c r="H78" s="114">
        <v>0</v>
      </c>
      <c r="I78" s="140" t="s">
        <v>513</v>
      </c>
      <c r="J78" s="115" t="s">
        <v>513</v>
      </c>
      <c r="K78" s="116" t="s">
        <v>513</v>
      </c>
    </row>
    <row r="79" spans="1:11" ht="14.1" customHeight="1" x14ac:dyDescent="0.2">
      <c r="A79" s="306">
        <v>94</v>
      </c>
      <c r="B79" s="307" t="s">
        <v>318</v>
      </c>
      <c r="C79" s="308"/>
      <c r="D79" s="113">
        <v>0</v>
      </c>
      <c r="E79" s="115">
        <v>0</v>
      </c>
      <c r="F79" s="114">
        <v>6</v>
      </c>
      <c r="G79" s="114">
        <v>4</v>
      </c>
      <c r="H79" s="114">
        <v>3</v>
      </c>
      <c r="I79" s="140">
        <v>3</v>
      </c>
      <c r="J79" s="115">
        <v>-3</v>
      </c>
      <c r="K79" s="116">
        <v>-100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0.69582504970178927</v>
      </c>
      <c r="E81" s="143">
        <v>14</v>
      </c>
      <c r="F81" s="144">
        <v>12</v>
      </c>
      <c r="G81" s="144">
        <v>23</v>
      </c>
      <c r="H81" s="144">
        <v>63</v>
      </c>
      <c r="I81" s="145">
        <v>14</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25090</v>
      </c>
      <c r="C10" s="114">
        <v>14579</v>
      </c>
      <c r="D10" s="114">
        <v>10511</v>
      </c>
      <c r="E10" s="114">
        <v>20358</v>
      </c>
      <c r="F10" s="114">
        <v>4465</v>
      </c>
      <c r="G10" s="114">
        <v>4334</v>
      </c>
      <c r="H10" s="114">
        <v>6386</v>
      </c>
      <c r="I10" s="115">
        <v>8913</v>
      </c>
      <c r="J10" s="114">
        <v>6560</v>
      </c>
      <c r="K10" s="114">
        <v>2353</v>
      </c>
      <c r="L10" s="423">
        <v>1757</v>
      </c>
      <c r="M10" s="424">
        <v>1853</v>
      </c>
    </row>
    <row r="11" spans="1:13" ht="11.1" customHeight="1" x14ac:dyDescent="0.2">
      <c r="A11" s="422" t="s">
        <v>387</v>
      </c>
      <c r="B11" s="115">
        <v>25333</v>
      </c>
      <c r="C11" s="114">
        <v>14798</v>
      </c>
      <c r="D11" s="114">
        <v>10535</v>
      </c>
      <c r="E11" s="114">
        <v>20591</v>
      </c>
      <c r="F11" s="114">
        <v>4515</v>
      </c>
      <c r="G11" s="114">
        <v>4162</v>
      </c>
      <c r="H11" s="114">
        <v>6603</v>
      </c>
      <c r="I11" s="115">
        <v>9148</v>
      </c>
      <c r="J11" s="114">
        <v>6695</v>
      </c>
      <c r="K11" s="114">
        <v>2453</v>
      </c>
      <c r="L11" s="423">
        <v>1582</v>
      </c>
      <c r="M11" s="424">
        <v>1437</v>
      </c>
    </row>
    <row r="12" spans="1:13" ht="11.1" customHeight="1" x14ac:dyDescent="0.2">
      <c r="A12" s="422" t="s">
        <v>388</v>
      </c>
      <c r="B12" s="115">
        <v>25621</v>
      </c>
      <c r="C12" s="114">
        <v>14855</v>
      </c>
      <c r="D12" s="114">
        <v>10766</v>
      </c>
      <c r="E12" s="114">
        <v>20733</v>
      </c>
      <c r="F12" s="114">
        <v>4610</v>
      </c>
      <c r="G12" s="114">
        <v>4585</v>
      </c>
      <c r="H12" s="114">
        <v>6663</v>
      </c>
      <c r="I12" s="115">
        <v>9199</v>
      </c>
      <c r="J12" s="114">
        <v>6657</v>
      </c>
      <c r="K12" s="114">
        <v>2542</v>
      </c>
      <c r="L12" s="423">
        <v>2463</v>
      </c>
      <c r="M12" s="424">
        <v>2266</v>
      </c>
    </row>
    <row r="13" spans="1:13" s="110" customFormat="1" ht="11.1" customHeight="1" x14ac:dyDescent="0.2">
      <c r="A13" s="422" t="s">
        <v>389</v>
      </c>
      <c r="B13" s="115">
        <v>25115</v>
      </c>
      <c r="C13" s="114">
        <v>14444</v>
      </c>
      <c r="D13" s="114">
        <v>10671</v>
      </c>
      <c r="E13" s="114">
        <v>20232</v>
      </c>
      <c r="F13" s="114">
        <v>4627</v>
      </c>
      <c r="G13" s="114">
        <v>4340</v>
      </c>
      <c r="H13" s="114">
        <v>6656</v>
      </c>
      <c r="I13" s="115">
        <v>9031</v>
      </c>
      <c r="J13" s="114">
        <v>6528</v>
      </c>
      <c r="K13" s="114">
        <v>2503</v>
      </c>
      <c r="L13" s="423">
        <v>1165</v>
      </c>
      <c r="M13" s="424">
        <v>1734</v>
      </c>
    </row>
    <row r="14" spans="1:13" ht="15" customHeight="1" x14ac:dyDescent="0.2">
      <c r="A14" s="422" t="s">
        <v>390</v>
      </c>
      <c r="B14" s="115">
        <v>25523</v>
      </c>
      <c r="C14" s="114">
        <v>14689</v>
      </c>
      <c r="D14" s="114">
        <v>10834</v>
      </c>
      <c r="E14" s="114">
        <v>19753</v>
      </c>
      <c r="F14" s="114">
        <v>5624</v>
      </c>
      <c r="G14" s="114">
        <v>4254</v>
      </c>
      <c r="H14" s="114">
        <v>6918</v>
      </c>
      <c r="I14" s="115">
        <v>8949</v>
      </c>
      <c r="J14" s="114">
        <v>6442</v>
      </c>
      <c r="K14" s="114">
        <v>2507</v>
      </c>
      <c r="L14" s="423">
        <v>2249</v>
      </c>
      <c r="M14" s="424">
        <v>1919</v>
      </c>
    </row>
    <row r="15" spans="1:13" ht="11.1" customHeight="1" x14ac:dyDescent="0.2">
      <c r="A15" s="422" t="s">
        <v>387</v>
      </c>
      <c r="B15" s="115">
        <v>25628</v>
      </c>
      <c r="C15" s="114">
        <v>14754</v>
      </c>
      <c r="D15" s="114">
        <v>10874</v>
      </c>
      <c r="E15" s="114">
        <v>19709</v>
      </c>
      <c r="F15" s="114">
        <v>5784</v>
      </c>
      <c r="G15" s="114">
        <v>4131</v>
      </c>
      <c r="H15" s="114">
        <v>7065</v>
      </c>
      <c r="I15" s="115">
        <v>9242</v>
      </c>
      <c r="J15" s="114">
        <v>6686</v>
      </c>
      <c r="K15" s="114">
        <v>2556</v>
      </c>
      <c r="L15" s="423">
        <v>1937</v>
      </c>
      <c r="M15" s="424">
        <v>1732</v>
      </c>
    </row>
    <row r="16" spans="1:13" ht="11.1" customHeight="1" x14ac:dyDescent="0.2">
      <c r="A16" s="422" t="s">
        <v>388</v>
      </c>
      <c r="B16" s="115">
        <v>26483</v>
      </c>
      <c r="C16" s="114">
        <v>15257</v>
      </c>
      <c r="D16" s="114">
        <v>11226</v>
      </c>
      <c r="E16" s="114">
        <v>20515</v>
      </c>
      <c r="F16" s="114">
        <v>5907</v>
      </c>
      <c r="G16" s="114">
        <v>4641</v>
      </c>
      <c r="H16" s="114">
        <v>7209</v>
      </c>
      <c r="I16" s="115">
        <v>9262</v>
      </c>
      <c r="J16" s="114">
        <v>6572</v>
      </c>
      <c r="K16" s="114">
        <v>2690</v>
      </c>
      <c r="L16" s="423">
        <v>2966</v>
      </c>
      <c r="M16" s="424">
        <v>2196</v>
      </c>
    </row>
    <row r="17" spans="1:13" s="110" customFormat="1" ht="11.1" customHeight="1" x14ac:dyDescent="0.2">
      <c r="A17" s="422" t="s">
        <v>389</v>
      </c>
      <c r="B17" s="115">
        <v>26200</v>
      </c>
      <c r="C17" s="114">
        <v>14871</v>
      </c>
      <c r="D17" s="114">
        <v>11329</v>
      </c>
      <c r="E17" s="114">
        <v>20219</v>
      </c>
      <c r="F17" s="114">
        <v>5960</v>
      </c>
      <c r="G17" s="114">
        <v>4460</v>
      </c>
      <c r="H17" s="114">
        <v>7220</v>
      </c>
      <c r="I17" s="115">
        <v>9156</v>
      </c>
      <c r="J17" s="114">
        <v>6485</v>
      </c>
      <c r="K17" s="114">
        <v>2671</v>
      </c>
      <c r="L17" s="423">
        <v>1293</v>
      </c>
      <c r="M17" s="424">
        <v>1733</v>
      </c>
    </row>
    <row r="18" spans="1:13" ht="15" customHeight="1" x14ac:dyDescent="0.2">
      <c r="A18" s="422" t="s">
        <v>391</v>
      </c>
      <c r="B18" s="115">
        <v>26223</v>
      </c>
      <c r="C18" s="114">
        <v>14925</v>
      </c>
      <c r="D18" s="114">
        <v>11298</v>
      </c>
      <c r="E18" s="114">
        <v>20083</v>
      </c>
      <c r="F18" s="114">
        <v>6111</v>
      </c>
      <c r="G18" s="114">
        <v>4332</v>
      </c>
      <c r="H18" s="114">
        <v>7344</v>
      </c>
      <c r="I18" s="115">
        <v>9076</v>
      </c>
      <c r="J18" s="114">
        <v>6464</v>
      </c>
      <c r="K18" s="114">
        <v>2612</v>
      </c>
      <c r="L18" s="423">
        <v>1954</v>
      </c>
      <c r="M18" s="424">
        <v>1974</v>
      </c>
    </row>
    <row r="19" spans="1:13" ht="11.1" customHeight="1" x14ac:dyDescent="0.2">
      <c r="A19" s="422" t="s">
        <v>387</v>
      </c>
      <c r="B19" s="115">
        <v>26329</v>
      </c>
      <c r="C19" s="114">
        <v>15073</v>
      </c>
      <c r="D19" s="114">
        <v>11256</v>
      </c>
      <c r="E19" s="114">
        <v>20116</v>
      </c>
      <c r="F19" s="114">
        <v>6199</v>
      </c>
      <c r="G19" s="114">
        <v>4210</v>
      </c>
      <c r="H19" s="114">
        <v>7510</v>
      </c>
      <c r="I19" s="115">
        <v>9296</v>
      </c>
      <c r="J19" s="114">
        <v>6615</v>
      </c>
      <c r="K19" s="114">
        <v>2681</v>
      </c>
      <c r="L19" s="423">
        <v>1671</v>
      </c>
      <c r="M19" s="424">
        <v>1589</v>
      </c>
    </row>
    <row r="20" spans="1:13" ht="11.1" customHeight="1" x14ac:dyDescent="0.2">
      <c r="A20" s="422" t="s">
        <v>388</v>
      </c>
      <c r="B20" s="115">
        <v>26968</v>
      </c>
      <c r="C20" s="114">
        <v>15403</v>
      </c>
      <c r="D20" s="114">
        <v>11565</v>
      </c>
      <c r="E20" s="114">
        <v>20649</v>
      </c>
      <c r="F20" s="114">
        <v>6286</v>
      </c>
      <c r="G20" s="114">
        <v>4650</v>
      </c>
      <c r="H20" s="114">
        <v>7661</v>
      </c>
      <c r="I20" s="115">
        <v>9337</v>
      </c>
      <c r="J20" s="114">
        <v>6606</v>
      </c>
      <c r="K20" s="114">
        <v>2731</v>
      </c>
      <c r="L20" s="423">
        <v>2644</v>
      </c>
      <c r="M20" s="424">
        <v>2094</v>
      </c>
    </row>
    <row r="21" spans="1:13" s="110" customFormat="1" ht="11.1" customHeight="1" x14ac:dyDescent="0.2">
      <c r="A21" s="422" t="s">
        <v>389</v>
      </c>
      <c r="B21" s="115">
        <v>26594</v>
      </c>
      <c r="C21" s="114">
        <v>15037</v>
      </c>
      <c r="D21" s="114">
        <v>11557</v>
      </c>
      <c r="E21" s="114">
        <v>20350</v>
      </c>
      <c r="F21" s="114">
        <v>6237</v>
      </c>
      <c r="G21" s="114">
        <v>4482</v>
      </c>
      <c r="H21" s="114">
        <v>7683</v>
      </c>
      <c r="I21" s="115">
        <v>9229</v>
      </c>
      <c r="J21" s="114">
        <v>6496</v>
      </c>
      <c r="K21" s="114">
        <v>2733</v>
      </c>
      <c r="L21" s="423">
        <v>2011</v>
      </c>
      <c r="M21" s="424">
        <v>2531</v>
      </c>
    </row>
    <row r="22" spans="1:13" ht="15" customHeight="1" x14ac:dyDescent="0.2">
      <c r="A22" s="422" t="s">
        <v>392</v>
      </c>
      <c r="B22" s="115">
        <v>26485</v>
      </c>
      <c r="C22" s="114">
        <v>14964</v>
      </c>
      <c r="D22" s="114">
        <v>11521</v>
      </c>
      <c r="E22" s="114">
        <v>20099</v>
      </c>
      <c r="F22" s="114">
        <v>6264</v>
      </c>
      <c r="G22" s="114">
        <v>4330</v>
      </c>
      <c r="H22" s="114">
        <v>7780</v>
      </c>
      <c r="I22" s="115">
        <v>9112</v>
      </c>
      <c r="J22" s="114">
        <v>6486</v>
      </c>
      <c r="K22" s="114">
        <v>2626</v>
      </c>
      <c r="L22" s="423">
        <v>1640</v>
      </c>
      <c r="M22" s="424">
        <v>1794</v>
      </c>
    </row>
    <row r="23" spans="1:13" ht="11.1" customHeight="1" x14ac:dyDescent="0.2">
      <c r="A23" s="422" t="s">
        <v>387</v>
      </c>
      <c r="B23" s="115">
        <v>26598</v>
      </c>
      <c r="C23" s="114">
        <v>15140</v>
      </c>
      <c r="D23" s="114">
        <v>11458</v>
      </c>
      <c r="E23" s="114">
        <v>20183</v>
      </c>
      <c r="F23" s="114">
        <v>6361</v>
      </c>
      <c r="G23" s="114">
        <v>4178</v>
      </c>
      <c r="H23" s="114">
        <v>7955</v>
      </c>
      <c r="I23" s="115">
        <v>9352</v>
      </c>
      <c r="J23" s="114">
        <v>6635</v>
      </c>
      <c r="K23" s="114">
        <v>2717</v>
      </c>
      <c r="L23" s="423">
        <v>1829</v>
      </c>
      <c r="M23" s="424">
        <v>1751</v>
      </c>
    </row>
    <row r="24" spans="1:13" ht="11.1" customHeight="1" x14ac:dyDescent="0.2">
      <c r="A24" s="422" t="s">
        <v>388</v>
      </c>
      <c r="B24" s="115">
        <v>27147</v>
      </c>
      <c r="C24" s="114">
        <v>15498</v>
      </c>
      <c r="D24" s="114">
        <v>11649</v>
      </c>
      <c r="E24" s="114">
        <v>20453</v>
      </c>
      <c r="F24" s="114">
        <v>6441</v>
      </c>
      <c r="G24" s="114">
        <v>4663</v>
      </c>
      <c r="H24" s="114">
        <v>8065</v>
      </c>
      <c r="I24" s="115">
        <v>9438</v>
      </c>
      <c r="J24" s="114">
        <v>6608</v>
      </c>
      <c r="K24" s="114">
        <v>2830</v>
      </c>
      <c r="L24" s="423">
        <v>2850</v>
      </c>
      <c r="M24" s="424">
        <v>2329</v>
      </c>
    </row>
    <row r="25" spans="1:13" s="110" customFormat="1" ht="11.1" customHeight="1" x14ac:dyDescent="0.2">
      <c r="A25" s="422" t="s">
        <v>389</v>
      </c>
      <c r="B25" s="115">
        <v>26642</v>
      </c>
      <c r="C25" s="114">
        <v>15057</v>
      </c>
      <c r="D25" s="114">
        <v>11585</v>
      </c>
      <c r="E25" s="114">
        <v>19970</v>
      </c>
      <c r="F25" s="114">
        <v>6426</v>
      </c>
      <c r="G25" s="114">
        <v>4432</v>
      </c>
      <c r="H25" s="114">
        <v>8034</v>
      </c>
      <c r="I25" s="115">
        <v>9208</v>
      </c>
      <c r="J25" s="114">
        <v>6484</v>
      </c>
      <c r="K25" s="114">
        <v>2724</v>
      </c>
      <c r="L25" s="423">
        <v>1173</v>
      </c>
      <c r="M25" s="424">
        <v>1674</v>
      </c>
    </row>
    <row r="26" spans="1:13" ht="15" customHeight="1" x14ac:dyDescent="0.2">
      <c r="A26" s="422" t="s">
        <v>393</v>
      </c>
      <c r="B26" s="115">
        <v>26767</v>
      </c>
      <c r="C26" s="114">
        <v>15082</v>
      </c>
      <c r="D26" s="114">
        <v>11685</v>
      </c>
      <c r="E26" s="114">
        <v>20018</v>
      </c>
      <c r="F26" s="114">
        <v>6506</v>
      </c>
      <c r="G26" s="114">
        <v>4293</v>
      </c>
      <c r="H26" s="114">
        <v>8215</v>
      </c>
      <c r="I26" s="115">
        <v>8991</v>
      </c>
      <c r="J26" s="114">
        <v>6376</v>
      </c>
      <c r="K26" s="114">
        <v>2615</v>
      </c>
      <c r="L26" s="423">
        <v>2030</v>
      </c>
      <c r="M26" s="424">
        <v>1915</v>
      </c>
    </row>
    <row r="27" spans="1:13" ht="11.1" customHeight="1" x14ac:dyDescent="0.2">
      <c r="A27" s="422" t="s">
        <v>387</v>
      </c>
      <c r="B27" s="115">
        <v>27004</v>
      </c>
      <c r="C27" s="114">
        <v>15249</v>
      </c>
      <c r="D27" s="114">
        <v>11755</v>
      </c>
      <c r="E27" s="114">
        <v>20167</v>
      </c>
      <c r="F27" s="114">
        <v>6639</v>
      </c>
      <c r="G27" s="114">
        <v>4210</v>
      </c>
      <c r="H27" s="114">
        <v>8410</v>
      </c>
      <c r="I27" s="115">
        <v>9305</v>
      </c>
      <c r="J27" s="114">
        <v>6577</v>
      </c>
      <c r="K27" s="114">
        <v>2728</v>
      </c>
      <c r="L27" s="423">
        <v>1713</v>
      </c>
      <c r="M27" s="424">
        <v>1512</v>
      </c>
    </row>
    <row r="28" spans="1:13" ht="11.1" customHeight="1" x14ac:dyDescent="0.2">
      <c r="A28" s="422" t="s">
        <v>388</v>
      </c>
      <c r="B28" s="115">
        <v>27417</v>
      </c>
      <c r="C28" s="114">
        <v>15436</v>
      </c>
      <c r="D28" s="114">
        <v>11981</v>
      </c>
      <c r="E28" s="114">
        <v>20769</v>
      </c>
      <c r="F28" s="114">
        <v>6629</v>
      </c>
      <c r="G28" s="114">
        <v>4579</v>
      </c>
      <c r="H28" s="114">
        <v>8420</v>
      </c>
      <c r="I28" s="115">
        <v>9442</v>
      </c>
      <c r="J28" s="114">
        <v>6570</v>
      </c>
      <c r="K28" s="114">
        <v>2872</v>
      </c>
      <c r="L28" s="423">
        <v>2644</v>
      </c>
      <c r="M28" s="424">
        <v>2377</v>
      </c>
    </row>
    <row r="29" spans="1:13" s="110" customFormat="1" ht="11.1" customHeight="1" x14ac:dyDescent="0.2">
      <c r="A29" s="422" t="s">
        <v>389</v>
      </c>
      <c r="B29" s="115">
        <v>26925</v>
      </c>
      <c r="C29" s="114">
        <v>15051</v>
      </c>
      <c r="D29" s="114">
        <v>11874</v>
      </c>
      <c r="E29" s="114">
        <v>20323</v>
      </c>
      <c r="F29" s="114">
        <v>6601</v>
      </c>
      <c r="G29" s="114">
        <v>4335</v>
      </c>
      <c r="H29" s="114">
        <v>8393</v>
      </c>
      <c r="I29" s="115">
        <v>9165</v>
      </c>
      <c r="J29" s="114">
        <v>6388</v>
      </c>
      <c r="K29" s="114">
        <v>2777</v>
      </c>
      <c r="L29" s="423">
        <v>1235</v>
      </c>
      <c r="M29" s="424">
        <v>1745</v>
      </c>
    </row>
    <row r="30" spans="1:13" ht="15" customHeight="1" x14ac:dyDescent="0.2">
      <c r="A30" s="422" t="s">
        <v>394</v>
      </c>
      <c r="B30" s="115">
        <v>27107</v>
      </c>
      <c r="C30" s="114">
        <v>15154</v>
      </c>
      <c r="D30" s="114">
        <v>11953</v>
      </c>
      <c r="E30" s="114">
        <v>20382</v>
      </c>
      <c r="F30" s="114">
        <v>6724</v>
      </c>
      <c r="G30" s="114">
        <v>4262</v>
      </c>
      <c r="H30" s="114">
        <v>8502</v>
      </c>
      <c r="I30" s="115">
        <v>9004</v>
      </c>
      <c r="J30" s="114">
        <v>6298</v>
      </c>
      <c r="K30" s="114">
        <v>2706</v>
      </c>
      <c r="L30" s="423">
        <v>2222</v>
      </c>
      <c r="M30" s="424">
        <v>2081</v>
      </c>
    </row>
    <row r="31" spans="1:13" ht="11.1" customHeight="1" x14ac:dyDescent="0.2">
      <c r="A31" s="422" t="s">
        <v>387</v>
      </c>
      <c r="B31" s="115">
        <v>27261</v>
      </c>
      <c r="C31" s="114">
        <v>15252</v>
      </c>
      <c r="D31" s="114">
        <v>12009</v>
      </c>
      <c r="E31" s="114">
        <v>20430</v>
      </c>
      <c r="F31" s="114">
        <v>6831</v>
      </c>
      <c r="G31" s="114">
        <v>4163</v>
      </c>
      <c r="H31" s="114">
        <v>8691</v>
      </c>
      <c r="I31" s="115">
        <v>9199</v>
      </c>
      <c r="J31" s="114">
        <v>6414</v>
      </c>
      <c r="K31" s="114">
        <v>2785</v>
      </c>
      <c r="L31" s="423">
        <v>1627</v>
      </c>
      <c r="M31" s="424">
        <v>1475</v>
      </c>
    </row>
    <row r="32" spans="1:13" ht="11.1" customHeight="1" x14ac:dyDescent="0.2">
      <c r="A32" s="422" t="s">
        <v>388</v>
      </c>
      <c r="B32" s="115">
        <v>27762</v>
      </c>
      <c r="C32" s="114">
        <v>15502</v>
      </c>
      <c r="D32" s="114">
        <v>12260</v>
      </c>
      <c r="E32" s="114">
        <v>20860</v>
      </c>
      <c r="F32" s="114">
        <v>6902</v>
      </c>
      <c r="G32" s="114">
        <v>4500</v>
      </c>
      <c r="H32" s="114">
        <v>8823</v>
      </c>
      <c r="I32" s="115">
        <v>9156</v>
      </c>
      <c r="J32" s="114">
        <v>6292</v>
      </c>
      <c r="K32" s="114">
        <v>2864</v>
      </c>
      <c r="L32" s="423">
        <v>2657</v>
      </c>
      <c r="M32" s="424">
        <v>2256</v>
      </c>
    </row>
    <row r="33" spans="1:13" s="110" customFormat="1" ht="11.1" customHeight="1" x14ac:dyDescent="0.2">
      <c r="A33" s="422" t="s">
        <v>389</v>
      </c>
      <c r="B33" s="115">
        <v>27331</v>
      </c>
      <c r="C33" s="114">
        <v>15133</v>
      </c>
      <c r="D33" s="114">
        <v>12198</v>
      </c>
      <c r="E33" s="114">
        <v>20425</v>
      </c>
      <c r="F33" s="114">
        <v>6906</v>
      </c>
      <c r="G33" s="114">
        <v>4254</v>
      </c>
      <c r="H33" s="114">
        <v>8859</v>
      </c>
      <c r="I33" s="115">
        <v>8999</v>
      </c>
      <c r="J33" s="114">
        <v>6179</v>
      </c>
      <c r="K33" s="114">
        <v>2820</v>
      </c>
      <c r="L33" s="423">
        <v>1212</v>
      </c>
      <c r="M33" s="424">
        <v>1621</v>
      </c>
    </row>
    <row r="34" spans="1:13" ht="15" customHeight="1" x14ac:dyDescent="0.2">
      <c r="A34" s="422" t="s">
        <v>395</v>
      </c>
      <c r="B34" s="115">
        <v>27434</v>
      </c>
      <c r="C34" s="114">
        <v>15210</v>
      </c>
      <c r="D34" s="114">
        <v>12224</v>
      </c>
      <c r="E34" s="114">
        <v>20477</v>
      </c>
      <c r="F34" s="114">
        <v>6957</v>
      </c>
      <c r="G34" s="114">
        <v>4116</v>
      </c>
      <c r="H34" s="114">
        <v>8992</v>
      </c>
      <c r="I34" s="115">
        <v>9052</v>
      </c>
      <c r="J34" s="114">
        <v>6235</v>
      </c>
      <c r="K34" s="114">
        <v>2817</v>
      </c>
      <c r="L34" s="423">
        <v>1884</v>
      </c>
      <c r="M34" s="424">
        <v>1799</v>
      </c>
    </row>
    <row r="35" spans="1:13" ht="11.1" customHeight="1" x14ac:dyDescent="0.2">
      <c r="A35" s="422" t="s">
        <v>387</v>
      </c>
      <c r="B35" s="115">
        <v>27631</v>
      </c>
      <c r="C35" s="114">
        <v>15315</v>
      </c>
      <c r="D35" s="114">
        <v>12316</v>
      </c>
      <c r="E35" s="114">
        <v>20510</v>
      </c>
      <c r="F35" s="114">
        <v>7121</v>
      </c>
      <c r="G35" s="114">
        <v>4009</v>
      </c>
      <c r="H35" s="114">
        <v>9157</v>
      </c>
      <c r="I35" s="115">
        <v>9216</v>
      </c>
      <c r="J35" s="114">
        <v>6331</v>
      </c>
      <c r="K35" s="114">
        <v>2885</v>
      </c>
      <c r="L35" s="423">
        <v>1737</v>
      </c>
      <c r="M35" s="424">
        <v>1533</v>
      </c>
    </row>
    <row r="36" spans="1:13" ht="11.1" customHeight="1" x14ac:dyDescent="0.2">
      <c r="A36" s="422" t="s">
        <v>388</v>
      </c>
      <c r="B36" s="115">
        <v>28139</v>
      </c>
      <c r="C36" s="114">
        <v>15616</v>
      </c>
      <c r="D36" s="114">
        <v>12523</v>
      </c>
      <c r="E36" s="114">
        <v>20941</v>
      </c>
      <c r="F36" s="114">
        <v>7198</v>
      </c>
      <c r="G36" s="114">
        <v>4338</v>
      </c>
      <c r="H36" s="114">
        <v>9275</v>
      </c>
      <c r="I36" s="115">
        <v>9293</v>
      </c>
      <c r="J36" s="114">
        <v>6344</v>
      </c>
      <c r="K36" s="114">
        <v>2949</v>
      </c>
      <c r="L36" s="423">
        <v>2867</v>
      </c>
      <c r="M36" s="424">
        <v>2430</v>
      </c>
    </row>
    <row r="37" spans="1:13" s="110" customFormat="1" ht="11.1" customHeight="1" x14ac:dyDescent="0.2">
      <c r="A37" s="422" t="s">
        <v>389</v>
      </c>
      <c r="B37" s="115">
        <v>27826</v>
      </c>
      <c r="C37" s="114">
        <v>15347</v>
      </c>
      <c r="D37" s="114">
        <v>12479</v>
      </c>
      <c r="E37" s="114">
        <v>20588</v>
      </c>
      <c r="F37" s="114">
        <v>7238</v>
      </c>
      <c r="G37" s="114">
        <v>4158</v>
      </c>
      <c r="H37" s="114">
        <v>9293</v>
      </c>
      <c r="I37" s="115">
        <v>9187</v>
      </c>
      <c r="J37" s="114">
        <v>6265</v>
      </c>
      <c r="K37" s="114">
        <v>2922</v>
      </c>
      <c r="L37" s="423">
        <v>1397</v>
      </c>
      <c r="M37" s="424">
        <v>1750</v>
      </c>
    </row>
    <row r="38" spans="1:13" ht="15" customHeight="1" x14ac:dyDescent="0.2">
      <c r="A38" s="425" t="s">
        <v>396</v>
      </c>
      <c r="B38" s="115">
        <v>27923</v>
      </c>
      <c r="C38" s="114">
        <v>15447</v>
      </c>
      <c r="D38" s="114">
        <v>12476</v>
      </c>
      <c r="E38" s="114">
        <v>20591</v>
      </c>
      <c r="F38" s="114">
        <v>7332</v>
      </c>
      <c r="G38" s="114">
        <v>3999</v>
      </c>
      <c r="H38" s="114">
        <v>9439</v>
      </c>
      <c r="I38" s="115">
        <v>9117</v>
      </c>
      <c r="J38" s="114">
        <v>6198</v>
      </c>
      <c r="K38" s="114">
        <v>2919</v>
      </c>
      <c r="L38" s="423">
        <v>2403</v>
      </c>
      <c r="M38" s="424">
        <v>2248</v>
      </c>
    </row>
    <row r="39" spans="1:13" ht="11.1" customHeight="1" x14ac:dyDescent="0.2">
      <c r="A39" s="422" t="s">
        <v>387</v>
      </c>
      <c r="B39" s="115">
        <v>27936</v>
      </c>
      <c r="C39" s="114">
        <v>15462</v>
      </c>
      <c r="D39" s="114">
        <v>12474</v>
      </c>
      <c r="E39" s="114">
        <v>20505</v>
      </c>
      <c r="F39" s="114">
        <v>7431</v>
      </c>
      <c r="G39" s="114">
        <v>3857</v>
      </c>
      <c r="H39" s="114">
        <v>9573</v>
      </c>
      <c r="I39" s="115">
        <v>9344</v>
      </c>
      <c r="J39" s="114">
        <v>6366</v>
      </c>
      <c r="K39" s="114">
        <v>2978</v>
      </c>
      <c r="L39" s="423">
        <v>1921</v>
      </c>
      <c r="M39" s="424">
        <v>1889</v>
      </c>
    </row>
    <row r="40" spans="1:13" ht="11.1" customHeight="1" x14ac:dyDescent="0.2">
      <c r="A40" s="425" t="s">
        <v>388</v>
      </c>
      <c r="B40" s="115">
        <v>28583</v>
      </c>
      <c r="C40" s="114">
        <v>15761</v>
      </c>
      <c r="D40" s="114">
        <v>12822</v>
      </c>
      <c r="E40" s="114">
        <v>21091</v>
      </c>
      <c r="F40" s="114">
        <v>7492</v>
      </c>
      <c r="G40" s="114">
        <v>4276</v>
      </c>
      <c r="H40" s="114">
        <v>9636</v>
      </c>
      <c r="I40" s="115">
        <v>9310</v>
      </c>
      <c r="J40" s="114">
        <v>6188</v>
      </c>
      <c r="K40" s="114">
        <v>3122</v>
      </c>
      <c r="L40" s="423">
        <v>2914</v>
      </c>
      <c r="M40" s="424">
        <v>2375</v>
      </c>
    </row>
    <row r="41" spans="1:13" s="110" customFormat="1" ht="11.1" customHeight="1" x14ac:dyDescent="0.2">
      <c r="A41" s="422" t="s">
        <v>389</v>
      </c>
      <c r="B41" s="115">
        <v>28258</v>
      </c>
      <c r="C41" s="114">
        <v>15466</v>
      </c>
      <c r="D41" s="114">
        <v>12792</v>
      </c>
      <c r="E41" s="114">
        <v>20759</v>
      </c>
      <c r="F41" s="114">
        <v>7499</v>
      </c>
      <c r="G41" s="114">
        <v>4103</v>
      </c>
      <c r="H41" s="114">
        <v>9614</v>
      </c>
      <c r="I41" s="115">
        <v>9108</v>
      </c>
      <c r="J41" s="114">
        <v>6068</v>
      </c>
      <c r="K41" s="114">
        <v>3040</v>
      </c>
      <c r="L41" s="423">
        <v>1297</v>
      </c>
      <c r="M41" s="424">
        <v>1648</v>
      </c>
    </row>
    <row r="42" spans="1:13" ht="15" customHeight="1" x14ac:dyDescent="0.2">
      <c r="A42" s="422" t="s">
        <v>397</v>
      </c>
      <c r="B42" s="115">
        <v>28248</v>
      </c>
      <c r="C42" s="114">
        <v>15521</v>
      </c>
      <c r="D42" s="114">
        <v>12727</v>
      </c>
      <c r="E42" s="114">
        <v>20794</v>
      </c>
      <c r="F42" s="114">
        <v>7454</v>
      </c>
      <c r="G42" s="114">
        <v>3980</v>
      </c>
      <c r="H42" s="114">
        <v>9672</v>
      </c>
      <c r="I42" s="115">
        <v>9079</v>
      </c>
      <c r="J42" s="114">
        <v>6053</v>
      </c>
      <c r="K42" s="114">
        <v>3026</v>
      </c>
      <c r="L42" s="423">
        <v>2065</v>
      </c>
      <c r="M42" s="424">
        <v>2082</v>
      </c>
    </row>
    <row r="43" spans="1:13" ht="11.1" customHeight="1" x14ac:dyDescent="0.2">
      <c r="A43" s="422" t="s">
        <v>387</v>
      </c>
      <c r="B43" s="115">
        <v>28128</v>
      </c>
      <c r="C43" s="114">
        <v>15546</v>
      </c>
      <c r="D43" s="114">
        <v>12582</v>
      </c>
      <c r="E43" s="114">
        <v>20760</v>
      </c>
      <c r="F43" s="114">
        <v>7368</v>
      </c>
      <c r="G43" s="114">
        <v>3813</v>
      </c>
      <c r="H43" s="114">
        <v>9760</v>
      </c>
      <c r="I43" s="115">
        <v>9345</v>
      </c>
      <c r="J43" s="114">
        <v>6237</v>
      </c>
      <c r="K43" s="114">
        <v>3108</v>
      </c>
      <c r="L43" s="423">
        <v>1842</v>
      </c>
      <c r="M43" s="424">
        <v>1994</v>
      </c>
    </row>
    <row r="44" spans="1:13" ht="11.1" customHeight="1" x14ac:dyDescent="0.2">
      <c r="A44" s="422" t="s">
        <v>388</v>
      </c>
      <c r="B44" s="115">
        <v>28967</v>
      </c>
      <c r="C44" s="114">
        <v>16014</v>
      </c>
      <c r="D44" s="114">
        <v>12953</v>
      </c>
      <c r="E44" s="114">
        <v>21418</v>
      </c>
      <c r="F44" s="114">
        <v>7549</v>
      </c>
      <c r="G44" s="114">
        <v>4333</v>
      </c>
      <c r="H44" s="114">
        <v>9837</v>
      </c>
      <c r="I44" s="115">
        <v>9372</v>
      </c>
      <c r="J44" s="114">
        <v>6137</v>
      </c>
      <c r="K44" s="114">
        <v>3235</v>
      </c>
      <c r="L44" s="423">
        <v>2726</v>
      </c>
      <c r="M44" s="424">
        <v>2005</v>
      </c>
    </row>
    <row r="45" spans="1:13" s="110" customFormat="1" ht="11.1" customHeight="1" x14ac:dyDescent="0.2">
      <c r="A45" s="422" t="s">
        <v>389</v>
      </c>
      <c r="B45" s="115">
        <v>28721</v>
      </c>
      <c r="C45" s="114">
        <v>15855</v>
      </c>
      <c r="D45" s="114">
        <v>12866</v>
      </c>
      <c r="E45" s="114">
        <v>21109</v>
      </c>
      <c r="F45" s="114">
        <v>7612</v>
      </c>
      <c r="G45" s="114">
        <v>4196</v>
      </c>
      <c r="H45" s="114">
        <v>9849</v>
      </c>
      <c r="I45" s="115">
        <v>9166</v>
      </c>
      <c r="J45" s="114">
        <v>6039</v>
      </c>
      <c r="K45" s="114">
        <v>3127</v>
      </c>
      <c r="L45" s="423">
        <v>1532</v>
      </c>
      <c r="M45" s="424">
        <v>1806</v>
      </c>
    </row>
    <row r="46" spans="1:13" ht="15" customHeight="1" x14ac:dyDescent="0.2">
      <c r="A46" s="422" t="s">
        <v>398</v>
      </c>
      <c r="B46" s="115">
        <v>28786</v>
      </c>
      <c r="C46" s="114">
        <v>15934</v>
      </c>
      <c r="D46" s="114">
        <v>12852</v>
      </c>
      <c r="E46" s="114">
        <v>21166</v>
      </c>
      <c r="F46" s="114">
        <v>7620</v>
      </c>
      <c r="G46" s="114">
        <v>4075</v>
      </c>
      <c r="H46" s="114">
        <v>9937</v>
      </c>
      <c r="I46" s="115">
        <v>9191</v>
      </c>
      <c r="J46" s="114">
        <v>6050</v>
      </c>
      <c r="K46" s="114">
        <v>3141</v>
      </c>
      <c r="L46" s="423">
        <v>2133</v>
      </c>
      <c r="M46" s="424">
        <v>2080</v>
      </c>
    </row>
    <row r="47" spans="1:13" ht="11.1" customHeight="1" x14ac:dyDescent="0.2">
      <c r="A47" s="422" t="s">
        <v>387</v>
      </c>
      <c r="B47" s="115">
        <v>28647</v>
      </c>
      <c r="C47" s="114">
        <v>15871</v>
      </c>
      <c r="D47" s="114">
        <v>12776</v>
      </c>
      <c r="E47" s="114">
        <v>21052</v>
      </c>
      <c r="F47" s="114">
        <v>7595</v>
      </c>
      <c r="G47" s="114">
        <v>3919</v>
      </c>
      <c r="H47" s="114">
        <v>9968</v>
      </c>
      <c r="I47" s="115">
        <v>9419</v>
      </c>
      <c r="J47" s="114">
        <v>6201</v>
      </c>
      <c r="K47" s="114">
        <v>3218</v>
      </c>
      <c r="L47" s="423">
        <v>1780</v>
      </c>
      <c r="M47" s="424">
        <v>1939</v>
      </c>
    </row>
    <row r="48" spans="1:13" ht="11.1" customHeight="1" x14ac:dyDescent="0.2">
      <c r="A48" s="422" t="s">
        <v>388</v>
      </c>
      <c r="B48" s="115">
        <v>29300</v>
      </c>
      <c r="C48" s="114">
        <v>16261</v>
      </c>
      <c r="D48" s="114">
        <v>13039</v>
      </c>
      <c r="E48" s="114">
        <v>21567</v>
      </c>
      <c r="F48" s="114">
        <v>7733</v>
      </c>
      <c r="G48" s="114">
        <v>4346</v>
      </c>
      <c r="H48" s="114">
        <v>10051</v>
      </c>
      <c r="I48" s="115">
        <v>9386</v>
      </c>
      <c r="J48" s="114">
        <v>6043</v>
      </c>
      <c r="K48" s="114">
        <v>3343</v>
      </c>
      <c r="L48" s="423">
        <v>2836</v>
      </c>
      <c r="M48" s="424">
        <v>2287</v>
      </c>
    </row>
    <row r="49" spans="1:17" s="110" customFormat="1" ht="11.1" customHeight="1" x14ac:dyDescent="0.2">
      <c r="A49" s="422" t="s">
        <v>389</v>
      </c>
      <c r="B49" s="115">
        <v>28801</v>
      </c>
      <c r="C49" s="114">
        <v>15906</v>
      </c>
      <c r="D49" s="114">
        <v>12895</v>
      </c>
      <c r="E49" s="114">
        <v>21162</v>
      </c>
      <c r="F49" s="114">
        <v>7639</v>
      </c>
      <c r="G49" s="114">
        <v>4141</v>
      </c>
      <c r="H49" s="114">
        <v>9949</v>
      </c>
      <c r="I49" s="115">
        <v>9248</v>
      </c>
      <c r="J49" s="114">
        <v>5929</v>
      </c>
      <c r="K49" s="114">
        <v>3319</v>
      </c>
      <c r="L49" s="423">
        <v>1304</v>
      </c>
      <c r="M49" s="424">
        <v>1749</v>
      </c>
    </row>
    <row r="50" spans="1:17" ht="15" customHeight="1" x14ac:dyDescent="0.2">
      <c r="A50" s="422" t="s">
        <v>399</v>
      </c>
      <c r="B50" s="143">
        <v>28763</v>
      </c>
      <c r="C50" s="144">
        <v>15899</v>
      </c>
      <c r="D50" s="144">
        <v>12864</v>
      </c>
      <c r="E50" s="144">
        <v>21099</v>
      </c>
      <c r="F50" s="144">
        <v>7664</v>
      </c>
      <c r="G50" s="144">
        <v>4047</v>
      </c>
      <c r="H50" s="144">
        <v>9986</v>
      </c>
      <c r="I50" s="143">
        <v>8939</v>
      </c>
      <c r="J50" s="144">
        <v>5752</v>
      </c>
      <c r="K50" s="144">
        <v>3187</v>
      </c>
      <c r="L50" s="426">
        <v>1930</v>
      </c>
      <c r="M50" s="427">
        <v>2012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-7.9899951365246996E-2</v>
      </c>
      <c r="C6" s="480">
        <f>'Tabelle 3.3'!J11</f>
        <v>-2.7418126428027416</v>
      </c>
      <c r="D6" s="481">
        <f t="shared" ref="D6:E9" si="0">IF(OR(AND(B6&gt;=-50,B6&lt;=50),ISNUMBER(B6)=FALSE),B6,"")</f>
        <v>-7.9899951365246996E-2</v>
      </c>
      <c r="E6" s="481">
        <f t="shared" si="0"/>
        <v>-2.7418126428027416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-7.9899951365246996E-2</v>
      </c>
      <c r="C14" s="480">
        <f>'Tabelle 3.3'!J11</f>
        <v>-2.7418126428027416</v>
      </c>
      <c r="D14" s="481">
        <f>IF(OR(AND(B14&gt;=-50,B14&lt;=50),ISNUMBER(B14)=FALSE),B14,"")</f>
        <v>-7.9899951365246996E-2</v>
      </c>
      <c r="E14" s="481">
        <f>IF(OR(AND(C14&gt;=-50,C14&lt;=50),ISNUMBER(C14)=FALSE),C14,"")</f>
        <v>-2.7418126428027416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1.0714285714285714</v>
      </c>
      <c r="C15" s="480">
        <f>'Tabelle 3.3'!J12</f>
        <v>9.0909090909090917</v>
      </c>
      <c r="D15" s="481">
        <f t="shared" ref="D15:E45" si="3">IF(OR(AND(B15&gt;=-50,B15&lt;=50),ISNUMBER(B15)=FALSE),B15,"")</f>
        <v>1.0714285714285714</v>
      </c>
      <c r="E15" s="481">
        <f t="shared" si="3"/>
        <v>9.0909090909090917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-2.4213075060532687</v>
      </c>
      <c r="C16" s="480">
        <f>'Tabelle 3.3'!J13</f>
        <v>-13.888888888888889</v>
      </c>
      <c r="D16" s="481">
        <f t="shared" si="3"/>
        <v>-2.4213075060532687</v>
      </c>
      <c r="E16" s="481">
        <f t="shared" si="3"/>
        <v>-13.888888888888889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0.1633605600933489</v>
      </c>
      <c r="C17" s="480">
        <f>'Tabelle 3.3'!J14</f>
        <v>-6.2770562770562774</v>
      </c>
      <c r="D17" s="481">
        <f t="shared" si="3"/>
        <v>0.1633605600933489</v>
      </c>
      <c r="E17" s="481">
        <f t="shared" si="3"/>
        <v>-6.2770562770562774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-0.56515957446808507</v>
      </c>
      <c r="C18" s="480">
        <f>'Tabelle 3.3'!J15</f>
        <v>-5.4320987654320989</v>
      </c>
      <c r="D18" s="481">
        <f t="shared" si="3"/>
        <v>-0.56515957446808507</v>
      </c>
      <c r="E18" s="481">
        <f t="shared" si="3"/>
        <v>-5.4320987654320989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1.3962065331928346</v>
      </c>
      <c r="C19" s="480">
        <f>'Tabelle 3.3'!J16</f>
        <v>-8.493150684931507</v>
      </c>
      <c r="D19" s="481">
        <f t="shared" si="3"/>
        <v>1.3962065331928346</v>
      </c>
      <c r="E19" s="481">
        <f t="shared" si="3"/>
        <v>-8.493150684931507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-1.245753114382786</v>
      </c>
      <c r="C20" s="480">
        <f>'Tabelle 3.3'!J17</f>
        <v>-3.2467532467532467</v>
      </c>
      <c r="D20" s="481">
        <f t="shared" si="3"/>
        <v>-1.245753114382786</v>
      </c>
      <c r="E20" s="481">
        <f t="shared" si="3"/>
        <v>-3.2467532467532467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0.51132213294375461</v>
      </c>
      <c r="C21" s="480">
        <f>'Tabelle 3.3'!J18</f>
        <v>3.648068669527897</v>
      </c>
      <c r="D21" s="481">
        <f t="shared" si="3"/>
        <v>0.51132213294375461</v>
      </c>
      <c r="E21" s="481">
        <f t="shared" si="3"/>
        <v>3.648068669527897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0.47673098751418841</v>
      </c>
      <c r="C22" s="480">
        <f>'Tabelle 3.3'!J19</f>
        <v>-2.912087912087912</v>
      </c>
      <c r="D22" s="481">
        <f t="shared" si="3"/>
        <v>0.47673098751418841</v>
      </c>
      <c r="E22" s="481">
        <f t="shared" si="3"/>
        <v>-2.912087912087912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-10.465116279069768</v>
      </c>
      <c r="C23" s="480">
        <f>'Tabelle 3.3'!J20</f>
        <v>-8.3123425692695214</v>
      </c>
      <c r="D23" s="481">
        <f t="shared" si="3"/>
        <v>-10.465116279069768</v>
      </c>
      <c r="E23" s="481">
        <f t="shared" si="3"/>
        <v>-8.3123425692695214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-7.6097560975609753</v>
      </c>
      <c r="C24" s="480">
        <f>'Tabelle 3.3'!J21</f>
        <v>-7.6171875</v>
      </c>
      <c r="D24" s="481">
        <f t="shared" si="3"/>
        <v>-7.6097560975609753</v>
      </c>
      <c r="E24" s="481">
        <f t="shared" si="3"/>
        <v>-7.6171875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-1.5572858731924359</v>
      </c>
      <c r="C26" s="480">
        <f>'Tabelle 3.3'!J23</f>
        <v>-3.3333333333333335</v>
      </c>
      <c r="D26" s="481">
        <f t="shared" si="3"/>
        <v>-1.5572858731924359</v>
      </c>
      <c r="E26" s="481">
        <f t="shared" si="3"/>
        <v>-3.3333333333333335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6.8241469816272966</v>
      </c>
      <c r="C27" s="480">
        <f>'Tabelle 3.3'!J24</f>
        <v>-2.7419354838709675</v>
      </c>
      <c r="D27" s="481">
        <f t="shared" si="3"/>
        <v>6.8241469816272966</v>
      </c>
      <c r="E27" s="481">
        <f t="shared" si="3"/>
        <v>-2.7419354838709675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-0.42105263157894735</v>
      </c>
      <c r="C28" s="480">
        <f>'Tabelle 3.3'!J25</f>
        <v>3.7333333333333334</v>
      </c>
      <c r="D28" s="481">
        <f t="shared" si="3"/>
        <v>-0.42105263157894735</v>
      </c>
      <c r="E28" s="481">
        <f t="shared" si="3"/>
        <v>3.7333333333333334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1.356907894736842</v>
      </c>
      <c r="C30" s="480">
        <f>'Tabelle 3.3'!J27</f>
        <v>6.2717770034843205</v>
      </c>
      <c r="D30" s="481">
        <f t="shared" si="3"/>
        <v>1.356907894736842</v>
      </c>
      <c r="E30" s="481">
        <f t="shared" si="3"/>
        <v>6.2717770034843205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-1.1267605633802817</v>
      </c>
      <c r="C31" s="480">
        <f>'Tabelle 3.3'!J28</f>
        <v>6.7796610169491522</v>
      </c>
      <c r="D31" s="481">
        <f t="shared" si="3"/>
        <v>-1.1267605633802817</v>
      </c>
      <c r="E31" s="481">
        <f t="shared" si="3"/>
        <v>6.7796610169491522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-2.4032825322391558</v>
      </c>
      <c r="C32" s="480">
        <f>'Tabelle 3.3'!J29</f>
        <v>-5.0473186119873814</v>
      </c>
      <c r="D32" s="481">
        <f t="shared" si="3"/>
        <v>-2.4032825322391558</v>
      </c>
      <c r="E32" s="481">
        <f t="shared" si="3"/>
        <v>-5.0473186119873814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2.6528258362168398</v>
      </c>
      <c r="C33" s="480">
        <f>'Tabelle 3.3'!J30</f>
        <v>3.3472803347280333</v>
      </c>
      <c r="D33" s="481">
        <f t="shared" si="3"/>
        <v>2.6528258362168398</v>
      </c>
      <c r="E33" s="481">
        <f t="shared" si="3"/>
        <v>3.3472803347280333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5.4021608643457384</v>
      </c>
      <c r="C34" s="480">
        <f>'Tabelle 3.3'!J31</f>
        <v>-3.7128712871287131</v>
      </c>
      <c r="D34" s="481">
        <f t="shared" si="3"/>
        <v>5.4021608643457384</v>
      </c>
      <c r="E34" s="481">
        <f t="shared" si="3"/>
        <v>-3.7128712871287131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1.0714285714285714</v>
      </c>
      <c r="C37" s="480">
        <f>'Tabelle 3.3'!J34</f>
        <v>9.0909090909090917</v>
      </c>
      <c r="D37" s="481">
        <f t="shared" si="3"/>
        <v>1.0714285714285714</v>
      </c>
      <c r="E37" s="481">
        <f t="shared" si="3"/>
        <v>9.0909090909090917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0.15357051446122344</v>
      </c>
      <c r="C38" s="480">
        <f>'Tabelle 3.3'!J35</f>
        <v>-3.7383177570093458</v>
      </c>
      <c r="D38" s="481">
        <f t="shared" si="3"/>
        <v>0.15357051446122344</v>
      </c>
      <c r="E38" s="481">
        <f t="shared" si="3"/>
        <v>-3.7383177570093458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-0.26213881441763481</v>
      </c>
      <c r="C39" s="480">
        <f>'Tabelle 3.3'!J36</f>
        <v>-3.0163668334911402</v>
      </c>
      <c r="D39" s="481">
        <f t="shared" si="3"/>
        <v>-0.26213881441763481</v>
      </c>
      <c r="E39" s="481">
        <f t="shared" si="3"/>
        <v>-3.0163668334911402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-0.26213881441763481</v>
      </c>
      <c r="C45" s="480">
        <f>'Tabelle 3.3'!J36</f>
        <v>-3.0163668334911402</v>
      </c>
      <c r="D45" s="481">
        <f t="shared" si="3"/>
        <v>-0.26213881441763481</v>
      </c>
      <c r="E45" s="481">
        <f t="shared" si="3"/>
        <v>-3.0163668334911402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26767</v>
      </c>
      <c r="C51" s="487">
        <v>6376</v>
      </c>
      <c r="D51" s="487">
        <v>2615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27004</v>
      </c>
      <c r="C52" s="487">
        <v>6577</v>
      </c>
      <c r="D52" s="487">
        <v>2728</v>
      </c>
      <c r="E52" s="488">
        <f t="shared" ref="E52:G70" si="11">IF($A$51=37802,IF(COUNTBLANK(B$51:B$70)&gt;0,#N/A,B52/B$51*100),IF(COUNTBLANK(B$51:B$75)&gt;0,#N/A,B52/B$51*100))</f>
        <v>100.88541861247057</v>
      </c>
      <c r="F52" s="488">
        <f t="shared" si="11"/>
        <v>103.15244667503136</v>
      </c>
      <c r="G52" s="488">
        <f t="shared" si="11"/>
        <v>104.32122370936902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27417</v>
      </c>
      <c r="C53" s="487">
        <v>6570</v>
      </c>
      <c r="D53" s="487">
        <v>2872</v>
      </c>
      <c r="E53" s="488">
        <f t="shared" si="11"/>
        <v>102.42836328314715</v>
      </c>
      <c r="F53" s="488">
        <f t="shared" si="11"/>
        <v>103.04265997490589</v>
      </c>
      <c r="G53" s="488">
        <f t="shared" si="11"/>
        <v>109.82791586998088</v>
      </c>
      <c r="H53" s="489">
        <f>IF(ISERROR(L53)=TRUE,IF(MONTH(A53)=MONTH(MAX(A$51:A$75)),A53,""),"")</f>
        <v>41883</v>
      </c>
      <c r="I53" s="488">
        <f t="shared" si="12"/>
        <v>102.42836328314715</v>
      </c>
      <c r="J53" s="488">
        <f t="shared" si="10"/>
        <v>103.04265997490589</v>
      </c>
      <c r="K53" s="488">
        <f t="shared" si="10"/>
        <v>109.82791586998088</v>
      </c>
      <c r="L53" s="488" t="e">
        <f t="shared" si="13"/>
        <v>#N/A</v>
      </c>
    </row>
    <row r="54" spans="1:14" ht="15" customHeight="1" x14ac:dyDescent="0.2">
      <c r="A54" s="490" t="s">
        <v>462</v>
      </c>
      <c r="B54" s="487">
        <v>26925</v>
      </c>
      <c r="C54" s="487">
        <v>6388</v>
      </c>
      <c r="D54" s="487">
        <v>2777</v>
      </c>
      <c r="E54" s="488">
        <f t="shared" si="11"/>
        <v>100.59027907498039</v>
      </c>
      <c r="F54" s="488">
        <f t="shared" si="11"/>
        <v>100.18820577164367</v>
      </c>
      <c r="G54" s="488">
        <f t="shared" si="11"/>
        <v>106.19502868068832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27107</v>
      </c>
      <c r="C55" s="487">
        <v>6298</v>
      </c>
      <c r="D55" s="487">
        <v>2706</v>
      </c>
      <c r="E55" s="488">
        <f t="shared" si="11"/>
        <v>101.2702207942616</v>
      </c>
      <c r="F55" s="488">
        <f t="shared" si="11"/>
        <v>98.776662484316191</v>
      </c>
      <c r="G55" s="488">
        <f t="shared" si="11"/>
        <v>103.47992351816444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27261</v>
      </c>
      <c r="C56" s="487">
        <v>6414</v>
      </c>
      <c r="D56" s="487">
        <v>2785</v>
      </c>
      <c r="E56" s="488">
        <f t="shared" si="11"/>
        <v>101.84555609519184</v>
      </c>
      <c r="F56" s="488">
        <f t="shared" si="11"/>
        <v>100.59598494353827</v>
      </c>
      <c r="G56" s="488">
        <f t="shared" si="11"/>
        <v>106.50095602294456</v>
      </c>
      <c r="H56" s="489" t="str">
        <f t="shared" si="14"/>
        <v/>
      </c>
      <c r="I56" s="488" t="str">
        <f t="shared" si="12"/>
        <v/>
      </c>
      <c r="J56" s="488" t="str">
        <f t="shared" si="10"/>
        <v/>
      </c>
      <c r="K56" s="488" t="str">
        <f t="shared" si="10"/>
        <v/>
      </c>
      <c r="L56" s="488" t="e">
        <f t="shared" si="13"/>
        <v>#N/A</v>
      </c>
    </row>
    <row r="57" spans="1:14" ht="15" customHeight="1" x14ac:dyDescent="0.2">
      <c r="A57" s="490">
        <v>42248</v>
      </c>
      <c r="B57" s="487">
        <v>27762</v>
      </c>
      <c r="C57" s="487">
        <v>6292</v>
      </c>
      <c r="D57" s="487">
        <v>2864</v>
      </c>
      <c r="E57" s="488">
        <f t="shared" si="11"/>
        <v>103.71726379497142</v>
      </c>
      <c r="F57" s="488">
        <f t="shared" si="11"/>
        <v>98.68255959849435</v>
      </c>
      <c r="G57" s="488">
        <f t="shared" si="11"/>
        <v>109.52198852772466</v>
      </c>
      <c r="H57" s="489">
        <f t="shared" si="14"/>
        <v>42248</v>
      </c>
      <c r="I57" s="488">
        <f t="shared" si="12"/>
        <v>103.71726379497142</v>
      </c>
      <c r="J57" s="488">
        <f t="shared" si="10"/>
        <v>98.68255959849435</v>
      </c>
      <c r="K57" s="488">
        <f t="shared" si="10"/>
        <v>109.52198852772466</v>
      </c>
      <c r="L57" s="488" t="e">
        <f t="shared" si="13"/>
        <v>#N/A</v>
      </c>
    </row>
    <row r="58" spans="1:14" ht="15" customHeight="1" x14ac:dyDescent="0.2">
      <c r="A58" s="490" t="s">
        <v>465</v>
      </c>
      <c r="B58" s="487">
        <v>27331</v>
      </c>
      <c r="C58" s="487">
        <v>6179</v>
      </c>
      <c r="D58" s="487">
        <v>2820</v>
      </c>
      <c r="E58" s="488">
        <f t="shared" si="11"/>
        <v>102.10707214106922</v>
      </c>
      <c r="F58" s="488">
        <f t="shared" si="11"/>
        <v>96.910288582183185</v>
      </c>
      <c r="G58" s="488">
        <f t="shared" si="11"/>
        <v>107.83938814531548</v>
      </c>
      <c r="H58" s="489" t="str">
        <f t="shared" si="14"/>
        <v/>
      </c>
      <c r="I58" s="488" t="str">
        <f t="shared" si="12"/>
        <v/>
      </c>
      <c r="J58" s="488" t="str">
        <f t="shared" si="10"/>
        <v/>
      </c>
      <c r="K58" s="488" t="str">
        <f t="shared" si="10"/>
        <v/>
      </c>
      <c r="L58" s="488" t="e">
        <f t="shared" si="13"/>
        <v>#N/A</v>
      </c>
    </row>
    <row r="59" spans="1:14" ht="15" customHeight="1" x14ac:dyDescent="0.2">
      <c r="A59" s="490" t="s">
        <v>466</v>
      </c>
      <c r="B59" s="487">
        <v>27434</v>
      </c>
      <c r="C59" s="487">
        <v>6235</v>
      </c>
      <c r="D59" s="487">
        <v>2817</v>
      </c>
      <c r="E59" s="488">
        <f t="shared" si="11"/>
        <v>102.49187432286024</v>
      </c>
      <c r="F59" s="488">
        <f t="shared" si="11"/>
        <v>97.788582183186961</v>
      </c>
      <c r="G59" s="488">
        <f t="shared" si="11"/>
        <v>107.72466539196941</v>
      </c>
      <c r="H59" s="489" t="str">
        <f t="shared" si="14"/>
        <v/>
      </c>
      <c r="I59" s="488" t="str">
        <f t="shared" si="12"/>
        <v/>
      </c>
      <c r="J59" s="488" t="str">
        <f t="shared" si="10"/>
        <v/>
      </c>
      <c r="K59" s="488" t="str">
        <f t="shared" si="10"/>
        <v/>
      </c>
      <c r="L59" s="488" t="e">
        <f t="shared" si="13"/>
        <v>#N/A</v>
      </c>
    </row>
    <row r="60" spans="1:14" ht="15" customHeight="1" x14ac:dyDescent="0.2">
      <c r="A60" s="490" t="s">
        <v>467</v>
      </c>
      <c r="B60" s="487">
        <v>27631</v>
      </c>
      <c r="C60" s="487">
        <v>6331</v>
      </c>
      <c r="D60" s="487">
        <v>2885</v>
      </c>
      <c r="E60" s="488">
        <f t="shared" si="11"/>
        <v>103.22785519482944</v>
      </c>
      <c r="F60" s="488">
        <f t="shared" si="11"/>
        <v>99.294228356336262</v>
      </c>
      <c r="G60" s="488">
        <f t="shared" si="11"/>
        <v>110.32504780114722</v>
      </c>
      <c r="H60" s="489" t="str">
        <f t="shared" si="14"/>
        <v/>
      </c>
      <c r="I60" s="488" t="str">
        <f t="shared" si="12"/>
        <v/>
      </c>
      <c r="J60" s="488" t="str">
        <f t="shared" si="10"/>
        <v/>
      </c>
      <c r="K60" s="488" t="str">
        <f t="shared" si="10"/>
        <v/>
      </c>
      <c r="L60" s="488" t="e">
        <f t="shared" si="13"/>
        <v>#N/A</v>
      </c>
    </row>
    <row r="61" spans="1:14" ht="15" customHeight="1" x14ac:dyDescent="0.2">
      <c r="A61" s="490">
        <v>42614</v>
      </c>
      <c r="B61" s="487">
        <v>28139</v>
      </c>
      <c r="C61" s="487">
        <v>6344</v>
      </c>
      <c r="D61" s="487">
        <v>2949</v>
      </c>
      <c r="E61" s="488">
        <f t="shared" si="11"/>
        <v>105.12571449919676</v>
      </c>
      <c r="F61" s="488">
        <f t="shared" si="11"/>
        <v>99.498117942283557</v>
      </c>
      <c r="G61" s="488">
        <f t="shared" si="11"/>
        <v>112.77246653919694</v>
      </c>
      <c r="H61" s="489">
        <f t="shared" si="14"/>
        <v>42614</v>
      </c>
      <c r="I61" s="488">
        <f t="shared" si="12"/>
        <v>105.12571449919676</v>
      </c>
      <c r="J61" s="488">
        <f t="shared" si="10"/>
        <v>99.498117942283557</v>
      </c>
      <c r="K61" s="488">
        <f t="shared" si="10"/>
        <v>112.77246653919694</v>
      </c>
      <c r="L61" s="488" t="e">
        <f t="shared" si="13"/>
        <v>#N/A</v>
      </c>
    </row>
    <row r="62" spans="1:14" ht="15" customHeight="1" x14ac:dyDescent="0.2">
      <c r="A62" s="490" t="s">
        <v>468</v>
      </c>
      <c r="B62" s="487">
        <v>27826</v>
      </c>
      <c r="C62" s="487">
        <v>6265</v>
      </c>
      <c r="D62" s="487">
        <v>2922</v>
      </c>
      <c r="E62" s="488">
        <f t="shared" si="11"/>
        <v>103.9563641797736</v>
      </c>
      <c r="F62" s="488">
        <f t="shared" si="11"/>
        <v>98.259096612296119</v>
      </c>
      <c r="G62" s="488">
        <f t="shared" si="11"/>
        <v>111.73996175908221</v>
      </c>
      <c r="H62" s="489" t="str">
        <f t="shared" si="14"/>
        <v/>
      </c>
      <c r="I62" s="488" t="str">
        <f t="shared" si="12"/>
        <v/>
      </c>
      <c r="J62" s="488" t="str">
        <f t="shared" si="10"/>
        <v/>
      </c>
      <c r="K62" s="488" t="str">
        <f t="shared" si="10"/>
        <v/>
      </c>
      <c r="L62" s="488" t="e">
        <f t="shared" si="13"/>
        <v>#N/A</v>
      </c>
    </row>
    <row r="63" spans="1:14" ht="15" customHeight="1" x14ac:dyDescent="0.2">
      <c r="A63" s="490" t="s">
        <v>469</v>
      </c>
      <c r="B63" s="487">
        <v>27923</v>
      </c>
      <c r="C63" s="487">
        <v>6198</v>
      </c>
      <c r="D63" s="487">
        <v>2919</v>
      </c>
      <c r="E63" s="488">
        <f t="shared" si="11"/>
        <v>104.31875070048942</v>
      </c>
      <c r="F63" s="488">
        <f t="shared" si="11"/>
        <v>97.208281053952319</v>
      </c>
      <c r="G63" s="488">
        <f t="shared" si="11"/>
        <v>111.62523900573613</v>
      </c>
      <c r="H63" s="489" t="str">
        <f t="shared" si="14"/>
        <v/>
      </c>
      <c r="I63" s="488" t="str">
        <f t="shared" si="12"/>
        <v/>
      </c>
      <c r="J63" s="488" t="str">
        <f t="shared" si="10"/>
        <v/>
      </c>
      <c r="K63" s="488" t="str">
        <f t="shared" si="10"/>
        <v/>
      </c>
      <c r="L63" s="488" t="e">
        <f t="shared" si="13"/>
        <v>#N/A</v>
      </c>
    </row>
    <row r="64" spans="1:14" ht="15" customHeight="1" x14ac:dyDescent="0.2">
      <c r="A64" s="490" t="s">
        <v>470</v>
      </c>
      <c r="B64" s="487">
        <v>27936</v>
      </c>
      <c r="C64" s="487">
        <v>6366</v>
      </c>
      <c r="D64" s="487">
        <v>2978</v>
      </c>
      <c r="E64" s="488">
        <f t="shared" si="11"/>
        <v>104.36731796615236</v>
      </c>
      <c r="F64" s="488">
        <f t="shared" si="11"/>
        <v>99.843161856963619</v>
      </c>
      <c r="G64" s="488">
        <f t="shared" si="11"/>
        <v>113.88145315487573</v>
      </c>
      <c r="H64" s="489" t="str">
        <f t="shared" si="14"/>
        <v/>
      </c>
      <c r="I64" s="488" t="str">
        <f t="shared" si="12"/>
        <v/>
      </c>
      <c r="J64" s="488" t="str">
        <f t="shared" si="10"/>
        <v/>
      </c>
      <c r="K64" s="488" t="str">
        <f t="shared" si="10"/>
        <v/>
      </c>
      <c r="L64" s="488" t="e">
        <f t="shared" si="13"/>
        <v>#N/A</v>
      </c>
    </row>
    <row r="65" spans="1:12" ht="15" customHeight="1" x14ac:dyDescent="0.2">
      <c r="A65" s="490">
        <v>42979</v>
      </c>
      <c r="B65" s="487">
        <v>28583</v>
      </c>
      <c r="C65" s="487">
        <v>6188</v>
      </c>
      <c r="D65" s="487">
        <v>3122</v>
      </c>
      <c r="E65" s="488">
        <f t="shared" si="11"/>
        <v>106.78447341876192</v>
      </c>
      <c r="F65" s="488">
        <f t="shared" si="11"/>
        <v>97.051442910915924</v>
      </c>
      <c r="G65" s="488">
        <f t="shared" si="11"/>
        <v>119.38814531548758</v>
      </c>
      <c r="H65" s="489">
        <f t="shared" si="14"/>
        <v>42979</v>
      </c>
      <c r="I65" s="488">
        <f t="shared" si="12"/>
        <v>106.78447341876192</v>
      </c>
      <c r="J65" s="488">
        <f t="shared" si="10"/>
        <v>97.051442910915924</v>
      </c>
      <c r="K65" s="488">
        <f t="shared" si="10"/>
        <v>119.38814531548758</v>
      </c>
      <c r="L65" s="488" t="e">
        <f t="shared" si="13"/>
        <v>#N/A</v>
      </c>
    </row>
    <row r="66" spans="1:12" ht="15" customHeight="1" x14ac:dyDescent="0.2">
      <c r="A66" s="490" t="s">
        <v>471</v>
      </c>
      <c r="B66" s="487">
        <v>28258</v>
      </c>
      <c r="C66" s="487">
        <v>6068</v>
      </c>
      <c r="D66" s="487">
        <v>3040</v>
      </c>
      <c r="E66" s="488">
        <f t="shared" si="11"/>
        <v>105.57029177718833</v>
      </c>
      <c r="F66" s="488">
        <f t="shared" si="11"/>
        <v>95.16938519447929</v>
      </c>
      <c r="G66" s="488">
        <f t="shared" si="11"/>
        <v>116.25239005736138</v>
      </c>
      <c r="H66" s="489" t="str">
        <f t="shared" si="14"/>
        <v/>
      </c>
      <c r="I66" s="488" t="str">
        <f t="shared" si="12"/>
        <v/>
      </c>
      <c r="J66" s="488" t="str">
        <f t="shared" si="10"/>
        <v/>
      </c>
      <c r="K66" s="488" t="str">
        <f t="shared" si="10"/>
        <v/>
      </c>
      <c r="L66" s="488" t="e">
        <f t="shared" si="13"/>
        <v>#N/A</v>
      </c>
    </row>
    <row r="67" spans="1:12" ht="15" customHeight="1" x14ac:dyDescent="0.2">
      <c r="A67" s="490" t="s">
        <v>472</v>
      </c>
      <c r="B67" s="487">
        <v>28248</v>
      </c>
      <c r="C67" s="487">
        <v>6053</v>
      </c>
      <c r="D67" s="487">
        <v>3026</v>
      </c>
      <c r="E67" s="488">
        <f t="shared" si="11"/>
        <v>105.53293234206298</v>
      </c>
      <c r="F67" s="488">
        <f t="shared" si="11"/>
        <v>94.934127979924725</v>
      </c>
      <c r="G67" s="488">
        <f t="shared" si="11"/>
        <v>115.71701720841301</v>
      </c>
      <c r="H67" s="489" t="str">
        <f t="shared" si="14"/>
        <v/>
      </c>
      <c r="I67" s="488" t="str">
        <f t="shared" si="12"/>
        <v/>
      </c>
      <c r="J67" s="488" t="str">
        <f t="shared" si="12"/>
        <v/>
      </c>
      <c r="K67" s="488" t="str">
        <f t="shared" si="12"/>
        <v/>
      </c>
      <c r="L67" s="488" t="e">
        <f t="shared" si="13"/>
        <v>#N/A</v>
      </c>
    </row>
    <row r="68" spans="1:12" ht="15" customHeight="1" x14ac:dyDescent="0.2">
      <c r="A68" s="490" t="s">
        <v>473</v>
      </c>
      <c r="B68" s="487">
        <v>28128</v>
      </c>
      <c r="C68" s="487">
        <v>6237</v>
      </c>
      <c r="D68" s="487">
        <v>3108</v>
      </c>
      <c r="E68" s="488">
        <f t="shared" si="11"/>
        <v>105.08461912055888</v>
      </c>
      <c r="F68" s="488">
        <f t="shared" si="11"/>
        <v>97.819949811794231</v>
      </c>
      <c r="G68" s="488">
        <f t="shared" si="11"/>
        <v>118.85277246653921</v>
      </c>
      <c r="H68" s="489" t="str">
        <f t="shared" si="14"/>
        <v/>
      </c>
      <c r="I68" s="488" t="str">
        <f t="shared" si="12"/>
        <v/>
      </c>
      <c r="J68" s="488" t="str">
        <f t="shared" si="12"/>
        <v/>
      </c>
      <c r="K68" s="488" t="str">
        <f t="shared" si="12"/>
        <v/>
      </c>
      <c r="L68" s="488" t="e">
        <f t="shared" si="13"/>
        <v>#N/A</v>
      </c>
    </row>
    <row r="69" spans="1:12" ht="15" customHeight="1" x14ac:dyDescent="0.2">
      <c r="A69" s="490">
        <v>43344</v>
      </c>
      <c r="B69" s="487">
        <v>28967</v>
      </c>
      <c r="C69" s="487">
        <v>6137</v>
      </c>
      <c r="D69" s="487">
        <v>3235</v>
      </c>
      <c r="E69" s="488">
        <f t="shared" si="11"/>
        <v>108.219075727575</v>
      </c>
      <c r="F69" s="488">
        <f t="shared" si="11"/>
        <v>96.25156838143036</v>
      </c>
      <c r="G69" s="488">
        <f t="shared" si="11"/>
        <v>123.70936902485658</v>
      </c>
      <c r="H69" s="489">
        <f t="shared" si="14"/>
        <v>43344</v>
      </c>
      <c r="I69" s="488">
        <f t="shared" si="12"/>
        <v>108.219075727575</v>
      </c>
      <c r="J69" s="488">
        <f t="shared" si="12"/>
        <v>96.25156838143036</v>
      </c>
      <c r="K69" s="488">
        <f t="shared" si="12"/>
        <v>123.70936902485658</v>
      </c>
      <c r="L69" s="488" t="e">
        <f t="shared" si="13"/>
        <v>#N/A</v>
      </c>
    </row>
    <row r="70" spans="1:12" ht="15" customHeight="1" x14ac:dyDescent="0.2">
      <c r="A70" s="490" t="s">
        <v>474</v>
      </c>
      <c r="B70" s="487">
        <v>28721</v>
      </c>
      <c r="C70" s="487">
        <v>6039</v>
      </c>
      <c r="D70" s="487">
        <v>3127</v>
      </c>
      <c r="E70" s="488">
        <f t="shared" si="11"/>
        <v>107.30003362349161</v>
      </c>
      <c r="F70" s="488">
        <f t="shared" si="11"/>
        <v>94.714554579673788</v>
      </c>
      <c r="G70" s="488">
        <f t="shared" si="11"/>
        <v>119.57934990439772</v>
      </c>
      <c r="H70" s="489" t="str">
        <f t="shared" si="14"/>
        <v/>
      </c>
      <c r="I70" s="488" t="str">
        <f t="shared" si="12"/>
        <v/>
      </c>
      <c r="J70" s="488" t="str">
        <f t="shared" si="12"/>
        <v/>
      </c>
      <c r="K70" s="488" t="str">
        <f t="shared" si="12"/>
        <v/>
      </c>
      <c r="L70" s="488" t="e">
        <f t="shared" si="13"/>
        <v>#N/A</v>
      </c>
    </row>
    <row r="71" spans="1:12" ht="15" customHeight="1" x14ac:dyDescent="0.2">
      <c r="A71" s="490" t="s">
        <v>475</v>
      </c>
      <c r="B71" s="487">
        <v>28786</v>
      </c>
      <c r="C71" s="487">
        <v>6050</v>
      </c>
      <c r="D71" s="487">
        <v>3141</v>
      </c>
      <c r="E71" s="491">
        <f t="shared" ref="E71:G75" si="15">IF($A$51=37802,IF(COUNTBLANK(B$51:B$70)&gt;0,#N/A,IF(ISBLANK(B71)=FALSE,B71/B$51*100,#N/A)),IF(COUNTBLANK(B$51:B$75)&gt;0,#N/A,B71/B$51*100))</f>
        <v>107.54286995180632</v>
      </c>
      <c r="F71" s="491">
        <f t="shared" si="15"/>
        <v>94.887076537013797</v>
      </c>
      <c r="G71" s="491">
        <f t="shared" si="15"/>
        <v>120.11472275334607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28647</v>
      </c>
      <c r="C72" s="487">
        <v>6201</v>
      </c>
      <c r="D72" s="487">
        <v>3218</v>
      </c>
      <c r="E72" s="491">
        <f t="shared" si="15"/>
        <v>107.02357380356409</v>
      </c>
      <c r="F72" s="491">
        <f t="shared" si="15"/>
        <v>97.255332496863232</v>
      </c>
      <c r="G72" s="491">
        <f t="shared" si="15"/>
        <v>123.05927342256213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29300</v>
      </c>
      <c r="C73" s="487">
        <v>6043</v>
      </c>
      <c r="D73" s="487">
        <v>3343</v>
      </c>
      <c r="E73" s="491">
        <f t="shared" si="15"/>
        <v>109.46314491724884</v>
      </c>
      <c r="F73" s="491">
        <f t="shared" si="15"/>
        <v>94.777289836888329</v>
      </c>
      <c r="G73" s="491">
        <f t="shared" si="15"/>
        <v>127.83938814531548</v>
      </c>
      <c r="H73" s="492">
        <f>IF(A$51=37802,IF(ISERROR(L73)=TRUE,IF(ISBLANK(A73)=FALSE,IF(MONTH(A73)=MONTH(MAX(A$51:A$75)),A73,""),""),""),IF(ISERROR(L73)=TRUE,IF(MONTH(A73)=MONTH(MAX(A$51:A$75)),A73,""),""))</f>
        <v>43709</v>
      </c>
      <c r="I73" s="488">
        <f t="shared" si="12"/>
        <v>109.46314491724884</v>
      </c>
      <c r="J73" s="488">
        <f t="shared" si="12"/>
        <v>94.777289836888329</v>
      </c>
      <c r="K73" s="488">
        <f t="shared" si="12"/>
        <v>127.83938814531548</v>
      </c>
      <c r="L73" s="488" t="e">
        <f t="shared" si="13"/>
        <v>#N/A</v>
      </c>
    </row>
    <row r="74" spans="1:12" ht="15" customHeight="1" x14ac:dyDescent="0.2">
      <c r="A74" s="490" t="s">
        <v>477</v>
      </c>
      <c r="B74" s="487">
        <v>28801</v>
      </c>
      <c r="C74" s="487">
        <v>5929</v>
      </c>
      <c r="D74" s="487">
        <v>3319</v>
      </c>
      <c r="E74" s="491">
        <f t="shared" si="15"/>
        <v>107.59890910449434</v>
      </c>
      <c r="F74" s="491">
        <f t="shared" si="15"/>
        <v>92.989335006273521</v>
      </c>
      <c r="G74" s="491">
        <f t="shared" si="15"/>
        <v>126.92160611854683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28763</v>
      </c>
      <c r="C75" s="493">
        <v>5752</v>
      </c>
      <c r="D75" s="493">
        <v>3187</v>
      </c>
      <c r="E75" s="491">
        <f t="shared" si="15"/>
        <v>107.45694325101805</v>
      </c>
      <c r="F75" s="491">
        <f t="shared" si="15"/>
        <v>90.213299874529483</v>
      </c>
      <c r="G75" s="491">
        <f t="shared" si="15"/>
        <v>121.87380497131932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109.46314491724884</v>
      </c>
      <c r="J77" s="488">
        <f>IF(J75&lt;&gt;"",J75,IF(J74&lt;&gt;"",J74,IF(J73&lt;&gt;"",J73,IF(J72&lt;&gt;"",J72,IF(J71&lt;&gt;"",J71,IF(J70&lt;&gt;"",J70,""))))))</f>
        <v>94.777289836888329</v>
      </c>
      <c r="K77" s="488">
        <f>IF(K75&lt;&gt;"",K75,IF(K74&lt;&gt;"",K74,IF(K73&lt;&gt;"",K73,IF(K72&lt;&gt;"",K72,IF(K71&lt;&gt;"",K71,IF(K70&lt;&gt;"",K70,""))))))</f>
        <v>127.83938814531548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+9,5%</v>
      </c>
      <c r="J79" s="488" t="str">
        <f>"GeB - ausschließlich: "&amp;IF(J77&gt;100,"+","")&amp;TEXT(J77-100,"0,0")&amp;"%"</f>
        <v>GeB - ausschließlich: -5,2%</v>
      </c>
      <c r="K79" s="488" t="str">
        <f>"GeB - im Nebenjob: "&amp;IF(K77&gt;100,"+","")&amp;TEXT(K77-100,"0,0")&amp;"%"</f>
        <v>GeB - im Nebenjob: +27,8%</v>
      </c>
    </row>
    <row r="81" spans="9:9" ht="15" customHeight="1" x14ac:dyDescent="0.2">
      <c r="I81" s="488" t="str">
        <f>IF(ISERROR(HLOOKUP(1,I$78:K$79,2,FALSE)),"",HLOOKUP(1,I$78:K$79,2,FALSE))</f>
        <v>GeB - im Nebenjob: +27,8%</v>
      </c>
    </row>
    <row r="82" spans="9:9" ht="15" customHeight="1" x14ac:dyDescent="0.2">
      <c r="I82" s="488" t="str">
        <f>IF(ISERROR(HLOOKUP(2,I$78:K$79,2,FALSE)),"",HLOOKUP(2,I$78:K$79,2,FALSE))</f>
        <v>SvB: +9,5%</v>
      </c>
    </row>
    <row r="83" spans="9:9" ht="15" customHeight="1" x14ac:dyDescent="0.2">
      <c r="I83" s="488" t="str">
        <f>IF(ISERROR(HLOOKUP(3,I$78:K$79,2,FALSE)),"",HLOOKUP(3,I$78:K$79,2,FALSE))</f>
        <v>GeB - ausschließlich: -5,2%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28763</v>
      </c>
      <c r="E12" s="114">
        <v>28801</v>
      </c>
      <c r="F12" s="114">
        <v>29300</v>
      </c>
      <c r="G12" s="114">
        <v>28647</v>
      </c>
      <c r="H12" s="114">
        <v>28786</v>
      </c>
      <c r="I12" s="115">
        <v>-23</v>
      </c>
      <c r="J12" s="116">
        <v>-7.9899951365246996E-2</v>
      </c>
      <c r="N12" s="117"/>
    </row>
    <row r="13" spans="1:15" s="110" customFormat="1" ht="13.5" customHeight="1" x14ac:dyDescent="0.2">
      <c r="A13" s="118" t="s">
        <v>105</v>
      </c>
      <c r="B13" s="119" t="s">
        <v>106</v>
      </c>
      <c r="C13" s="113">
        <v>55.275875256405797</v>
      </c>
      <c r="D13" s="114">
        <v>15899</v>
      </c>
      <c r="E13" s="114">
        <v>15906</v>
      </c>
      <c r="F13" s="114">
        <v>16261</v>
      </c>
      <c r="G13" s="114">
        <v>15871</v>
      </c>
      <c r="H13" s="114">
        <v>15934</v>
      </c>
      <c r="I13" s="115">
        <v>-35</v>
      </c>
      <c r="J13" s="116">
        <v>-0.21965608133550898</v>
      </c>
    </row>
    <row r="14" spans="1:15" s="110" customFormat="1" ht="13.5" customHeight="1" x14ac:dyDescent="0.2">
      <c r="A14" s="120"/>
      <c r="B14" s="119" t="s">
        <v>107</v>
      </c>
      <c r="C14" s="113">
        <v>44.724124743594203</v>
      </c>
      <c r="D14" s="114">
        <v>12864</v>
      </c>
      <c r="E14" s="114">
        <v>12895</v>
      </c>
      <c r="F14" s="114">
        <v>13039</v>
      </c>
      <c r="G14" s="114">
        <v>12776</v>
      </c>
      <c r="H14" s="114">
        <v>12852</v>
      </c>
      <c r="I14" s="115">
        <v>12</v>
      </c>
      <c r="J14" s="116">
        <v>9.3370681605975725E-2</v>
      </c>
    </row>
    <row r="15" spans="1:15" s="110" customFormat="1" ht="13.5" customHeight="1" x14ac:dyDescent="0.2">
      <c r="A15" s="118" t="s">
        <v>105</v>
      </c>
      <c r="B15" s="121" t="s">
        <v>108</v>
      </c>
      <c r="C15" s="113">
        <v>14.070159580015993</v>
      </c>
      <c r="D15" s="114">
        <v>4047</v>
      </c>
      <c r="E15" s="114">
        <v>4141</v>
      </c>
      <c r="F15" s="114">
        <v>4346</v>
      </c>
      <c r="G15" s="114">
        <v>3919</v>
      </c>
      <c r="H15" s="114">
        <v>4075</v>
      </c>
      <c r="I15" s="115">
        <v>-28</v>
      </c>
      <c r="J15" s="116">
        <v>-0.68711656441717794</v>
      </c>
    </row>
    <row r="16" spans="1:15" s="110" customFormat="1" ht="13.5" customHeight="1" x14ac:dyDescent="0.2">
      <c r="A16" s="118"/>
      <c r="B16" s="121" t="s">
        <v>109</v>
      </c>
      <c r="C16" s="113">
        <v>62.889823731877762</v>
      </c>
      <c r="D16" s="114">
        <v>18089</v>
      </c>
      <c r="E16" s="114">
        <v>18095</v>
      </c>
      <c r="F16" s="114">
        <v>18362</v>
      </c>
      <c r="G16" s="114">
        <v>18248</v>
      </c>
      <c r="H16" s="114">
        <v>18324</v>
      </c>
      <c r="I16" s="115">
        <v>-235</v>
      </c>
      <c r="J16" s="116">
        <v>-1.2824710761842393</v>
      </c>
    </row>
    <row r="17" spans="1:10" s="110" customFormat="1" ht="13.5" customHeight="1" x14ac:dyDescent="0.2">
      <c r="A17" s="118"/>
      <c r="B17" s="121" t="s">
        <v>110</v>
      </c>
      <c r="C17" s="113">
        <v>21.444216528178561</v>
      </c>
      <c r="D17" s="114">
        <v>6168</v>
      </c>
      <c r="E17" s="114">
        <v>6122</v>
      </c>
      <c r="F17" s="114">
        <v>6133</v>
      </c>
      <c r="G17" s="114">
        <v>6026</v>
      </c>
      <c r="H17" s="114">
        <v>5950</v>
      </c>
      <c r="I17" s="115">
        <v>218</v>
      </c>
      <c r="J17" s="116">
        <v>3.6638655462184873</v>
      </c>
    </row>
    <row r="18" spans="1:10" s="110" customFormat="1" ht="13.5" customHeight="1" x14ac:dyDescent="0.2">
      <c r="A18" s="120"/>
      <c r="B18" s="121" t="s">
        <v>111</v>
      </c>
      <c r="C18" s="113">
        <v>1.595800159927685</v>
      </c>
      <c r="D18" s="114">
        <v>459</v>
      </c>
      <c r="E18" s="114">
        <v>443</v>
      </c>
      <c r="F18" s="114">
        <v>459</v>
      </c>
      <c r="G18" s="114">
        <v>454</v>
      </c>
      <c r="H18" s="114">
        <v>437</v>
      </c>
      <c r="I18" s="115">
        <v>22</v>
      </c>
      <c r="J18" s="116">
        <v>5.0343249427917618</v>
      </c>
    </row>
    <row r="19" spans="1:10" s="110" customFormat="1" ht="13.5" customHeight="1" x14ac:dyDescent="0.2">
      <c r="A19" s="120"/>
      <c r="B19" s="121" t="s">
        <v>112</v>
      </c>
      <c r="C19" s="113">
        <v>0.4206793449918298</v>
      </c>
      <c r="D19" s="114">
        <v>121</v>
      </c>
      <c r="E19" s="114">
        <v>115</v>
      </c>
      <c r="F19" s="114">
        <v>131</v>
      </c>
      <c r="G19" s="114">
        <v>113</v>
      </c>
      <c r="H19" s="114">
        <v>98</v>
      </c>
      <c r="I19" s="115">
        <v>23</v>
      </c>
      <c r="J19" s="116">
        <v>23.469387755102041</v>
      </c>
    </row>
    <row r="20" spans="1:10" s="110" customFormat="1" ht="13.5" customHeight="1" x14ac:dyDescent="0.2">
      <c r="A20" s="118" t="s">
        <v>113</v>
      </c>
      <c r="B20" s="122" t="s">
        <v>114</v>
      </c>
      <c r="C20" s="113">
        <v>73.354657024649725</v>
      </c>
      <c r="D20" s="114">
        <v>21099</v>
      </c>
      <c r="E20" s="114">
        <v>21162</v>
      </c>
      <c r="F20" s="114">
        <v>21567</v>
      </c>
      <c r="G20" s="114">
        <v>21052</v>
      </c>
      <c r="H20" s="114">
        <v>21166</v>
      </c>
      <c r="I20" s="115">
        <v>-67</v>
      </c>
      <c r="J20" s="116">
        <v>-0.31654540300481904</v>
      </c>
    </row>
    <row r="21" spans="1:10" s="110" customFormat="1" ht="13.5" customHeight="1" x14ac:dyDescent="0.2">
      <c r="A21" s="120"/>
      <c r="B21" s="122" t="s">
        <v>115</v>
      </c>
      <c r="C21" s="113">
        <v>26.645342975350275</v>
      </c>
      <c r="D21" s="114">
        <v>7664</v>
      </c>
      <c r="E21" s="114">
        <v>7639</v>
      </c>
      <c r="F21" s="114">
        <v>7733</v>
      </c>
      <c r="G21" s="114">
        <v>7595</v>
      </c>
      <c r="H21" s="114">
        <v>7620</v>
      </c>
      <c r="I21" s="115">
        <v>44</v>
      </c>
      <c r="J21" s="116">
        <v>0.57742782152230976</v>
      </c>
    </row>
    <row r="22" spans="1:10" s="110" customFormat="1" ht="13.5" customHeight="1" x14ac:dyDescent="0.2">
      <c r="A22" s="118" t="s">
        <v>113</v>
      </c>
      <c r="B22" s="122" t="s">
        <v>116</v>
      </c>
      <c r="C22" s="113">
        <v>90.543406459687787</v>
      </c>
      <c r="D22" s="114">
        <v>26043</v>
      </c>
      <c r="E22" s="114">
        <v>26214</v>
      </c>
      <c r="F22" s="114">
        <v>26541</v>
      </c>
      <c r="G22" s="114">
        <v>25921</v>
      </c>
      <c r="H22" s="114">
        <v>26151</v>
      </c>
      <c r="I22" s="115">
        <v>-108</v>
      </c>
      <c r="J22" s="116">
        <v>-0.41298611907766436</v>
      </c>
    </row>
    <row r="23" spans="1:10" s="110" customFormat="1" ht="13.5" customHeight="1" x14ac:dyDescent="0.2">
      <c r="A23" s="123"/>
      <c r="B23" s="124" t="s">
        <v>117</v>
      </c>
      <c r="C23" s="125">
        <v>9.4392100963042793</v>
      </c>
      <c r="D23" s="114">
        <v>2715</v>
      </c>
      <c r="E23" s="114">
        <v>2581</v>
      </c>
      <c r="F23" s="114">
        <v>2754</v>
      </c>
      <c r="G23" s="114">
        <v>2722</v>
      </c>
      <c r="H23" s="114">
        <v>2631</v>
      </c>
      <c r="I23" s="115">
        <v>84</v>
      </c>
      <c r="J23" s="116">
        <v>3.1927023945267958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8939</v>
      </c>
      <c r="E26" s="114">
        <v>9248</v>
      </c>
      <c r="F26" s="114">
        <v>9386</v>
      </c>
      <c r="G26" s="114">
        <v>9419</v>
      </c>
      <c r="H26" s="140">
        <v>9191</v>
      </c>
      <c r="I26" s="115">
        <v>-252</v>
      </c>
      <c r="J26" s="116">
        <v>-2.7418126428027416</v>
      </c>
    </row>
    <row r="27" spans="1:10" s="110" customFormat="1" ht="13.5" customHeight="1" x14ac:dyDescent="0.2">
      <c r="A27" s="118" t="s">
        <v>105</v>
      </c>
      <c r="B27" s="119" t="s">
        <v>106</v>
      </c>
      <c r="C27" s="113">
        <v>40.519073721892831</v>
      </c>
      <c r="D27" s="115">
        <v>3622</v>
      </c>
      <c r="E27" s="114">
        <v>3704</v>
      </c>
      <c r="F27" s="114">
        <v>3784</v>
      </c>
      <c r="G27" s="114">
        <v>3794</v>
      </c>
      <c r="H27" s="140">
        <v>3686</v>
      </c>
      <c r="I27" s="115">
        <v>-64</v>
      </c>
      <c r="J27" s="116">
        <v>-1.7362995116657622</v>
      </c>
    </row>
    <row r="28" spans="1:10" s="110" customFormat="1" ht="13.5" customHeight="1" x14ac:dyDescent="0.2">
      <c r="A28" s="120"/>
      <c r="B28" s="119" t="s">
        <v>107</v>
      </c>
      <c r="C28" s="113">
        <v>59.480926278107169</v>
      </c>
      <c r="D28" s="115">
        <v>5317</v>
      </c>
      <c r="E28" s="114">
        <v>5544</v>
      </c>
      <c r="F28" s="114">
        <v>5602</v>
      </c>
      <c r="G28" s="114">
        <v>5625</v>
      </c>
      <c r="H28" s="140">
        <v>5505</v>
      </c>
      <c r="I28" s="115">
        <v>-188</v>
      </c>
      <c r="J28" s="116">
        <v>-3.4150772025431424</v>
      </c>
    </row>
    <row r="29" spans="1:10" s="110" customFormat="1" ht="13.5" customHeight="1" x14ac:dyDescent="0.2">
      <c r="A29" s="118" t="s">
        <v>105</v>
      </c>
      <c r="B29" s="121" t="s">
        <v>108</v>
      </c>
      <c r="C29" s="113">
        <v>16.925830629824365</v>
      </c>
      <c r="D29" s="115">
        <v>1513</v>
      </c>
      <c r="E29" s="114">
        <v>1615</v>
      </c>
      <c r="F29" s="114">
        <v>1639</v>
      </c>
      <c r="G29" s="114">
        <v>1689</v>
      </c>
      <c r="H29" s="140">
        <v>1574</v>
      </c>
      <c r="I29" s="115">
        <v>-61</v>
      </c>
      <c r="J29" s="116">
        <v>-3.875476493011436</v>
      </c>
    </row>
    <row r="30" spans="1:10" s="110" customFormat="1" ht="13.5" customHeight="1" x14ac:dyDescent="0.2">
      <c r="A30" s="118"/>
      <c r="B30" s="121" t="s">
        <v>109</v>
      </c>
      <c r="C30" s="113">
        <v>42.409665510683524</v>
      </c>
      <c r="D30" s="115">
        <v>3791</v>
      </c>
      <c r="E30" s="114">
        <v>3913</v>
      </c>
      <c r="F30" s="114">
        <v>3993</v>
      </c>
      <c r="G30" s="114">
        <v>3988</v>
      </c>
      <c r="H30" s="140">
        <v>3917</v>
      </c>
      <c r="I30" s="115">
        <v>-126</v>
      </c>
      <c r="J30" s="116">
        <v>-3.2167475108501402</v>
      </c>
    </row>
    <row r="31" spans="1:10" s="110" customFormat="1" ht="13.5" customHeight="1" x14ac:dyDescent="0.2">
      <c r="A31" s="118"/>
      <c r="B31" s="121" t="s">
        <v>110</v>
      </c>
      <c r="C31" s="113">
        <v>21.288734757802885</v>
      </c>
      <c r="D31" s="115">
        <v>1903</v>
      </c>
      <c r="E31" s="114">
        <v>1966</v>
      </c>
      <c r="F31" s="114">
        <v>2002</v>
      </c>
      <c r="G31" s="114">
        <v>1976</v>
      </c>
      <c r="H31" s="140">
        <v>1982</v>
      </c>
      <c r="I31" s="115">
        <v>-79</v>
      </c>
      <c r="J31" s="116">
        <v>-3.9858728557013117</v>
      </c>
    </row>
    <row r="32" spans="1:10" s="110" customFormat="1" ht="13.5" customHeight="1" x14ac:dyDescent="0.2">
      <c r="A32" s="120"/>
      <c r="B32" s="121" t="s">
        <v>111</v>
      </c>
      <c r="C32" s="113">
        <v>19.375769101689226</v>
      </c>
      <c r="D32" s="115">
        <v>1732</v>
      </c>
      <c r="E32" s="114">
        <v>1754</v>
      </c>
      <c r="F32" s="114">
        <v>1752</v>
      </c>
      <c r="G32" s="114">
        <v>1766</v>
      </c>
      <c r="H32" s="140">
        <v>1718</v>
      </c>
      <c r="I32" s="115">
        <v>14</v>
      </c>
      <c r="J32" s="116">
        <v>0.81490104772991856</v>
      </c>
    </row>
    <row r="33" spans="1:10" s="110" customFormat="1" ht="13.5" customHeight="1" x14ac:dyDescent="0.2">
      <c r="A33" s="120"/>
      <c r="B33" s="121" t="s">
        <v>112</v>
      </c>
      <c r="C33" s="113">
        <v>2.0583957937129433</v>
      </c>
      <c r="D33" s="115">
        <v>184</v>
      </c>
      <c r="E33" s="114">
        <v>173</v>
      </c>
      <c r="F33" s="114">
        <v>192</v>
      </c>
      <c r="G33" s="114">
        <v>166</v>
      </c>
      <c r="H33" s="140">
        <v>170</v>
      </c>
      <c r="I33" s="115">
        <v>14</v>
      </c>
      <c r="J33" s="116">
        <v>8.235294117647058</v>
      </c>
    </row>
    <row r="34" spans="1:10" s="110" customFormat="1" ht="13.5" customHeight="1" x14ac:dyDescent="0.2">
      <c r="A34" s="118" t="s">
        <v>113</v>
      </c>
      <c r="B34" s="122" t="s">
        <v>116</v>
      </c>
      <c r="C34" s="113">
        <v>92.359324309206841</v>
      </c>
      <c r="D34" s="115">
        <v>8256</v>
      </c>
      <c r="E34" s="114">
        <v>8564</v>
      </c>
      <c r="F34" s="114">
        <v>8658</v>
      </c>
      <c r="G34" s="114">
        <v>8718</v>
      </c>
      <c r="H34" s="140">
        <v>8535</v>
      </c>
      <c r="I34" s="115">
        <v>-279</v>
      </c>
      <c r="J34" s="116">
        <v>-3.2688927943760984</v>
      </c>
    </row>
    <row r="35" spans="1:10" s="110" customFormat="1" ht="13.5" customHeight="1" x14ac:dyDescent="0.2">
      <c r="A35" s="118"/>
      <c r="B35" s="119" t="s">
        <v>117</v>
      </c>
      <c r="C35" s="113">
        <v>7.5735540888242534</v>
      </c>
      <c r="D35" s="115">
        <v>677</v>
      </c>
      <c r="E35" s="114">
        <v>677</v>
      </c>
      <c r="F35" s="114">
        <v>721</v>
      </c>
      <c r="G35" s="114">
        <v>692</v>
      </c>
      <c r="H35" s="140">
        <v>648</v>
      </c>
      <c r="I35" s="115">
        <v>29</v>
      </c>
      <c r="J35" s="116">
        <v>4.4753086419753085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5752</v>
      </c>
      <c r="E37" s="114">
        <v>5929</v>
      </c>
      <c r="F37" s="114">
        <v>6043</v>
      </c>
      <c r="G37" s="114">
        <v>6201</v>
      </c>
      <c r="H37" s="140">
        <v>6050</v>
      </c>
      <c r="I37" s="115">
        <v>-298</v>
      </c>
      <c r="J37" s="116">
        <v>-4.9256198347107434</v>
      </c>
    </row>
    <row r="38" spans="1:10" s="110" customFormat="1" ht="13.5" customHeight="1" x14ac:dyDescent="0.2">
      <c r="A38" s="118" t="s">
        <v>105</v>
      </c>
      <c r="B38" s="119" t="s">
        <v>106</v>
      </c>
      <c r="C38" s="113">
        <v>38.212795549374128</v>
      </c>
      <c r="D38" s="115">
        <v>2198</v>
      </c>
      <c r="E38" s="114">
        <v>2231</v>
      </c>
      <c r="F38" s="114">
        <v>2298</v>
      </c>
      <c r="G38" s="114">
        <v>2359</v>
      </c>
      <c r="H38" s="140">
        <v>2291</v>
      </c>
      <c r="I38" s="115">
        <v>-93</v>
      </c>
      <c r="J38" s="116">
        <v>-4.0593627237014402</v>
      </c>
    </row>
    <row r="39" spans="1:10" s="110" customFormat="1" ht="13.5" customHeight="1" x14ac:dyDescent="0.2">
      <c r="A39" s="120"/>
      <c r="B39" s="119" t="s">
        <v>107</v>
      </c>
      <c r="C39" s="113">
        <v>61.787204450625872</v>
      </c>
      <c r="D39" s="115">
        <v>3554</v>
      </c>
      <c r="E39" s="114">
        <v>3698</v>
      </c>
      <c r="F39" s="114">
        <v>3745</v>
      </c>
      <c r="G39" s="114">
        <v>3842</v>
      </c>
      <c r="H39" s="140">
        <v>3759</v>
      </c>
      <c r="I39" s="115">
        <v>-205</v>
      </c>
      <c r="J39" s="116">
        <v>-5.4535780792764035</v>
      </c>
    </row>
    <row r="40" spans="1:10" s="110" customFormat="1" ht="13.5" customHeight="1" x14ac:dyDescent="0.2">
      <c r="A40" s="118" t="s">
        <v>105</v>
      </c>
      <c r="B40" s="121" t="s">
        <v>108</v>
      </c>
      <c r="C40" s="113">
        <v>18.202364394993047</v>
      </c>
      <c r="D40" s="115">
        <v>1047</v>
      </c>
      <c r="E40" s="114">
        <v>1073</v>
      </c>
      <c r="F40" s="114">
        <v>1099</v>
      </c>
      <c r="G40" s="114">
        <v>1197</v>
      </c>
      <c r="H40" s="140">
        <v>1094</v>
      </c>
      <c r="I40" s="115">
        <v>-47</v>
      </c>
      <c r="J40" s="116">
        <v>-4.296160877513711</v>
      </c>
    </row>
    <row r="41" spans="1:10" s="110" customFormat="1" ht="13.5" customHeight="1" x14ac:dyDescent="0.2">
      <c r="A41" s="118"/>
      <c r="B41" s="121" t="s">
        <v>109</v>
      </c>
      <c r="C41" s="113">
        <v>29.850486787204449</v>
      </c>
      <c r="D41" s="115">
        <v>1717</v>
      </c>
      <c r="E41" s="114">
        <v>1783</v>
      </c>
      <c r="F41" s="114">
        <v>1829</v>
      </c>
      <c r="G41" s="114">
        <v>1891</v>
      </c>
      <c r="H41" s="140">
        <v>1883</v>
      </c>
      <c r="I41" s="115">
        <v>-166</v>
      </c>
      <c r="J41" s="116">
        <v>-8.8157195963887407</v>
      </c>
    </row>
    <row r="42" spans="1:10" s="110" customFormat="1" ht="13.5" customHeight="1" x14ac:dyDescent="0.2">
      <c r="A42" s="118"/>
      <c r="B42" s="121" t="s">
        <v>110</v>
      </c>
      <c r="C42" s="113">
        <v>22.792072322670375</v>
      </c>
      <c r="D42" s="115">
        <v>1311</v>
      </c>
      <c r="E42" s="114">
        <v>1374</v>
      </c>
      <c r="F42" s="114">
        <v>1416</v>
      </c>
      <c r="G42" s="114">
        <v>1401</v>
      </c>
      <c r="H42" s="140">
        <v>1408</v>
      </c>
      <c r="I42" s="115">
        <v>-97</v>
      </c>
      <c r="J42" s="116">
        <v>-6.8892045454545459</v>
      </c>
    </row>
    <row r="43" spans="1:10" s="110" customFormat="1" ht="13.5" customHeight="1" x14ac:dyDescent="0.2">
      <c r="A43" s="120"/>
      <c r="B43" s="121" t="s">
        <v>111</v>
      </c>
      <c r="C43" s="113">
        <v>29.155076495132128</v>
      </c>
      <c r="D43" s="115">
        <v>1677</v>
      </c>
      <c r="E43" s="114">
        <v>1699</v>
      </c>
      <c r="F43" s="114">
        <v>1699</v>
      </c>
      <c r="G43" s="114">
        <v>1712</v>
      </c>
      <c r="H43" s="140">
        <v>1665</v>
      </c>
      <c r="I43" s="115">
        <v>12</v>
      </c>
      <c r="J43" s="116">
        <v>0.72072072072072069</v>
      </c>
    </row>
    <row r="44" spans="1:10" s="110" customFormat="1" ht="13.5" customHeight="1" x14ac:dyDescent="0.2">
      <c r="A44" s="120"/>
      <c r="B44" s="121" t="s">
        <v>112</v>
      </c>
      <c r="C44" s="113">
        <v>2.9728789986091795</v>
      </c>
      <c r="D44" s="115">
        <v>171</v>
      </c>
      <c r="E44" s="114">
        <v>162</v>
      </c>
      <c r="F44" s="114">
        <v>180</v>
      </c>
      <c r="G44" s="114">
        <v>153</v>
      </c>
      <c r="H44" s="140">
        <v>156</v>
      </c>
      <c r="I44" s="115">
        <v>15</v>
      </c>
      <c r="J44" s="116">
        <v>9.615384615384615</v>
      </c>
    </row>
    <row r="45" spans="1:10" s="110" customFormat="1" ht="13.5" customHeight="1" x14ac:dyDescent="0.2">
      <c r="A45" s="118" t="s">
        <v>113</v>
      </c>
      <c r="B45" s="122" t="s">
        <v>116</v>
      </c>
      <c r="C45" s="113">
        <v>92.489568845618919</v>
      </c>
      <c r="D45" s="115">
        <v>5320</v>
      </c>
      <c r="E45" s="114">
        <v>5493</v>
      </c>
      <c r="F45" s="114">
        <v>5559</v>
      </c>
      <c r="G45" s="114">
        <v>5728</v>
      </c>
      <c r="H45" s="140">
        <v>5597</v>
      </c>
      <c r="I45" s="115">
        <v>-277</v>
      </c>
      <c r="J45" s="116">
        <v>-4.9490798642129716</v>
      </c>
    </row>
    <row r="46" spans="1:10" s="110" customFormat="1" ht="13.5" customHeight="1" x14ac:dyDescent="0.2">
      <c r="A46" s="118"/>
      <c r="B46" s="119" t="s">
        <v>117</v>
      </c>
      <c r="C46" s="113">
        <v>7.4061196105702365</v>
      </c>
      <c r="D46" s="115">
        <v>426</v>
      </c>
      <c r="E46" s="114">
        <v>429</v>
      </c>
      <c r="F46" s="114">
        <v>477</v>
      </c>
      <c r="G46" s="114">
        <v>464</v>
      </c>
      <c r="H46" s="140">
        <v>445</v>
      </c>
      <c r="I46" s="115">
        <v>-19</v>
      </c>
      <c r="J46" s="116">
        <v>-4.2696629213483144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3187</v>
      </c>
      <c r="E48" s="114">
        <v>3319</v>
      </c>
      <c r="F48" s="114">
        <v>3343</v>
      </c>
      <c r="G48" s="114">
        <v>3218</v>
      </c>
      <c r="H48" s="140">
        <v>3141</v>
      </c>
      <c r="I48" s="115">
        <v>46</v>
      </c>
      <c r="J48" s="116">
        <v>1.4645017510347023</v>
      </c>
    </row>
    <row r="49" spans="1:12" s="110" customFormat="1" ht="13.5" customHeight="1" x14ac:dyDescent="0.2">
      <c r="A49" s="118" t="s">
        <v>105</v>
      </c>
      <c r="B49" s="119" t="s">
        <v>106</v>
      </c>
      <c r="C49" s="113">
        <v>44.681518669595228</v>
      </c>
      <c r="D49" s="115">
        <v>1424</v>
      </c>
      <c r="E49" s="114">
        <v>1473</v>
      </c>
      <c r="F49" s="114">
        <v>1486</v>
      </c>
      <c r="G49" s="114">
        <v>1435</v>
      </c>
      <c r="H49" s="140">
        <v>1395</v>
      </c>
      <c r="I49" s="115">
        <v>29</v>
      </c>
      <c r="J49" s="116">
        <v>2.0788530465949822</v>
      </c>
    </row>
    <row r="50" spans="1:12" s="110" customFormat="1" ht="13.5" customHeight="1" x14ac:dyDescent="0.2">
      <c r="A50" s="120"/>
      <c r="B50" s="119" t="s">
        <v>107</v>
      </c>
      <c r="C50" s="113">
        <v>55.318481330404772</v>
      </c>
      <c r="D50" s="115">
        <v>1763</v>
      </c>
      <c r="E50" s="114">
        <v>1846</v>
      </c>
      <c r="F50" s="114">
        <v>1857</v>
      </c>
      <c r="G50" s="114">
        <v>1783</v>
      </c>
      <c r="H50" s="140">
        <v>1746</v>
      </c>
      <c r="I50" s="115">
        <v>17</v>
      </c>
      <c r="J50" s="116">
        <v>0.97365406643757157</v>
      </c>
    </row>
    <row r="51" spans="1:12" s="110" customFormat="1" ht="13.5" customHeight="1" x14ac:dyDescent="0.2">
      <c r="A51" s="118" t="s">
        <v>105</v>
      </c>
      <c r="B51" s="121" t="s">
        <v>108</v>
      </c>
      <c r="C51" s="113">
        <v>14.621901474741136</v>
      </c>
      <c r="D51" s="115">
        <v>466</v>
      </c>
      <c r="E51" s="114">
        <v>542</v>
      </c>
      <c r="F51" s="114">
        <v>540</v>
      </c>
      <c r="G51" s="114">
        <v>492</v>
      </c>
      <c r="H51" s="140">
        <v>480</v>
      </c>
      <c r="I51" s="115">
        <v>-14</v>
      </c>
      <c r="J51" s="116">
        <v>-2.9166666666666665</v>
      </c>
    </row>
    <row r="52" spans="1:12" s="110" customFormat="1" ht="13.5" customHeight="1" x14ac:dyDescent="0.2">
      <c r="A52" s="118"/>
      <c r="B52" s="121" t="s">
        <v>109</v>
      </c>
      <c r="C52" s="113">
        <v>65.076874803890803</v>
      </c>
      <c r="D52" s="115">
        <v>2074</v>
      </c>
      <c r="E52" s="114">
        <v>2130</v>
      </c>
      <c r="F52" s="114">
        <v>2164</v>
      </c>
      <c r="G52" s="114">
        <v>2097</v>
      </c>
      <c r="H52" s="140">
        <v>2034</v>
      </c>
      <c r="I52" s="115">
        <v>40</v>
      </c>
      <c r="J52" s="116">
        <v>1.9665683382497541</v>
      </c>
    </row>
    <row r="53" spans="1:12" s="110" customFormat="1" ht="13.5" customHeight="1" x14ac:dyDescent="0.2">
      <c r="A53" s="118"/>
      <c r="B53" s="121" t="s">
        <v>110</v>
      </c>
      <c r="C53" s="113">
        <v>18.575462817696895</v>
      </c>
      <c r="D53" s="115">
        <v>592</v>
      </c>
      <c r="E53" s="114">
        <v>592</v>
      </c>
      <c r="F53" s="114">
        <v>586</v>
      </c>
      <c r="G53" s="114">
        <v>575</v>
      </c>
      <c r="H53" s="140">
        <v>574</v>
      </c>
      <c r="I53" s="115">
        <v>18</v>
      </c>
      <c r="J53" s="116">
        <v>3.1358885017421603</v>
      </c>
    </row>
    <row r="54" spans="1:12" s="110" customFormat="1" ht="13.5" customHeight="1" x14ac:dyDescent="0.2">
      <c r="A54" s="120"/>
      <c r="B54" s="121" t="s">
        <v>111</v>
      </c>
      <c r="C54" s="113">
        <v>1.7257609036711641</v>
      </c>
      <c r="D54" s="115">
        <v>55</v>
      </c>
      <c r="E54" s="114">
        <v>55</v>
      </c>
      <c r="F54" s="114">
        <v>53</v>
      </c>
      <c r="G54" s="114">
        <v>54</v>
      </c>
      <c r="H54" s="140">
        <v>53</v>
      </c>
      <c r="I54" s="115">
        <v>2</v>
      </c>
      <c r="J54" s="116">
        <v>3.7735849056603774</v>
      </c>
    </row>
    <row r="55" spans="1:12" s="110" customFormat="1" ht="13.5" customHeight="1" x14ac:dyDescent="0.2">
      <c r="A55" s="120"/>
      <c r="B55" s="121" t="s">
        <v>112</v>
      </c>
      <c r="C55" s="113">
        <v>0.40790712268591151</v>
      </c>
      <c r="D55" s="115">
        <v>13</v>
      </c>
      <c r="E55" s="114">
        <v>11</v>
      </c>
      <c r="F55" s="114">
        <v>12</v>
      </c>
      <c r="G55" s="114">
        <v>13</v>
      </c>
      <c r="H55" s="140">
        <v>14</v>
      </c>
      <c r="I55" s="115">
        <v>-1</v>
      </c>
      <c r="J55" s="116">
        <v>-7.1428571428571432</v>
      </c>
    </row>
    <row r="56" spans="1:12" s="110" customFormat="1" ht="13.5" customHeight="1" x14ac:dyDescent="0.2">
      <c r="A56" s="118" t="s">
        <v>113</v>
      </c>
      <c r="B56" s="122" t="s">
        <v>116</v>
      </c>
      <c r="C56" s="113">
        <v>92.124254785064323</v>
      </c>
      <c r="D56" s="115">
        <v>2936</v>
      </c>
      <c r="E56" s="114">
        <v>3071</v>
      </c>
      <c r="F56" s="114">
        <v>3099</v>
      </c>
      <c r="G56" s="114">
        <v>2990</v>
      </c>
      <c r="H56" s="140">
        <v>2938</v>
      </c>
      <c r="I56" s="115">
        <v>-2</v>
      </c>
      <c r="J56" s="116">
        <v>-6.8073519400953034E-2</v>
      </c>
    </row>
    <row r="57" spans="1:12" s="110" customFormat="1" ht="13.5" customHeight="1" x14ac:dyDescent="0.2">
      <c r="A57" s="142"/>
      <c r="B57" s="124" t="s">
        <v>117</v>
      </c>
      <c r="C57" s="125">
        <v>7.8757452149356766</v>
      </c>
      <c r="D57" s="143">
        <v>251</v>
      </c>
      <c r="E57" s="144">
        <v>248</v>
      </c>
      <c r="F57" s="144">
        <v>244</v>
      </c>
      <c r="G57" s="144">
        <v>228</v>
      </c>
      <c r="H57" s="145">
        <v>203</v>
      </c>
      <c r="I57" s="143">
        <v>48</v>
      </c>
      <c r="J57" s="146">
        <v>23.645320197044335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28763</v>
      </c>
      <c r="E12" s="236">
        <v>28801</v>
      </c>
      <c r="F12" s="114">
        <v>29300</v>
      </c>
      <c r="G12" s="114">
        <v>28647</v>
      </c>
      <c r="H12" s="140">
        <v>28786</v>
      </c>
      <c r="I12" s="115">
        <v>-23</v>
      </c>
      <c r="J12" s="116">
        <v>-7.9899951365246996E-2</v>
      </c>
    </row>
    <row r="13" spans="1:15" s="110" customFormat="1" ht="12" customHeight="1" x14ac:dyDescent="0.2">
      <c r="A13" s="118" t="s">
        <v>105</v>
      </c>
      <c r="B13" s="119" t="s">
        <v>106</v>
      </c>
      <c r="C13" s="113">
        <v>55.275875256405797</v>
      </c>
      <c r="D13" s="115">
        <v>15899</v>
      </c>
      <c r="E13" s="114">
        <v>15906</v>
      </c>
      <c r="F13" s="114">
        <v>16261</v>
      </c>
      <c r="G13" s="114">
        <v>15871</v>
      </c>
      <c r="H13" s="140">
        <v>15934</v>
      </c>
      <c r="I13" s="115">
        <v>-35</v>
      </c>
      <c r="J13" s="116">
        <v>-0.21965608133550898</v>
      </c>
    </row>
    <row r="14" spans="1:15" s="110" customFormat="1" ht="12" customHeight="1" x14ac:dyDescent="0.2">
      <c r="A14" s="118"/>
      <c r="B14" s="119" t="s">
        <v>107</v>
      </c>
      <c r="C14" s="113">
        <v>44.724124743594203</v>
      </c>
      <c r="D14" s="115">
        <v>12864</v>
      </c>
      <c r="E14" s="114">
        <v>12895</v>
      </c>
      <c r="F14" s="114">
        <v>13039</v>
      </c>
      <c r="G14" s="114">
        <v>12776</v>
      </c>
      <c r="H14" s="140">
        <v>12852</v>
      </c>
      <c r="I14" s="115">
        <v>12</v>
      </c>
      <c r="J14" s="116">
        <v>9.3370681605975725E-2</v>
      </c>
    </row>
    <row r="15" spans="1:15" s="110" customFormat="1" ht="12" customHeight="1" x14ac:dyDescent="0.2">
      <c r="A15" s="118" t="s">
        <v>105</v>
      </c>
      <c r="B15" s="121" t="s">
        <v>108</v>
      </c>
      <c r="C15" s="113">
        <v>14.070159580015993</v>
      </c>
      <c r="D15" s="115">
        <v>4047</v>
      </c>
      <c r="E15" s="114">
        <v>4141</v>
      </c>
      <c r="F15" s="114">
        <v>4346</v>
      </c>
      <c r="G15" s="114">
        <v>3919</v>
      </c>
      <c r="H15" s="140">
        <v>4075</v>
      </c>
      <c r="I15" s="115">
        <v>-28</v>
      </c>
      <c r="J15" s="116">
        <v>-0.68711656441717794</v>
      </c>
    </row>
    <row r="16" spans="1:15" s="110" customFormat="1" ht="12" customHeight="1" x14ac:dyDescent="0.2">
      <c r="A16" s="118"/>
      <c r="B16" s="121" t="s">
        <v>109</v>
      </c>
      <c r="C16" s="113">
        <v>62.889823731877762</v>
      </c>
      <c r="D16" s="115">
        <v>18089</v>
      </c>
      <c r="E16" s="114">
        <v>18095</v>
      </c>
      <c r="F16" s="114">
        <v>18362</v>
      </c>
      <c r="G16" s="114">
        <v>18248</v>
      </c>
      <c r="H16" s="140">
        <v>18324</v>
      </c>
      <c r="I16" s="115">
        <v>-235</v>
      </c>
      <c r="J16" s="116">
        <v>-1.2824710761842393</v>
      </c>
    </row>
    <row r="17" spans="1:10" s="110" customFormat="1" ht="12" customHeight="1" x14ac:dyDescent="0.2">
      <c r="A17" s="118"/>
      <c r="B17" s="121" t="s">
        <v>110</v>
      </c>
      <c r="C17" s="113">
        <v>21.444216528178561</v>
      </c>
      <c r="D17" s="115">
        <v>6168</v>
      </c>
      <c r="E17" s="114">
        <v>6122</v>
      </c>
      <c r="F17" s="114">
        <v>6133</v>
      </c>
      <c r="G17" s="114">
        <v>6026</v>
      </c>
      <c r="H17" s="140">
        <v>5950</v>
      </c>
      <c r="I17" s="115">
        <v>218</v>
      </c>
      <c r="J17" s="116">
        <v>3.6638655462184873</v>
      </c>
    </row>
    <row r="18" spans="1:10" s="110" customFormat="1" ht="12" customHeight="1" x14ac:dyDescent="0.2">
      <c r="A18" s="120"/>
      <c r="B18" s="121" t="s">
        <v>111</v>
      </c>
      <c r="C18" s="113">
        <v>1.595800159927685</v>
      </c>
      <c r="D18" s="115">
        <v>459</v>
      </c>
      <c r="E18" s="114">
        <v>443</v>
      </c>
      <c r="F18" s="114">
        <v>459</v>
      </c>
      <c r="G18" s="114">
        <v>454</v>
      </c>
      <c r="H18" s="140">
        <v>437</v>
      </c>
      <c r="I18" s="115">
        <v>22</v>
      </c>
      <c r="J18" s="116">
        <v>5.0343249427917618</v>
      </c>
    </row>
    <row r="19" spans="1:10" s="110" customFormat="1" ht="12" customHeight="1" x14ac:dyDescent="0.2">
      <c r="A19" s="120"/>
      <c r="B19" s="121" t="s">
        <v>112</v>
      </c>
      <c r="C19" s="113">
        <v>0.4206793449918298</v>
      </c>
      <c r="D19" s="115">
        <v>121</v>
      </c>
      <c r="E19" s="114">
        <v>115</v>
      </c>
      <c r="F19" s="114">
        <v>131</v>
      </c>
      <c r="G19" s="114">
        <v>113</v>
      </c>
      <c r="H19" s="140">
        <v>98</v>
      </c>
      <c r="I19" s="115">
        <v>23</v>
      </c>
      <c r="J19" s="116">
        <v>23.469387755102041</v>
      </c>
    </row>
    <row r="20" spans="1:10" s="110" customFormat="1" ht="12" customHeight="1" x14ac:dyDescent="0.2">
      <c r="A20" s="118" t="s">
        <v>113</v>
      </c>
      <c r="B20" s="119" t="s">
        <v>181</v>
      </c>
      <c r="C20" s="113">
        <v>73.354657024649725</v>
      </c>
      <c r="D20" s="115">
        <v>21099</v>
      </c>
      <c r="E20" s="114">
        <v>21162</v>
      </c>
      <c r="F20" s="114">
        <v>21567</v>
      </c>
      <c r="G20" s="114">
        <v>21052</v>
      </c>
      <c r="H20" s="140">
        <v>21166</v>
      </c>
      <c r="I20" s="115">
        <v>-67</v>
      </c>
      <c r="J20" s="116">
        <v>-0.31654540300481904</v>
      </c>
    </row>
    <row r="21" spans="1:10" s="110" customFormat="1" ht="12" customHeight="1" x14ac:dyDescent="0.2">
      <c r="A21" s="118"/>
      <c r="B21" s="119" t="s">
        <v>182</v>
      </c>
      <c r="C21" s="113">
        <v>26.645342975350275</v>
      </c>
      <c r="D21" s="115">
        <v>7664</v>
      </c>
      <c r="E21" s="114">
        <v>7639</v>
      </c>
      <c r="F21" s="114">
        <v>7733</v>
      </c>
      <c r="G21" s="114">
        <v>7595</v>
      </c>
      <c r="H21" s="140">
        <v>7620</v>
      </c>
      <c r="I21" s="115">
        <v>44</v>
      </c>
      <c r="J21" s="116">
        <v>0.57742782152230976</v>
      </c>
    </row>
    <row r="22" spans="1:10" s="110" customFormat="1" ht="12" customHeight="1" x14ac:dyDescent="0.2">
      <c r="A22" s="118" t="s">
        <v>113</v>
      </c>
      <c r="B22" s="119" t="s">
        <v>116</v>
      </c>
      <c r="C22" s="113">
        <v>90.543406459687787</v>
      </c>
      <c r="D22" s="115">
        <v>26043</v>
      </c>
      <c r="E22" s="114">
        <v>26214</v>
      </c>
      <c r="F22" s="114">
        <v>26541</v>
      </c>
      <c r="G22" s="114">
        <v>25921</v>
      </c>
      <c r="H22" s="140">
        <v>26151</v>
      </c>
      <c r="I22" s="115">
        <v>-108</v>
      </c>
      <c r="J22" s="116">
        <v>-0.41298611907766436</v>
      </c>
    </row>
    <row r="23" spans="1:10" s="110" customFormat="1" ht="12" customHeight="1" x14ac:dyDescent="0.2">
      <c r="A23" s="118"/>
      <c r="B23" s="119" t="s">
        <v>117</v>
      </c>
      <c r="C23" s="113">
        <v>9.4392100963042793</v>
      </c>
      <c r="D23" s="115">
        <v>2715</v>
      </c>
      <c r="E23" s="114">
        <v>2581</v>
      </c>
      <c r="F23" s="114">
        <v>2754</v>
      </c>
      <c r="G23" s="114">
        <v>2722</v>
      </c>
      <c r="H23" s="140">
        <v>2631</v>
      </c>
      <c r="I23" s="115">
        <v>84</v>
      </c>
      <c r="J23" s="116">
        <v>3.1927023945267958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30982</v>
      </c>
      <c r="E64" s="236">
        <v>31010</v>
      </c>
      <c r="F64" s="236">
        <v>31411</v>
      </c>
      <c r="G64" s="236">
        <v>30793</v>
      </c>
      <c r="H64" s="140">
        <v>30717</v>
      </c>
      <c r="I64" s="115">
        <v>265</v>
      </c>
      <c r="J64" s="116">
        <v>0.8627144577921021</v>
      </c>
    </row>
    <row r="65" spans="1:12" s="110" customFormat="1" ht="12" customHeight="1" x14ac:dyDescent="0.2">
      <c r="A65" s="118" t="s">
        <v>105</v>
      </c>
      <c r="B65" s="119" t="s">
        <v>106</v>
      </c>
      <c r="C65" s="113">
        <v>51.704215350848877</v>
      </c>
      <c r="D65" s="235">
        <v>16019</v>
      </c>
      <c r="E65" s="236">
        <v>16003</v>
      </c>
      <c r="F65" s="236">
        <v>16342</v>
      </c>
      <c r="G65" s="236">
        <v>15987</v>
      </c>
      <c r="H65" s="140">
        <v>15939</v>
      </c>
      <c r="I65" s="115">
        <v>80</v>
      </c>
      <c r="J65" s="116">
        <v>0.50191354539180622</v>
      </c>
    </row>
    <row r="66" spans="1:12" s="110" customFormat="1" ht="12" customHeight="1" x14ac:dyDescent="0.2">
      <c r="A66" s="118"/>
      <c r="B66" s="119" t="s">
        <v>107</v>
      </c>
      <c r="C66" s="113">
        <v>48.295784649151123</v>
      </c>
      <c r="D66" s="235">
        <v>14963</v>
      </c>
      <c r="E66" s="236">
        <v>15007</v>
      </c>
      <c r="F66" s="236">
        <v>15069</v>
      </c>
      <c r="G66" s="236">
        <v>14806</v>
      </c>
      <c r="H66" s="140">
        <v>14778</v>
      </c>
      <c r="I66" s="115">
        <v>185</v>
      </c>
      <c r="J66" s="116">
        <v>1.2518608742725674</v>
      </c>
    </row>
    <row r="67" spans="1:12" s="110" customFormat="1" ht="12" customHeight="1" x14ac:dyDescent="0.2">
      <c r="A67" s="118" t="s">
        <v>105</v>
      </c>
      <c r="B67" s="121" t="s">
        <v>108</v>
      </c>
      <c r="C67" s="113">
        <v>14.075915047446905</v>
      </c>
      <c r="D67" s="235">
        <v>4361</v>
      </c>
      <c r="E67" s="236">
        <v>4568</v>
      </c>
      <c r="F67" s="236">
        <v>4714</v>
      </c>
      <c r="G67" s="236">
        <v>4293</v>
      </c>
      <c r="H67" s="140">
        <v>4399</v>
      </c>
      <c r="I67" s="115">
        <v>-38</v>
      </c>
      <c r="J67" s="116">
        <v>-0.8638326892475563</v>
      </c>
    </row>
    <row r="68" spans="1:12" s="110" customFormat="1" ht="12" customHeight="1" x14ac:dyDescent="0.2">
      <c r="A68" s="118"/>
      <c r="B68" s="121" t="s">
        <v>109</v>
      </c>
      <c r="C68" s="113">
        <v>62.387838099541668</v>
      </c>
      <c r="D68" s="235">
        <v>19329</v>
      </c>
      <c r="E68" s="236">
        <v>19228</v>
      </c>
      <c r="F68" s="236">
        <v>19491</v>
      </c>
      <c r="G68" s="236">
        <v>19417</v>
      </c>
      <c r="H68" s="140">
        <v>19373</v>
      </c>
      <c r="I68" s="115">
        <v>-44</v>
      </c>
      <c r="J68" s="116">
        <v>-0.22712021886130182</v>
      </c>
    </row>
    <row r="69" spans="1:12" s="110" customFormat="1" ht="12" customHeight="1" x14ac:dyDescent="0.2">
      <c r="A69" s="118"/>
      <c r="B69" s="121" t="s">
        <v>110</v>
      </c>
      <c r="C69" s="113">
        <v>21.883674391582208</v>
      </c>
      <c r="D69" s="235">
        <v>6780</v>
      </c>
      <c r="E69" s="236">
        <v>6717</v>
      </c>
      <c r="F69" s="236">
        <v>6698</v>
      </c>
      <c r="G69" s="236">
        <v>6606</v>
      </c>
      <c r="H69" s="140">
        <v>6473</v>
      </c>
      <c r="I69" s="115">
        <v>307</v>
      </c>
      <c r="J69" s="116">
        <v>4.7427776919511819</v>
      </c>
    </row>
    <row r="70" spans="1:12" s="110" customFormat="1" ht="12" customHeight="1" x14ac:dyDescent="0.2">
      <c r="A70" s="120"/>
      <c r="B70" s="121" t="s">
        <v>111</v>
      </c>
      <c r="C70" s="113">
        <v>1.652572461429217</v>
      </c>
      <c r="D70" s="235">
        <v>512</v>
      </c>
      <c r="E70" s="236">
        <v>497</v>
      </c>
      <c r="F70" s="236">
        <v>508</v>
      </c>
      <c r="G70" s="236">
        <v>477</v>
      </c>
      <c r="H70" s="140">
        <v>472</v>
      </c>
      <c r="I70" s="115">
        <v>40</v>
      </c>
      <c r="J70" s="116">
        <v>8.4745762711864412</v>
      </c>
    </row>
    <row r="71" spans="1:12" s="110" customFormat="1" ht="12" customHeight="1" x14ac:dyDescent="0.2">
      <c r="A71" s="120"/>
      <c r="B71" s="121" t="s">
        <v>112</v>
      </c>
      <c r="C71" s="113">
        <v>0.44864760183332258</v>
      </c>
      <c r="D71" s="235">
        <v>139</v>
      </c>
      <c r="E71" s="236">
        <v>119</v>
      </c>
      <c r="F71" s="236">
        <v>139</v>
      </c>
      <c r="G71" s="236">
        <v>108</v>
      </c>
      <c r="H71" s="140">
        <v>103</v>
      </c>
      <c r="I71" s="115">
        <v>36</v>
      </c>
      <c r="J71" s="116">
        <v>34.95145631067961</v>
      </c>
    </row>
    <row r="72" spans="1:12" s="110" customFormat="1" ht="12" customHeight="1" x14ac:dyDescent="0.2">
      <c r="A72" s="118" t="s">
        <v>113</v>
      </c>
      <c r="B72" s="119" t="s">
        <v>181</v>
      </c>
      <c r="C72" s="113">
        <v>71.567361693886767</v>
      </c>
      <c r="D72" s="235">
        <v>22173</v>
      </c>
      <c r="E72" s="236">
        <v>22232</v>
      </c>
      <c r="F72" s="236">
        <v>22657</v>
      </c>
      <c r="G72" s="236">
        <v>22144</v>
      </c>
      <c r="H72" s="140">
        <v>22111</v>
      </c>
      <c r="I72" s="115">
        <v>62</v>
      </c>
      <c r="J72" s="116">
        <v>0.28040341911265887</v>
      </c>
    </row>
    <row r="73" spans="1:12" s="110" customFormat="1" ht="12" customHeight="1" x14ac:dyDescent="0.2">
      <c r="A73" s="118"/>
      <c r="B73" s="119" t="s">
        <v>182</v>
      </c>
      <c r="C73" s="113">
        <v>28.432638306113226</v>
      </c>
      <c r="D73" s="115">
        <v>8809</v>
      </c>
      <c r="E73" s="114">
        <v>8778</v>
      </c>
      <c r="F73" s="114">
        <v>8754</v>
      </c>
      <c r="G73" s="114">
        <v>8649</v>
      </c>
      <c r="H73" s="140">
        <v>8606</v>
      </c>
      <c r="I73" s="115">
        <v>203</v>
      </c>
      <c r="J73" s="116">
        <v>2.358819428305833</v>
      </c>
    </row>
    <row r="74" spans="1:12" s="110" customFormat="1" ht="12" customHeight="1" x14ac:dyDescent="0.2">
      <c r="A74" s="118" t="s">
        <v>113</v>
      </c>
      <c r="B74" s="119" t="s">
        <v>116</v>
      </c>
      <c r="C74" s="113">
        <v>90.362145762055391</v>
      </c>
      <c r="D74" s="115">
        <v>27996</v>
      </c>
      <c r="E74" s="114">
        <v>28151</v>
      </c>
      <c r="F74" s="114">
        <v>28461</v>
      </c>
      <c r="G74" s="114">
        <v>27890</v>
      </c>
      <c r="H74" s="140">
        <v>27948</v>
      </c>
      <c r="I74" s="115">
        <v>48</v>
      </c>
      <c r="J74" s="116">
        <v>0.17174753112924002</v>
      </c>
    </row>
    <row r="75" spans="1:12" s="110" customFormat="1" ht="12" customHeight="1" x14ac:dyDescent="0.2">
      <c r="A75" s="142"/>
      <c r="B75" s="124" t="s">
        <v>117</v>
      </c>
      <c r="C75" s="125">
        <v>9.6249435155896972</v>
      </c>
      <c r="D75" s="143">
        <v>2982</v>
      </c>
      <c r="E75" s="144">
        <v>2853</v>
      </c>
      <c r="F75" s="144">
        <v>2945</v>
      </c>
      <c r="G75" s="144">
        <v>2898</v>
      </c>
      <c r="H75" s="145">
        <v>2765</v>
      </c>
      <c r="I75" s="143">
        <v>217</v>
      </c>
      <c r="J75" s="146">
        <v>7.8481012658227849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28763</v>
      </c>
      <c r="G11" s="114">
        <v>28801</v>
      </c>
      <c r="H11" s="114">
        <v>29300</v>
      </c>
      <c r="I11" s="114">
        <v>28647</v>
      </c>
      <c r="J11" s="140">
        <v>28786</v>
      </c>
      <c r="K11" s="114">
        <v>-23</v>
      </c>
      <c r="L11" s="116">
        <v>-7.9899951365246996E-2</v>
      </c>
    </row>
    <row r="12" spans="1:17" s="110" customFormat="1" ht="24.95" customHeight="1" x14ac:dyDescent="0.2">
      <c r="A12" s="604" t="s">
        <v>185</v>
      </c>
      <c r="B12" s="605"/>
      <c r="C12" s="605"/>
      <c r="D12" s="606"/>
      <c r="E12" s="113">
        <v>55.275875256405797</v>
      </c>
      <c r="F12" s="115">
        <v>15899</v>
      </c>
      <c r="G12" s="114">
        <v>15906</v>
      </c>
      <c r="H12" s="114">
        <v>16261</v>
      </c>
      <c r="I12" s="114">
        <v>15871</v>
      </c>
      <c r="J12" s="140">
        <v>15934</v>
      </c>
      <c r="K12" s="114">
        <v>-35</v>
      </c>
      <c r="L12" s="116">
        <v>-0.21965608133550898</v>
      </c>
    </row>
    <row r="13" spans="1:17" s="110" customFormat="1" ht="15" customHeight="1" x14ac:dyDescent="0.2">
      <c r="A13" s="120"/>
      <c r="B13" s="612" t="s">
        <v>107</v>
      </c>
      <c r="C13" s="612"/>
      <c r="E13" s="113">
        <v>44.724124743594203</v>
      </c>
      <c r="F13" s="115">
        <v>12864</v>
      </c>
      <c r="G13" s="114">
        <v>12895</v>
      </c>
      <c r="H13" s="114">
        <v>13039</v>
      </c>
      <c r="I13" s="114">
        <v>12776</v>
      </c>
      <c r="J13" s="140">
        <v>12852</v>
      </c>
      <c r="K13" s="114">
        <v>12</v>
      </c>
      <c r="L13" s="116">
        <v>9.3370681605975725E-2</v>
      </c>
    </row>
    <row r="14" spans="1:17" s="110" customFormat="1" ht="24.95" customHeight="1" x14ac:dyDescent="0.2">
      <c r="A14" s="604" t="s">
        <v>186</v>
      </c>
      <c r="B14" s="605"/>
      <c r="C14" s="605"/>
      <c r="D14" s="606"/>
      <c r="E14" s="113">
        <v>14.070159580015993</v>
      </c>
      <c r="F14" s="115">
        <v>4047</v>
      </c>
      <c r="G14" s="114">
        <v>4141</v>
      </c>
      <c r="H14" s="114">
        <v>4346</v>
      </c>
      <c r="I14" s="114">
        <v>3919</v>
      </c>
      <c r="J14" s="140">
        <v>4075</v>
      </c>
      <c r="K14" s="114">
        <v>-28</v>
      </c>
      <c r="L14" s="116">
        <v>-0.68711656441717794</v>
      </c>
    </row>
    <row r="15" spans="1:17" s="110" customFormat="1" ht="15" customHeight="1" x14ac:dyDescent="0.2">
      <c r="A15" s="120"/>
      <c r="B15" s="119"/>
      <c r="C15" s="258" t="s">
        <v>106</v>
      </c>
      <c r="E15" s="113">
        <v>61.774153694094387</v>
      </c>
      <c r="F15" s="115">
        <v>2500</v>
      </c>
      <c r="G15" s="114">
        <v>2566</v>
      </c>
      <c r="H15" s="114">
        <v>2675</v>
      </c>
      <c r="I15" s="114">
        <v>2378</v>
      </c>
      <c r="J15" s="140">
        <v>2464</v>
      </c>
      <c r="K15" s="114">
        <v>36</v>
      </c>
      <c r="L15" s="116">
        <v>1.4610389610389611</v>
      </c>
    </row>
    <row r="16" spans="1:17" s="110" customFormat="1" ht="15" customHeight="1" x14ac:dyDescent="0.2">
      <c r="A16" s="120"/>
      <c r="B16" s="119"/>
      <c r="C16" s="258" t="s">
        <v>107</v>
      </c>
      <c r="E16" s="113">
        <v>38.225846305905613</v>
      </c>
      <c r="F16" s="115">
        <v>1547</v>
      </c>
      <c r="G16" s="114">
        <v>1575</v>
      </c>
      <c r="H16" s="114">
        <v>1671</v>
      </c>
      <c r="I16" s="114">
        <v>1541</v>
      </c>
      <c r="J16" s="140">
        <v>1611</v>
      </c>
      <c r="K16" s="114">
        <v>-64</v>
      </c>
      <c r="L16" s="116">
        <v>-3.9726877715704529</v>
      </c>
    </row>
    <row r="17" spans="1:12" s="110" customFormat="1" ht="15" customHeight="1" x14ac:dyDescent="0.2">
      <c r="A17" s="120"/>
      <c r="B17" s="121" t="s">
        <v>109</v>
      </c>
      <c r="C17" s="258"/>
      <c r="E17" s="113">
        <v>62.889823731877762</v>
      </c>
      <c r="F17" s="115">
        <v>18089</v>
      </c>
      <c r="G17" s="114">
        <v>18095</v>
      </c>
      <c r="H17" s="114">
        <v>18362</v>
      </c>
      <c r="I17" s="114">
        <v>18248</v>
      </c>
      <c r="J17" s="140">
        <v>18324</v>
      </c>
      <c r="K17" s="114">
        <v>-235</v>
      </c>
      <c r="L17" s="116">
        <v>-1.2824710761842393</v>
      </c>
    </row>
    <row r="18" spans="1:12" s="110" customFormat="1" ht="15" customHeight="1" x14ac:dyDescent="0.2">
      <c r="A18" s="120"/>
      <c r="B18" s="119"/>
      <c r="C18" s="258" t="s">
        <v>106</v>
      </c>
      <c r="E18" s="113">
        <v>53.972027198850128</v>
      </c>
      <c r="F18" s="115">
        <v>9763</v>
      </c>
      <c r="G18" s="114">
        <v>9750</v>
      </c>
      <c r="H18" s="114">
        <v>9953</v>
      </c>
      <c r="I18" s="114">
        <v>9916</v>
      </c>
      <c r="J18" s="140">
        <v>9937</v>
      </c>
      <c r="K18" s="114">
        <v>-174</v>
      </c>
      <c r="L18" s="116">
        <v>-1.7510314984401731</v>
      </c>
    </row>
    <row r="19" spans="1:12" s="110" customFormat="1" ht="15" customHeight="1" x14ac:dyDescent="0.2">
      <c r="A19" s="120"/>
      <c r="B19" s="119"/>
      <c r="C19" s="258" t="s">
        <v>107</v>
      </c>
      <c r="E19" s="113">
        <v>46.027972801149872</v>
      </c>
      <c r="F19" s="115">
        <v>8326</v>
      </c>
      <c r="G19" s="114">
        <v>8345</v>
      </c>
      <c r="H19" s="114">
        <v>8409</v>
      </c>
      <c r="I19" s="114">
        <v>8332</v>
      </c>
      <c r="J19" s="140">
        <v>8387</v>
      </c>
      <c r="K19" s="114">
        <v>-61</v>
      </c>
      <c r="L19" s="116">
        <v>-0.72731608441635864</v>
      </c>
    </row>
    <row r="20" spans="1:12" s="110" customFormat="1" ht="15" customHeight="1" x14ac:dyDescent="0.2">
      <c r="A20" s="120"/>
      <c r="B20" s="121" t="s">
        <v>110</v>
      </c>
      <c r="C20" s="258"/>
      <c r="E20" s="113">
        <v>21.444216528178561</v>
      </c>
      <c r="F20" s="115">
        <v>6168</v>
      </c>
      <c r="G20" s="114">
        <v>6122</v>
      </c>
      <c r="H20" s="114">
        <v>6133</v>
      </c>
      <c r="I20" s="114">
        <v>6026</v>
      </c>
      <c r="J20" s="140">
        <v>5950</v>
      </c>
      <c r="K20" s="114">
        <v>218</v>
      </c>
      <c r="L20" s="116">
        <v>3.6638655462184873</v>
      </c>
    </row>
    <row r="21" spans="1:12" s="110" customFormat="1" ht="15" customHeight="1" x14ac:dyDescent="0.2">
      <c r="A21" s="120"/>
      <c r="B21" s="119"/>
      <c r="C21" s="258" t="s">
        <v>106</v>
      </c>
      <c r="E21" s="113">
        <v>54.231517509727624</v>
      </c>
      <c r="F21" s="115">
        <v>3345</v>
      </c>
      <c r="G21" s="114">
        <v>3310</v>
      </c>
      <c r="H21" s="114">
        <v>3334</v>
      </c>
      <c r="I21" s="114">
        <v>3279</v>
      </c>
      <c r="J21" s="140">
        <v>3243</v>
      </c>
      <c r="K21" s="114">
        <v>102</v>
      </c>
      <c r="L21" s="116">
        <v>3.1452358926919519</v>
      </c>
    </row>
    <row r="22" spans="1:12" s="110" customFormat="1" ht="15" customHeight="1" x14ac:dyDescent="0.2">
      <c r="A22" s="120"/>
      <c r="B22" s="119"/>
      <c r="C22" s="258" t="s">
        <v>107</v>
      </c>
      <c r="E22" s="113">
        <v>45.768482490272376</v>
      </c>
      <c r="F22" s="115">
        <v>2823</v>
      </c>
      <c r="G22" s="114">
        <v>2812</v>
      </c>
      <c r="H22" s="114">
        <v>2799</v>
      </c>
      <c r="I22" s="114">
        <v>2747</v>
      </c>
      <c r="J22" s="140">
        <v>2707</v>
      </c>
      <c r="K22" s="114">
        <v>116</v>
      </c>
      <c r="L22" s="116">
        <v>4.2851865533801252</v>
      </c>
    </row>
    <row r="23" spans="1:12" s="110" customFormat="1" ht="15" customHeight="1" x14ac:dyDescent="0.2">
      <c r="A23" s="120"/>
      <c r="B23" s="121" t="s">
        <v>111</v>
      </c>
      <c r="C23" s="258"/>
      <c r="E23" s="113">
        <v>1.595800159927685</v>
      </c>
      <c r="F23" s="115">
        <v>459</v>
      </c>
      <c r="G23" s="114">
        <v>443</v>
      </c>
      <c r="H23" s="114">
        <v>459</v>
      </c>
      <c r="I23" s="114">
        <v>454</v>
      </c>
      <c r="J23" s="140">
        <v>437</v>
      </c>
      <c r="K23" s="114">
        <v>22</v>
      </c>
      <c r="L23" s="116">
        <v>5.0343249427917618</v>
      </c>
    </row>
    <row r="24" spans="1:12" s="110" customFormat="1" ht="15" customHeight="1" x14ac:dyDescent="0.2">
      <c r="A24" s="120"/>
      <c r="B24" s="119"/>
      <c r="C24" s="258" t="s">
        <v>106</v>
      </c>
      <c r="E24" s="113">
        <v>63.398692810457518</v>
      </c>
      <c r="F24" s="115">
        <v>291</v>
      </c>
      <c r="G24" s="114">
        <v>280</v>
      </c>
      <c r="H24" s="114">
        <v>299</v>
      </c>
      <c r="I24" s="114">
        <v>298</v>
      </c>
      <c r="J24" s="140">
        <v>290</v>
      </c>
      <c r="K24" s="114">
        <v>1</v>
      </c>
      <c r="L24" s="116">
        <v>0.34482758620689657</v>
      </c>
    </row>
    <row r="25" spans="1:12" s="110" customFormat="1" ht="15" customHeight="1" x14ac:dyDescent="0.2">
      <c r="A25" s="120"/>
      <c r="B25" s="119"/>
      <c r="C25" s="258" t="s">
        <v>107</v>
      </c>
      <c r="E25" s="113">
        <v>36.601307189542482</v>
      </c>
      <c r="F25" s="115">
        <v>168</v>
      </c>
      <c r="G25" s="114">
        <v>163</v>
      </c>
      <c r="H25" s="114">
        <v>160</v>
      </c>
      <c r="I25" s="114">
        <v>156</v>
      </c>
      <c r="J25" s="140">
        <v>147</v>
      </c>
      <c r="K25" s="114">
        <v>21</v>
      </c>
      <c r="L25" s="116">
        <v>14.285714285714286</v>
      </c>
    </row>
    <row r="26" spans="1:12" s="110" customFormat="1" ht="15" customHeight="1" x14ac:dyDescent="0.2">
      <c r="A26" s="120"/>
      <c r="C26" s="121" t="s">
        <v>187</v>
      </c>
      <c r="D26" s="110" t="s">
        <v>188</v>
      </c>
      <c r="E26" s="113">
        <v>0.4206793449918298</v>
      </c>
      <c r="F26" s="115">
        <v>121</v>
      </c>
      <c r="G26" s="114">
        <v>115</v>
      </c>
      <c r="H26" s="114">
        <v>131</v>
      </c>
      <c r="I26" s="114">
        <v>113</v>
      </c>
      <c r="J26" s="140">
        <v>98</v>
      </c>
      <c r="K26" s="114">
        <v>23</v>
      </c>
      <c r="L26" s="116">
        <v>23.469387755102041</v>
      </c>
    </row>
    <row r="27" spans="1:12" s="110" customFormat="1" ht="15" customHeight="1" x14ac:dyDescent="0.2">
      <c r="A27" s="120"/>
      <c r="B27" s="119"/>
      <c r="D27" s="259" t="s">
        <v>106</v>
      </c>
      <c r="E27" s="113">
        <v>55.371900826446279</v>
      </c>
      <c r="F27" s="115">
        <v>67</v>
      </c>
      <c r="G27" s="114">
        <v>63</v>
      </c>
      <c r="H27" s="114">
        <v>73</v>
      </c>
      <c r="I27" s="114">
        <v>60</v>
      </c>
      <c r="J27" s="140">
        <v>50</v>
      </c>
      <c r="K27" s="114">
        <v>17</v>
      </c>
      <c r="L27" s="116">
        <v>34</v>
      </c>
    </row>
    <row r="28" spans="1:12" s="110" customFormat="1" ht="15" customHeight="1" x14ac:dyDescent="0.2">
      <c r="A28" s="120"/>
      <c r="B28" s="119"/>
      <c r="D28" s="259" t="s">
        <v>107</v>
      </c>
      <c r="E28" s="113">
        <v>44.628099173553721</v>
      </c>
      <c r="F28" s="115">
        <v>54</v>
      </c>
      <c r="G28" s="114">
        <v>52</v>
      </c>
      <c r="H28" s="114">
        <v>58</v>
      </c>
      <c r="I28" s="114">
        <v>53</v>
      </c>
      <c r="J28" s="140">
        <v>48</v>
      </c>
      <c r="K28" s="114">
        <v>6</v>
      </c>
      <c r="L28" s="116">
        <v>12.5</v>
      </c>
    </row>
    <row r="29" spans="1:12" s="110" customFormat="1" ht="24.95" customHeight="1" x14ac:dyDescent="0.2">
      <c r="A29" s="604" t="s">
        <v>189</v>
      </c>
      <c r="B29" s="605"/>
      <c r="C29" s="605"/>
      <c r="D29" s="606"/>
      <c r="E29" s="113">
        <v>90.543406459687787</v>
      </c>
      <c r="F29" s="115">
        <v>26043</v>
      </c>
      <c r="G29" s="114">
        <v>26214</v>
      </c>
      <c r="H29" s="114">
        <v>26541</v>
      </c>
      <c r="I29" s="114">
        <v>25921</v>
      </c>
      <c r="J29" s="140">
        <v>26151</v>
      </c>
      <c r="K29" s="114">
        <v>-108</v>
      </c>
      <c r="L29" s="116">
        <v>-0.41298611907766436</v>
      </c>
    </row>
    <row r="30" spans="1:12" s="110" customFormat="1" ht="15" customHeight="1" x14ac:dyDescent="0.2">
      <c r="A30" s="120"/>
      <c r="B30" s="119"/>
      <c r="C30" s="258" t="s">
        <v>106</v>
      </c>
      <c r="E30" s="113">
        <v>54.402334600468457</v>
      </c>
      <c r="F30" s="115">
        <v>14168</v>
      </c>
      <c r="G30" s="114">
        <v>14282</v>
      </c>
      <c r="H30" s="114">
        <v>14542</v>
      </c>
      <c r="I30" s="114">
        <v>14169</v>
      </c>
      <c r="J30" s="140">
        <v>14289</v>
      </c>
      <c r="K30" s="114">
        <v>-121</v>
      </c>
      <c r="L30" s="116">
        <v>-0.8468052347959969</v>
      </c>
    </row>
    <row r="31" spans="1:12" s="110" customFormat="1" ht="15" customHeight="1" x14ac:dyDescent="0.2">
      <c r="A31" s="120"/>
      <c r="B31" s="119"/>
      <c r="C31" s="258" t="s">
        <v>107</v>
      </c>
      <c r="E31" s="113">
        <v>45.597665399531543</v>
      </c>
      <c r="F31" s="115">
        <v>11875</v>
      </c>
      <c r="G31" s="114">
        <v>11932</v>
      </c>
      <c r="H31" s="114">
        <v>11999</v>
      </c>
      <c r="I31" s="114">
        <v>11752</v>
      </c>
      <c r="J31" s="140">
        <v>11862</v>
      </c>
      <c r="K31" s="114">
        <v>13</v>
      </c>
      <c r="L31" s="116">
        <v>0.1095936604282583</v>
      </c>
    </row>
    <row r="32" spans="1:12" s="110" customFormat="1" ht="15" customHeight="1" x14ac:dyDescent="0.2">
      <c r="A32" s="120"/>
      <c r="B32" s="119" t="s">
        <v>117</v>
      </c>
      <c r="C32" s="258"/>
      <c r="E32" s="113">
        <v>9.4392100963042793</v>
      </c>
      <c r="F32" s="115">
        <v>2715</v>
      </c>
      <c r="G32" s="114">
        <v>2581</v>
      </c>
      <c r="H32" s="114">
        <v>2754</v>
      </c>
      <c r="I32" s="114">
        <v>2722</v>
      </c>
      <c r="J32" s="140">
        <v>2631</v>
      </c>
      <c r="K32" s="114">
        <v>84</v>
      </c>
      <c r="L32" s="116">
        <v>3.1927023945267958</v>
      </c>
    </row>
    <row r="33" spans="1:12" s="110" customFormat="1" ht="15" customHeight="1" x14ac:dyDescent="0.2">
      <c r="A33" s="120"/>
      <c r="B33" s="119"/>
      <c r="C33" s="258" t="s">
        <v>106</v>
      </c>
      <c r="E33" s="113">
        <v>63.646408839779006</v>
      </c>
      <c r="F33" s="115">
        <v>1728</v>
      </c>
      <c r="G33" s="114">
        <v>1620</v>
      </c>
      <c r="H33" s="114">
        <v>1716</v>
      </c>
      <c r="I33" s="114">
        <v>1700</v>
      </c>
      <c r="J33" s="140">
        <v>1643</v>
      </c>
      <c r="K33" s="114">
        <v>85</v>
      </c>
      <c r="L33" s="116">
        <v>5.1734631771150337</v>
      </c>
    </row>
    <row r="34" spans="1:12" s="110" customFormat="1" ht="15" customHeight="1" x14ac:dyDescent="0.2">
      <c r="A34" s="120"/>
      <c r="B34" s="119"/>
      <c r="C34" s="258" t="s">
        <v>107</v>
      </c>
      <c r="E34" s="113">
        <v>36.353591160220994</v>
      </c>
      <c r="F34" s="115">
        <v>987</v>
      </c>
      <c r="G34" s="114">
        <v>961</v>
      </c>
      <c r="H34" s="114">
        <v>1038</v>
      </c>
      <c r="I34" s="114">
        <v>1022</v>
      </c>
      <c r="J34" s="140">
        <v>988</v>
      </c>
      <c r="K34" s="114">
        <v>-1</v>
      </c>
      <c r="L34" s="116">
        <v>-0.10121457489878542</v>
      </c>
    </row>
    <row r="35" spans="1:12" s="110" customFormat="1" ht="24.95" customHeight="1" x14ac:dyDescent="0.2">
      <c r="A35" s="604" t="s">
        <v>190</v>
      </c>
      <c r="B35" s="605"/>
      <c r="C35" s="605"/>
      <c r="D35" s="606"/>
      <c r="E35" s="113">
        <v>73.354657024649725</v>
      </c>
      <c r="F35" s="115">
        <v>21099</v>
      </c>
      <c r="G35" s="114">
        <v>21162</v>
      </c>
      <c r="H35" s="114">
        <v>21567</v>
      </c>
      <c r="I35" s="114">
        <v>21052</v>
      </c>
      <c r="J35" s="140">
        <v>21166</v>
      </c>
      <c r="K35" s="114">
        <v>-67</v>
      </c>
      <c r="L35" s="116">
        <v>-0.31654540300481904</v>
      </c>
    </row>
    <row r="36" spans="1:12" s="110" customFormat="1" ht="15" customHeight="1" x14ac:dyDescent="0.2">
      <c r="A36" s="120"/>
      <c r="B36" s="119"/>
      <c r="C36" s="258" t="s">
        <v>106</v>
      </c>
      <c r="E36" s="113">
        <v>70.245035309730312</v>
      </c>
      <c r="F36" s="115">
        <v>14821</v>
      </c>
      <c r="G36" s="114">
        <v>14841</v>
      </c>
      <c r="H36" s="114">
        <v>15172</v>
      </c>
      <c r="I36" s="114">
        <v>14809</v>
      </c>
      <c r="J36" s="140">
        <v>14880</v>
      </c>
      <c r="K36" s="114">
        <v>-59</v>
      </c>
      <c r="L36" s="116">
        <v>-0.396505376344086</v>
      </c>
    </row>
    <row r="37" spans="1:12" s="110" customFormat="1" ht="15" customHeight="1" x14ac:dyDescent="0.2">
      <c r="A37" s="120"/>
      <c r="B37" s="119"/>
      <c r="C37" s="258" t="s">
        <v>107</v>
      </c>
      <c r="E37" s="113">
        <v>29.754964690269681</v>
      </c>
      <c r="F37" s="115">
        <v>6278</v>
      </c>
      <c r="G37" s="114">
        <v>6321</v>
      </c>
      <c r="H37" s="114">
        <v>6395</v>
      </c>
      <c r="I37" s="114">
        <v>6243</v>
      </c>
      <c r="J37" s="140">
        <v>6286</v>
      </c>
      <c r="K37" s="114">
        <v>-8</v>
      </c>
      <c r="L37" s="116">
        <v>-0.12726694241170855</v>
      </c>
    </row>
    <row r="38" spans="1:12" s="110" customFormat="1" ht="15" customHeight="1" x14ac:dyDescent="0.2">
      <c r="A38" s="120"/>
      <c r="B38" s="119" t="s">
        <v>182</v>
      </c>
      <c r="C38" s="258"/>
      <c r="E38" s="113">
        <v>26.645342975350275</v>
      </c>
      <c r="F38" s="115">
        <v>7664</v>
      </c>
      <c r="G38" s="114">
        <v>7639</v>
      </c>
      <c r="H38" s="114">
        <v>7733</v>
      </c>
      <c r="I38" s="114">
        <v>7595</v>
      </c>
      <c r="J38" s="140">
        <v>7620</v>
      </c>
      <c r="K38" s="114">
        <v>44</v>
      </c>
      <c r="L38" s="116">
        <v>0.57742782152230976</v>
      </c>
    </row>
    <row r="39" spans="1:12" s="110" customFormat="1" ht="15" customHeight="1" x14ac:dyDescent="0.2">
      <c r="A39" s="120"/>
      <c r="B39" s="119"/>
      <c r="C39" s="258" t="s">
        <v>106</v>
      </c>
      <c r="E39" s="113">
        <v>14.065762004175365</v>
      </c>
      <c r="F39" s="115">
        <v>1078</v>
      </c>
      <c r="G39" s="114">
        <v>1065</v>
      </c>
      <c r="H39" s="114">
        <v>1089</v>
      </c>
      <c r="I39" s="114">
        <v>1062</v>
      </c>
      <c r="J39" s="140">
        <v>1054</v>
      </c>
      <c r="K39" s="114">
        <v>24</v>
      </c>
      <c r="L39" s="116">
        <v>2.2770398481973433</v>
      </c>
    </row>
    <row r="40" spans="1:12" s="110" customFormat="1" ht="15" customHeight="1" x14ac:dyDescent="0.2">
      <c r="A40" s="120"/>
      <c r="B40" s="119"/>
      <c r="C40" s="258" t="s">
        <v>107</v>
      </c>
      <c r="E40" s="113">
        <v>85.934237995824631</v>
      </c>
      <c r="F40" s="115">
        <v>6586</v>
      </c>
      <c r="G40" s="114">
        <v>6574</v>
      </c>
      <c r="H40" s="114">
        <v>6644</v>
      </c>
      <c r="I40" s="114">
        <v>6533</v>
      </c>
      <c r="J40" s="140">
        <v>6566</v>
      </c>
      <c r="K40" s="114">
        <v>20</v>
      </c>
      <c r="L40" s="116">
        <v>0.3045994517209869</v>
      </c>
    </row>
    <row r="41" spans="1:12" s="110" customFormat="1" ht="24.75" customHeight="1" x14ac:dyDescent="0.2">
      <c r="A41" s="604" t="s">
        <v>517</v>
      </c>
      <c r="B41" s="605"/>
      <c r="C41" s="605"/>
      <c r="D41" s="606"/>
      <c r="E41" s="113">
        <v>6.3519104404964715</v>
      </c>
      <c r="F41" s="115">
        <v>1827</v>
      </c>
      <c r="G41" s="114">
        <v>2007</v>
      </c>
      <c r="H41" s="114">
        <v>2050</v>
      </c>
      <c r="I41" s="114">
        <v>1641</v>
      </c>
      <c r="J41" s="140">
        <v>1821</v>
      </c>
      <c r="K41" s="114">
        <v>6</v>
      </c>
      <c r="L41" s="116">
        <v>0.32948929159802304</v>
      </c>
    </row>
    <row r="42" spans="1:12" s="110" customFormat="1" ht="15" customHeight="1" x14ac:dyDescent="0.2">
      <c r="A42" s="120"/>
      <c r="B42" s="119"/>
      <c r="C42" s="258" t="s">
        <v>106</v>
      </c>
      <c r="E42" s="113">
        <v>62.01423097974822</v>
      </c>
      <c r="F42" s="115">
        <v>1133</v>
      </c>
      <c r="G42" s="114">
        <v>1278</v>
      </c>
      <c r="H42" s="114">
        <v>1301</v>
      </c>
      <c r="I42" s="114">
        <v>1021</v>
      </c>
      <c r="J42" s="140">
        <v>1122</v>
      </c>
      <c r="K42" s="114">
        <v>11</v>
      </c>
      <c r="L42" s="116">
        <v>0.98039215686274506</v>
      </c>
    </row>
    <row r="43" spans="1:12" s="110" customFormat="1" ht="15" customHeight="1" x14ac:dyDescent="0.2">
      <c r="A43" s="123"/>
      <c r="B43" s="124"/>
      <c r="C43" s="260" t="s">
        <v>107</v>
      </c>
      <c r="D43" s="261"/>
      <c r="E43" s="125">
        <v>37.98576902025178</v>
      </c>
      <c r="F43" s="143">
        <v>694</v>
      </c>
      <c r="G43" s="144">
        <v>729</v>
      </c>
      <c r="H43" s="144">
        <v>749</v>
      </c>
      <c r="I43" s="144">
        <v>620</v>
      </c>
      <c r="J43" s="145">
        <v>699</v>
      </c>
      <c r="K43" s="144">
        <v>-5</v>
      </c>
      <c r="L43" s="146">
        <v>-0.71530758226037194</v>
      </c>
    </row>
    <row r="44" spans="1:12" s="110" customFormat="1" ht="45.75" customHeight="1" x14ac:dyDescent="0.2">
      <c r="A44" s="604" t="s">
        <v>191</v>
      </c>
      <c r="B44" s="605"/>
      <c r="C44" s="605"/>
      <c r="D44" s="606"/>
      <c r="E44" s="113">
        <v>0.85178875638841567</v>
      </c>
      <c r="F44" s="115">
        <v>245</v>
      </c>
      <c r="G44" s="114">
        <v>231</v>
      </c>
      <c r="H44" s="114">
        <v>245</v>
      </c>
      <c r="I44" s="114">
        <v>161</v>
      </c>
      <c r="J44" s="140">
        <v>241</v>
      </c>
      <c r="K44" s="114">
        <v>4</v>
      </c>
      <c r="L44" s="116">
        <v>1.6597510373443984</v>
      </c>
    </row>
    <row r="45" spans="1:12" s="110" customFormat="1" ht="15" customHeight="1" x14ac:dyDescent="0.2">
      <c r="A45" s="120"/>
      <c r="B45" s="119"/>
      <c r="C45" s="258" t="s">
        <v>106</v>
      </c>
      <c r="E45" s="113">
        <v>63.265306122448976</v>
      </c>
      <c r="F45" s="115">
        <v>155</v>
      </c>
      <c r="G45" s="114">
        <v>151</v>
      </c>
      <c r="H45" s="114">
        <v>158</v>
      </c>
      <c r="I45" s="114">
        <v>108</v>
      </c>
      <c r="J45" s="140">
        <v>153</v>
      </c>
      <c r="K45" s="114">
        <v>2</v>
      </c>
      <c r="L45" s="116">
        <v>1.3071895424836601</v>
      </c>
    </row>
    <row r="46" spans="1:12" s="110" customFormat="1" ht="15" customHeight="1" x14ac:dyDescent="0.2">
      <c r="A46" s="123"/>
      <c r="B46" s="124"/>
      <c r="C46" s="260" t="s">
        <v>107</v>
      </c>
      <c r="D46" s="261"/>
      <c r="E46" s="125">
        <v>36.734693877551024</v>
      </c>
      <c r="F46" s="143">
        <v>90</v>
      </c>
      <c r="G46" s="144">
        <v>80</v>
      </c>
      <c r="H46" s="144">
        <v>87</v>
      </c>
      <c r="I46" s="144">
        <v>53</v>
      </c>
      <c r="J46" s="145">
        <v>88</v>
      </c>
      <c r="K46" s="144">
        <v>2</v>
      </c>
      <c r="L46" s="146">
        <v>2.2727272727272729</v>
      </c>
    </row>
    <row r="47" spans="1:12" s="110" customFormat="1" ht="39" customHeight="1" x14ac:dyDescent="0.2">
      <c r="A47" s="604" t="s">
        <v>518</v>
      </c>
      <c r="B47" s="607"/>
      <c r="C47" s="607"/>
      <c r="D47" s="608"/>
      <c r="E47" s="113">
        <v>0.11820741925390259</v>
      </c>
      <c r="F47" s="115">
        <v>34</v>
      </c>
      <c r="G47" s="114">
        <v>31</v>
      </c>
      <c r="H47" s="114">
        <v>29</v>
      </c>
      <c r="I47" s="114">
        <v>38</v>
      </c>
      <c r="J47" s="140">
        <v>39</v>
      </c>
      <c r="K47" s="114">
        <v>-5</v>
      </c>
      <c r="L47" s="116">
        <v>-12.820512820512821</v>
      </c>
    </row>
    <row r="48" spans="1:12" s="110" customFormat="1" ht="15" customHeight="1" x14ac:dyDescent="0.2">
      <c r="A48" s="120"/>
      <c r="B48" s="119"/>
      <c r="C48" s="258" t="s">
        <v>106</v>
      </c>
      <c r="E48" s="113">
        <v>29.411764705882351</v>
      </c>
      <c r="F48" s="115">
        <v>10</v>
      </c>
      <c r="G48" s="114">
        <v>9</v>
      </c>
      <c r="H48" s="114">
        <v>8</v>
      </c>
      <c r="I48" s="114">
        <v>5</v>
      </c>
      <c r="J48" s="140">
        <v>6</v>
      </c>
      <c r="K48" s="114">
        <v>4</v>
      </c>
      <c r="L48" s="116">
        <v>66.666666666666671</v>
      </c>
    </row>
    <row r="49" spans="1:12" s="110" customFormat="1" ht="15" customHeight="1" x14ac:dyDescent="0.2">
      <c r="A49" s="123"/>
      <c r="B49" s="124"/>
      <c r="C49" s="260" t="s">
        <v>107</v>
      </c>
      <c r="D49" s="261"/>
      <c r="E49" s="125">
        <v>70.588235294117652</v>
      </c>
      <c r="F49" s="143">
        <v>24</v>
      </c>
      <c r="G49" s="144">
        <v>22</v>
      </c>
      <c r="H49" s="144">
        <v>21</v>
      </c>
      <c r="I49" s="144">
        <v>33</v>
      </c>
      <c r="J49" s="145">
        <v>33</v>
      </c>
      <c r="K49" s="144">
        <v>-9</v>
      </c>
      <c r="L49" s="146">
        <v>-27.272727272727273</v>
      </c>
    </row>
    <row r="50" spans="1:12" s="110" customFormat="1" ht="24.95" customHeight="1" x14ac:dyDescent="0.2">
      <c r="A50" s="609" t="s">
        <v>192</v>
      </c>
      <c r="B50" s="610"/>
      <c r="C50" s="610"/>
      <c r="D50" s="611"/>
      <c r="E50" s="262">
        <v>12.87070194346904</v>
      </c>
      <c r="F50" s="263">
        <v>3702</v>
      </c>
      <c r="G50" s="264">
        <v>3921</v>
      </c>
      <c r="H50" s="264">
        <v>4021</v>
      </c>
      <c r="I50" s="264">
        <v>3629</v>
      </c>
      <c r="J50" s="265">
        <v>3655</v>
      </c>
      <c r="K50" s="263">
        <v>47</v>
      </c>
      <c r="L50" s="266">
        <v>1.2859097127222983</v>
      </c>
    </row>
    <row r="51" spans="1:12" s="110" customFormat="1" ht="15" customHeight="1" x14ac:dyDescent="0.2">
      <c r="A51" s="120"/>
      <c r="B51" s="119"/>
      <c r="C51" s="258" t="s">
        <v>106</v>
      </c>
      <c r="E51" s="113">
        <v>57.02323068611561</v>
      </c>
      <c r="F51" s="115">
        <v>2111</v>
      </c>
      <c r="G51" s="114">
        <v>2244</v>
      </c>
      <c r="H51" s="114">
        <v>2305</v>
      </c>
      <c r="I51" s="114">
        <v>2021</v>
      </c>
      <c r="J51" s="140">
        <v>2030</v>
      </c>
      <c r="K51" s="114">
        <v>81</v>
      </c>
      <c r="L51" s="116">
        <v>3.9901477832512313</v>
      </c>
    </row>
    <row r="52" spans="1:12" s="110" customFormat="1" ht="15" customHeight="1" x14ac:dyDescent="0.2">
      <c r="A52" s="120"/>
      <c r="B52" s="119"/>
      <c r="C52" s="258" t="s">
        <v>107</v>
      </c>
      <c r="E52" s="113">
        <v>42.97676931388439</v>
      </c>
      <c r="F52" s="115">
        <v>1591</v>
      </c>
      <c r="G52" s="114">
        <v>1677</v>
      </c>
      <c r="H52" s="114">
        <v>1716</v>
      </c>
      <c r="I52" s="114">
        <v>1608</v>
      </c>
      <c r="J52" s="140">
        <v>1625</v>
      </c>
      <c r="K52" s="114">
        <v>-34</v>
      </c>
      <c r="L52" s="116">
        <v>-2.0923076923076924</v>
      </c>
    </row>
    <row r="53" spans="1:12" s="110" customFormat="1" ht="15" customHeight="1" x14ac:dyDescent="0.2">
      <c r="A53" s="120"/>
      <c r="B53" s="119"/>
      <c r="C53" s="258" t="s">
        <v>187</v>
      </c>
      <c r="D53" s="110" t="s">
        <v>193</v>
      </c>
      <c r="E53" s="113">
        <v>35.683414370610478</v>
      </c>
      <c r="F53" s="115">
        <v>1321</v>
      </c>
      <c r="G53" s="114">
        <v>1531</v>
      </c>
      <c r="H53" s="114">
        <v>1563</v>
      </c>
      <c r="I53" s="114">
        <v>1188</v>
      </c>
      <c r="J53" s="140">
        <v>1277</v>
      </c>
      <c r="K53" s="114">
        <v>44</v>
      </c>
      <c r="L53" s="116">
        <v>3.4455755677368831</v>
      </c>
    </row>
    <row r="54" spans="1:12" s="110" customFormat="1" ht="15" customHeight="1" x14ac:dyDescent="0.2">
      <c r="A54" s="120"/>
      <c r="B54" s="119"/>
      <c r="D54" s="267" t="s">
        <v>194</v>
      </c>
      <c r="E54" s="113">
        <v>65.63209689629069</v>
      </c>
      <c r="F54" s="115">
        <v>867</v>
      </c>
      <c r="G54" s="114">
        <v>987</v>
      </c>
      <c r="H54" s="114">
        <v>1010</v>
      </c>
      <c r="I54" s="114">
        <v>758</v>
      </c>
      <c r="J54" s="140">
        <v>804</v>
      </c>
      <c r="K54" s="114">
        <v>63</v>
      </c>
      <c r="L54" s="116">
        <v>7.8358208955223878</v>
      </c>
    </row>
    <row r="55" spans="1:12" s="110" customFormat="1" ht="15" customHeight="1" x14ac:dyDescent="0.2">
      <c r="A55" s="120"/>
      <c r="B55" s="119"/>
      <c r="D55" s="267" t="s">
        <v>195</v>
      </c>
      <c r="E55" s="113">
        <v>34.36790310370931</v>
      </c>
      <c r="F55" s="115">
        <v>454</v>
      </c>
      <c r="G55" s="114">
        <v>544</v>
      </c>
      <c r="H55" s="114">
        <v>553</v>
      </c>
      <c r="I55" s="114">
        <v>430</v>
      </c>
      <c r="J55" s="140">
        <v>473</v>
      </c>
      <c r="K55" s="114">
        <v>-19</v>
      </c>
      <c r="L55" s="116">
        <v>-4.0169133192389008</v>
      </c>
    </row>
    <row r="56" spans="1:12" s="110" customFormat="1" ht="15" customHeight="1" x14ac:dyDescent="0.2">
      <c r="A56" s="120"/>
      <c r="B56" s="119" t="s">
        <v>196</v>
      </c>
      <c r="C56" s="258"/>
      <c r="E56" s="113">
        <v>70.392518165698988</v>
      </c>
      <c r="F56" s="115">
        <v>20247</v>
      </c>
      <c r="G56" s="114">
        <v>20094</v>
      </c>
      <c r="H56" s="114">
        <v>20285</v>
      </c>
      <c r="I56" s="114">
        <v>20076</v>
      </c>
      <c r="J56" s="140">
        <v>20218</v>
      </c>
      <c r="K56" s="114">
        <v>29</v>
      </c>
      <c r="L56" s="116">
        <v>0.14343654169551884</v>
      </c>
    </row>
    <row r="57" spans="1:12" s="110" customFormat="1" ht="15" customHeight="1" x14ac:dyDescent="0.2">
      <c r="A57" s="120"/>
      <c r="B57" s="119"/>
      <c r="C57" s="258" t="s">
        <v>106</v>
      </c>
      <c r="E57" s="113">
        <v>55.099520916679012</v>
      </c>
      <c r="F57" s="115">
        <v>11156</v>
      </c>
      <c r="G57" s="114">
        <v>11082</v>
      </c>
      <c r="H57" s="114">
        <v>11230</v>
      </c>
      <c r="I57" s="114">
        <v>11123</v>
      </c>
      <c r="J57" s="140">
        <v>11218</v>
      </c>
      <c r="K57" s="114">
        <v>-62</v>
      </c>
      <c r="L57" s="116">
        <v>-0.55268318773399894</v>
      </c>
    </row>
    <row r="58" spans="1:12" s="110" customFormat="1" ht="15" customHeight="1" x14ac:dyDescent="0.2">
      <c r="A58" s="120"/>
      <c r="B58" s="119"/>
      <c r="C58" s="258" t="s">
        <v>107</v>
      </c>
      <c r="E58" s="113">
        <v>44.900479083320988</v>
      </c>
      <c r="F58" s="115">
        <v>9091</v>
      </c>
      <c r="G58" s="114">
        <v>9012</v>
      </c>
      <c r="H58" s="114">
        <v>9055</v>
      </c>
      <c r="I58" s="114">
        <v>8953</v>
      </c>
      <c r="J58" s="140">
        <v>9000</v>
      </c>
      <c r="K58" s="114">
        <v>91</v>
      </c>
      <c r="L58" s="116">
        <v>1.0111111111111111</v>
      </c>
    </row>
    <row r="59" spans="1:12" s="110" customFormat="1" ht="15" customHeight="1" x14ac:dyDescent="0.2">
      <c r="A59" s="120"/>
      <c r="B59" s="119"/>
      <c r="C59" s="258" t="s">
        <v>105</v>
      </c>
      <c r="D59" s="110" t="s">
        <v>197</v>
      </c>
      <c r="E59" s="113">
        <v>90.235590457845603</v>
      </c>
      <c r="F59" s="115">
        <v>18270</v>
      </c>
      <c r="G59" s="114">
        <v>18105</v>
      </c>
      <c r="H59" s="114">
        <v>18309</v>
      </c>
      <c r="I59" s="114">
        <v>18132</v>
      </c>
      <c r="J59" s="140">
        <v>18268</v>
      </c>
      <c r="K59" s="114">
        <v>2</v>
      </c>
      <c r="L59" s="116">
        <v>1.0948105977665865E-2</v>
      </c>
    </row>
    <row r="60" spans="1:12" s="110" customFormat="1" ht="15" customHeight="1" x14ac:dyDescent="0.2">
      <c r="A60" s="120"/>
      <c r="B60" s="119"/>
      <c r="C60" s="258"/>
      <c r="D60" s="267" t="s">
        <v>198</v>
      </c>
      <c r="E60" s="113">
        <v>52.796934865900383</v>
      </c>
      <c r="F60" s="115">
        <v>9646</v>
      </c>
      <c r="G60" s="114">
        <v>9561</v>
      </c>
      <c r="H60" s="114">
        <v>9714</v>
      </c>
      <c r="I60" s="114">
        <v>9638</v>
      </c>
      <c r="J60" s="140">
        <v>9730</v>
      </c>
      <c r="K60" s="114">
        <v>-84</v>
      </c>
      <c r="L60" s="116">
        <v>-0.86330935251798557</v>
      </c>
    </row>
    <row r="61" spans="1:12" s="110" customFormat="1" ht="15" customHeight="1" x14ac:dyDescent="0.2">
      <c r="A61" s="120"/>
      <c r="B61" s="119"/>
      <c r="C61" s="258"/>
      <c r="D61" s="267" t="s">
        <v>199</v>
      </c>
      <c r="E61" s="113">
        <v>47.203065134099617</v>
      </c>
      <c r="F61" s="115">
        <v>8624</v>
      </c>
      <c r="G61" s="114">
        <v>8544</v>
      </c>
      <c r="H61" s="114">
        <v>8595</v>
      </c>
      <c r="I61" s="114">
        <v>8494</v>
      </c>
      <c r="J61" s="140">
        <v>8538</v>
      </c>
      <c r="K61" s="114">
        <v>86</v>
      </c>
      <c r="L61" s="116">
        <v>1.0072616537830874</v>
      </c>
    </row>
    <row r="62" spans="1:12" s="110" customFormat="1" ht="15" customHeight="1" x14ac:dyDescent="0.2">
      <c r="A62" s="120"/>
      <c r="B62" s="119"/>
      <c r="C62" s="258"/>
      <c r="D62" s="258" t="s">
        <v>200</v>
      </c>
      <c r="E62" s="113">
        <v>9.7644095421543931</v>
      </c>
      <c r="F62" s="115">
        <v>1977</v>
      </c>
      <c r="G62" s="114">
        <v>1989</v>
      </c>
      <c r="H62" s="114">
        <v>1976</v>
      </c>
      <c r="I62" s="114">
        <v>1944</v>
      </c>
      <c r="J62" s="140">
        <v>1950</v>
      </c>
      <c r="K62" s="114">
        <v>27</v>
      </c>
      <c r="L62" s="116">
        <v>1.3846153846153846</v>
      </c>
    </row>
    <row r="63" spans="1:12" s="110" customFormat="1" ht="15" customHeight="1" x14ac:dyDescent="0.2">
      <c r="A63" s="120"/>
      <c r="B63" s="119"/>
      <c r="C63" s="258"/>
      <c r="D63" s="267" t="s">
        <v>198</v>
      </c>
      <c r="E63" s="113">
        <v>76.378351036924627</v>
      </c>
      <c r="F63" s="115">
        <v>1510</v>
      </c>
      <c r="G63" s="114">
        <v>1521</v>
      </c>
      <c r="H63" s="114">
        <v>1516</v>
      </c>
      <c r="I63" s="114">
        <v>1485</v>
      </c>
      <c r="J63" s="140">
        <v>1488</v>
      </c>
      <c r="K63" s="114">
        <v>22</v>
      </c>
      <c r="L63" s="116">
        <v>1.478494623655914</v>
      </c>
    </row>
    <row r="64" spans="1:12" s="110" customFormat="1" ht="15" customHeight="1" x14ac:dyDescent="0.2">
      <c r="A64" s="120"/>
      <c r="B64" s="119"/>
      <c r="C64" s="258"/>
      <c r="D64" s="267" t="s">
        <v>199</v>
      </c>
      <c r="E64" s="113">
        <v>23.621648963075366</v>
      </c>
      <c r="F64" s="115">
        <v>467</v>
      </c>
      <c r="G64" s="114">
        <v>468</v>
      </c>
      <c r="H64" s="114">
        <v>460</v>
      </c>
      <c r="I64" s="114">
        <v>459</v>
      </c>
      <c r="J64" s="140">
        <v>462</v>
      </c>
      <c r="K64" s="114">
        <v>5</v>
      </c>
      <c r="L64" s="116">
        <v>1.0822510822510822</v>
      </c>
    </row>
    <row r="65" spans="1:12" s="110" customFormat="1" ht="15" customHeight="1" x14ac:dyDescent="0.2">
      <c r="A65" s="120"/>
      <c r="B65" s="119" t="s">
        <v>201</v>
      </c>
      <c r="C65" s="258"/>
      <c r="E65" s="113">
        <v>7.4957410562180575</v>
      </c>
      <c r="F65" s="115">
        <v>2156</v>
      </c>
      <c r="G65" s="114">
        <v>2142</v>
      </c>
      <c r="H65" s="114">
        <v>2105</v>
      </c>
      <c r="I65" s="114">
        <v>2053</v>
      </c>
      <c r="J65" s="140">
        <v>2053</v>
      </c>
      <c r="K65" s="114">
        <v>103</v>
      </c>
      <c r="L65" s="116">
        <v>5.0170482221139796</v>
      </c>
    </row>
    <row r="66" spans="1:12" s="110" customFormat="1" ht="15" customHeight="1" x14ac:dyDescent="0.2">
      <c r="A66" s="120"/>
      <c r="B66" s="119"/>
      <c r="C66" s="258" t="s">
        <v>106</v>
      </c>
      <c r="E66" s="113">
        <v>53.617810760667901</v>
      </c>
      <c r="F66" s="115">
        <v>1156</v>
      </c>
      <c r="G66" s="114">
        <v>1134</v>
      </c>
      <c r="H66" s="114">
        <v>1127</v>
      </c>
      <c r="I66" s="114">
        <v>1110</v>
      </c>
      <c r="J66" s="140">
        <v>1098</v>
      </c>
      <c r="K66" s="114">
        <v>58</v>
      </c>
      <c r="L66" s="116">
        <v>5.2823315118397085</v>
      </c>
    </row>
    <row r="67" spans="1:12" s="110" customFormat="1" ht="15" customHeight="1" x14ac:dyDescent="0.2">
      <c r="A67" s="120"/>
      <c r="B67" s="119"/>
      <c r="C67" s="258" t="s">
        <v>107</v>
      </c>
      <c r="E67" s="113">
        <v>46.382189239332099</v>
      </c>
      <c r="F67" s="115">
        <v>1000</v>
      </c>
      <c r="G67" s="114">
        <v>1008</v>
      </c>
      <c r="H67" s="114">
        <v>978</v>
      </c>
      <c r="I67" s="114">
        <v>943</v>
      </c>
      <c r="J67" s="140">
        <v>955</v>
      </c>
      <c r="K67" s="114">
        <v>45</v>
      </c>
      <c r="L67" s="116">
        <v>4.7120418848167542</v>
      </c>
    </row>
    <row r="68" spans="1:12" s="110" customFormat="1" ht="15" customHeight="1" x14ac:dyDescent="0.2">
      <c r="A68" s="120"/>
      <c r="B68" s="119"/>
      <c r="C68" s="258" t="s">
        <v>105</v>
      </c>
      <c r="D68" s="110" t="s">
        <v>202</v>
      </c>
      <c r="E68" s="113">
        <v>23.423005565862709</v>
      </c>
      <c r="F68" s="115">
        <v>505</v>
      </c>
      <c r="G68" s="114">
        <v>497</v>
      </c>
      <c r="H68" s="114">
        <v>487</v>
      </c>
      <c r="I68" s="114">
        <v>475</v>
      </c>
      <c r="J68" s="140">
        <v>460</v>
      </c>
      <c r="K68" s="114">
        <v>45</v>
      </c>
      <c r="L68" s="116">
        <v>9.7826086956521738</v>
      </c>
    </row>
    <row r="69" spans="1:12" s="110" customFormat="1" ht="15" customHeight="1" x14ac:dyDescent="0.2">
      <c r="A69" s="120"/>
      <c r="B69" s="119"/>
      <c r="C69" s="258"/>
      <c r="D69" s="267" t="s">
        <v>198</v>
      </c>
      <c r="E69" s="113">
        <v>53.069306930693067</v>
      </c>
      <c r="F69" s="115">
        <v>268</v>
      </c>
      <c r="G69" s="114">
        <v>260</v>
      </c>
      <c r="H69" s="114">
        <v>256</v>
      </c>
      <c r="I69" s="114">
        <v>248</v>
      </c>
      <c r="J69" s="140">
        <v>244</v>
      </c>
      <c r="K69" s="114">
        <v>24</v>
      </c>
      <c r="L69" s="116">
        <v>9.8360655737704921</v>
      </c>
    </row>
    <row r="70" spans="1:12" s="110" customFormat="1" ht="15" customHeight="1" x14ac:dyDescent="0.2">
      <c r="A70" s="120"/>
      <c r="B70" s="119"/>
      <c r="C70" s="258"/>
      <c r="D70" s="267" t="s">
        <v>199</v>
      </c>
      <c r="E70" s="113">
        <v>46.930693069306933</v>
      </c>
      <c r="F70" s="115">
        <v>237</v>
      </c>
      <c r="G70" s="114">
        <v>237</v>
      </c>
      <c r="H70" s="114">
        <v>231</v>
      </c>
      <c r="I70" s="114">
        <v>227</v>
      </c>
      <c r="J70" s="140">
        <v>216</v>
      </c>
      <c r="K70" s="114">
        <v>21</v>
      </c>
      <c r="L70" s="116">
        <v>9.7222222222222214</v>
      </c>
    </row>
    <row r="71" spans="1:12" s="110" customFormat="1" ht="15" customHeight="1" x14ac:dyDescent="0.2">
      <c r="A71" s="120"/>
      <c r="B71" s="119"/>
      <c r="C71" s="258"/>
      <c r="D71" s="110" t="s">
        <v>203</v>
      </c>
      <c r="E71" s="113">
        <v>69.387755102040813</v>
      </c>
      <c r="F71" s="115">
        <v>1496</v>
      </c>
      <c r="G71" s="114">
        <v>1486</v>
      </c>
      <c r="H71" s="114">
        <v>1456</v>
      </c>
      <c r="I71" s="114">
        <v>1432</v>
      </c>
      <c r="J71" s="140">
        <v>1457</v>
      </c>
      <c r="K71" s="114">
        <v>39</v>
      </c>
      <c r="L71" s="116">
        <v>2.676733013040494</v>
      </c>
    </row>
    <row r="72" spans="1:12" s="110" customFormat="1" ht="15" customHeight="1" x14ac:dyDescent="0.2">
      <c r="A72" s="120"/>
      <c r="B72" s="119"/>
      <c r="C72" s="258"/>
      <c r="D72" s="267" t="s">
        <v>198</v>
      </c>
      <c r="E72" s="113">
        <v>53.342245989304814</v>
      </c>
      <c r="F72" s="115">
        <v>798</v>
      </c>
      <c r="G72" s="114">
        <v>783</v>
      </c>
      <c r="H72" s="114">
        <v>775</v>
      </c>
      <c r="I72" s="114">
        <v>772</v>
      </c>
      <c r="J72" s="140">
        <v>770</v>
      </c>
      <c r="K72" s="114">
        <v>28</v>
      </c>
      <c r="L72" s="116">
        <v>3.6363636363636362</v>
      </c>
    </row>
    <row r="73" spans="1:12" s="110" customFormat="1" ht="15" customHeight="1" x14ac:dyDescent="0.2">
      <c r="A73" s="120"/>
      <c r="B73" s="119"/>
      <c r="C73" s="258"/>
      <c r="D73" s="267" t="s">
        <v>199</v>
      </c>
      <c r="E73" s="113">
        <v>46.657754010695186</v>
      </c>
      <c r="F73" s="115">
        <v>698</v>
      </c>
      <c r="G73" s="114">
        <v>703</v>
      </c>
      <c r="H73" s="114">
        <v>681</v>
      </c>
      <c r="I73" s="114">
        <v>660</v>
      </c>
      <c r="J73" s="140">
        <v>687</v>
      </c>
      <c r="K73" s="114">
        <v>11</v>
      </c>
      <c r="L73" s="116">
        <v>1.6011644832605532</v>
      </c>
    </row>
    <row r="74" spans="1:12" s="110" customFormat="1" ht="15" customHeight="1" x14ac:dyDescent="0.2">
      <c r="A74" s="120"/>
      <c r="B74" s="119"/>
      <c r="C74" s="258"/>
      <c r="D74" s="110" t="s">
        <v>204</v>
      </c>
      <c r="E74" s="113">
        <v>7.1892393320964754</v>
      </c>
      <c r="F74" s="115">
        <v>155</v>
      </c>
      <c r="G74" s="114">
        <v>159</v>
      </c>
      <c r="H74" s="114">
        <v>162</v>
      </c>
      <c r="I74" s="114">
        <v>146</v>
      </c>
      <c r="J74" s="140">
        <v>136</v>
      </c>
      <c r="K74" s="114">
        <v>19</v>
      </c>
      <c r="L74" s="116">
        <v>13.970588235294118</v>
      </c>
    </row>
    <row r="75" spans="1:12" s="110" customFormat="1" ht="15" customHeight="1" x14ac:dyDescent="0.2">
      <c r="A75" s="120"/>
      <c r="B75" s="119"/>
      <c r="C75" s="258"/>
      <c r="D75" s="267" t="s">
        <v>198</v>
      </c>
      <c r="E75" s="113">
        <v>58.064516129032256</v>
      </c>
      <c r="F75" s="115">
        <v>90</v>
      </c>
      <c r="G75" s="114">
        <v>91</v>
      </c>
      <c r="H75" s="114">
        <v>96</v>
      </c>
      <c r="I75" s="114">
        <v>90</v>
      </c>
      <c r="J75" s="140">
        <v>84</v>
      </c>
      <c r="K75" s="114">
        <v>6</v>
      </c>
      <c r="L75" s="116">
        <v>7.1428571428571432</v>
      </c>
    </row>
    <row r="76" spans="1:12" s="110" customFormat="1" ht="15" customHeight="1" x14ac:dyDescent="0.2">
      <c r="A76" s="120"/>
      <c r="B76" s="119"/>
      <c r="C76" s="258"/>
      <c r="D76" s="267" t="s">
        <v>199</v>
      </c>
      <c r="E76" s="113">
        <v>41.935483870967744</v>
      </c>
      <c r="F76" s="115">
        <v>65</v>
      </c>
      <c r="G76" s="114">
        <v>68</v>
      </c>
      <c r="H76" s="114">
        <v>66</v>
      </c>
      <c r="I76" s="114">
        <v>56</v>
      </c>
      <c r="J76" s="140">
        <v>52</v>
      </c>
      <c r="K76" s="114">
        <v>13</v>
      </c>
      <c r="L76" s="116">
        <v>25</v>
      </c>
    </row>
    <row r="77" spans="1:12" s="110" customFormat="1" ht="15" customHeight="1" x14ac:dyDescent="0.2">
      <c r="A77" s="534"/>
      <c r="B77" s="119" t="s">
        <v>205</v>
      </c>
      <c r="C77" s="268"/>
      <c r="D77" s="182"/>
      <c r="E77" s="113">
        <v>9.2410388346139136</v>
      </c>
      <c r="F77" s="115">
        <v>2658</v>
      </c>
      <c r="G77" s="114">
        <v>2644</v>
      </c>
      <c r="H77" s="114">
        <v>2889</v>
      </c>
      <c r="I77" s="114">
        <v>2889</v>
      </c>
      <c r="J77" s="140">
        <v>2860</v>
      </c>
      <c r="K77" s="114">
        <v>-202</v>
      </c>
      <c r="L77" s="116">
        <v>-7.0629370629370634</v>
      </c>
    </row>
    <row r="78" spans="1:12" s="110" customFormat="1" ht="15" customHeight="1" x14ac:dyDescent="0.2">
      <c r="A78" s="120"/>
      <c r="B78" s="119"/>
      <c r="C78" s="268" t="s">
        <v>106</v>
      </c>
      <c r="D78" s="182"/>
      <c r="E78" s="113">
        <v>55.530474040632058</v>
      </c>
      <c r="F78" s="115">
        <v>1476</v>
      </c>
      <c r="G78" s="114">
        <v>1446</v>
      </c>
      <c r="H78" s="114">
        <v>1599</v>
      </c>
      <c r="I78" s="114">
        <v>1617</v>
      </c>
      <c r="J78" s="140">
        <v>1588</v>
      </c>
      <c r="K78" s="114">
        <v>-112</v>
      </c>
      <c r="L78" s="116">
        <v>-7.0528967254408057</v>
      </c>
    </row>
    <row r="79" spans="1:12" s="110" customFormat="1" ht="15" customHeight="1" x14ac:dyDescent="0.2">
      <c r="A79" s="123"/>
      <c r="B79" s="124"/>
      <c r="C79" s="260" t="s">
        <v>107</v>
      </c>
      <c r="D79" s="261"/>
      <c r="E79" s="125">
        <v>44.469525959367942</v>
      </c>
      <c r="F79" s="143">
        <v>1182</v>
      </c>
      <c r="G79" s="144">
        <v>1198</v>
      </c>
      <c r="H79" s="144">
        <v>1290</v>
      </c>
      <c r="I79" s="144">
        <v>1272</v>
      </c>
      <c r="J79" s="145">
        <v>1272</v>
      </c>
      <c r="K79" s="144">
        <v>-90</v>
      </c>
      <c r="L79" s="146">
        <v>-7.0754716981132075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28763</v>
      </c>
      <c r="E11" s="114">
        <v>28801</v>
      </c>
      <c r="F11" s="114">
        <v>29300</v>
      </c>
      <c r="G11" s="114">
        <v>28647</v>
      </c>
      <c r="H11" s="140">
        <v>28786</v>
      </c>
      <c r="I11" s="115">
        <v>-23</v>
      </c>
      <c r="J11" s="116">
        <v>-7.9899951365246996E-2</v>
      </c>
    </row>
    <row r="12" spans="1:15" s="110" customFormat="1" ht="24.95" customHeight="1" x14ac:dyDescent="0.2">
      <c r="A12" s="193" t="s">
        <v>132</v>
      </c>
      <c r="B12" s="194" t="s">
        <v>133</v>
      </c>
      <c r="C12" s="113">
        <v>0.98390293084865976</v>
      </c>
      <c r="D12" s="115">
        <v>283</v>
      </c>
      <c r="E12" s="114">
        <v>265</v>
      </c>
      <c r="F12" s="114">
        <v>280</v>
      </c>
      <c r="G12" s="114">
        <v>280</v>
      </c>
      <c r="H12" s="140">
        <v>280</v>
      </c>
      <c r="I12" s="115">
        <v>3</v>
      </c>
      <c r="J12" s="116">
        <v>1.0714285714285714</v>
      </c>
    </row>
    <row r="13" spans="1:15" s="110" customFormat="1" ht="24.95" customHeight="1" x14ac:dyDescent="0.2">
      <c r="A13" s="193" t="s">
        <v>134</v>
      </c>
      <c r="B13" s="199" t="s">
        <v>214</v>
      </c>
      <c r="C13" s="113">
        <v>1.4011055870389042</v>
      </c>
      <c r="D13" s="115">
        <v>403</v>
      </c>
      <c r="E13" s="114">
        <v>387</v>
      </c>
      <c r="F13" s="114">
        <v>409</v>
      </c>
      <c r="G13" s="114">
        <v>400</v>
      </c>
      <c r="H13" s="140">
        <v>413</v>
      </c>
      <c r="I13" s="115">
        <v>-10</v>
      </c>
      <c r="J13" s="116">
        <v>-2.4213075060532687</v>
      </c>
    </row>
    <row r="14" spans="1:15" s="287" customFormat="1" ht="24" customHeight="1" x14ac:dyDescent="0.2">
      <c r="A14" s="193" t="s">
        <v>215</v>
      </c>
      <c r="B14" s="199" t="s">
        <v>137</v>
      </c>
      <c r="C14" s="113">
        <v>29.843896672808818</v>
      </c>
      <c r="D14" s="115">
        <v>8584</v>
      </c>
      <c r="E14" s="114">
        <v>8589</v>
      </c>
      <c r="F14" s="114">
        <v>8635</v>
      </c>
      <c r="G14" s="114">
        <v>8541</v>
      </c>
      <c r="H14" s="140">
        <v>8570</v>
      </c>
      <c r="I14" s="115">
        <v>14</v>
      </c>
      <c r="J14" s="116">
        <v>0.1633605600933489</v>
      </c>
      <c r="K14" s="110"/>
      <c r="L14" s="110"/>
      <c r="M14" s="110"/>
      <c r="N14" s="110"/>
      <c r="O14" s="110"/>
    </row>
    <row r="15" spans="1:15" s="110" customFormat="1" ht="24.75" customHeight="1" x14ac:dyDescent="0.2">
      <c r="A15" s="193" t="s">
        <v>216</v>
      </c>
      <c r="B15" s="199" t="s">
        <v>217</v>
      </c>
      <c r="C15" s="113">
        <v>10.398776205541841</v>
      </c>
      <c r="D15" s="115">
        <v>2991</v>
      </c>
      <c r="E15" s="114">
        <v>3000</v>
      </c>
      <c r="F15" s="114">
        <v>2998</v>
      </c>
      <c r="G15" s="114">
        <v>2994</v>
      </c>
      <c r="H15" s="140">
        <v>3008</v>
      </c>
      <c r="I15" s="115">
        <v>-17</v>
      </c>
      <c r="J15" s="116">
        <v>-0.56515957446808507</v>
      </c>
    </row>
    <row r="16" spans="1:15" s="287" customFormat="1" ht="24.95" customHeight="1" x14ac:dyDescent="0.2">
      <c r="A16" s="193" t="s">
        <v>218</v>
      </c>
      <c r="B16" s="199" t="s">
        <v>141</v>
      </c>
      <c r="C16" s="113">
        <v>13.381775197302089</v>
      </c>
      <c r="D16" s="115">
        <v>3849</v>
      </c>
      <c r="E16" s="114">
        <v>3852</v>
      </c>
      <c r="F16" s="114">
        <v>3869</v>
      </c>
      <c r="G16" s="114">
        <v>3796</v>
      </c>
      <c r="H16" s="140">
        <v>3796</v>
      </c>
      <c r="I16" s="115">
        <v>53</v>
      </c>
      <c r="J16" s="116">
        <v>1.3962065331928346</v>
      </c>
      <c r="K16" s="110"/>
      <c r="L16" s="110"/>
      <c r="M16" s="110"/>
      <c r="N16" s="110"/>
      <c r="O16" s="110"/>
    </row>
    <row r="17" spans="1:15" s="110" customFormat="1" ht="24.95" customHeight="1" x14ac:dyDescent="0.2">
      <c r="A17" s="193" t="s">
        <v>219</v>
      </c>
      <c r="B17" s="199" t="s">
        <v>220</v>
      </c>
      <c r="C17" s="113">
        <v>6.0633452699648851</v>
      </c>
      <c r="D17" s="115">
        <v>1744</v>
      </c>
      <c r="E17" s="114">
        <v>1737</v>
      </c>
      <c r="F17" s="114">
        <v>1768</v>
      </c>
      <c r="G17" s="114">
        <v>1751</v>
      </c>
      <c r="H17" s="140">
        <v>1766</v>
      </c>
      <c r="I17" s="115">
        <v>-22</v>
      </c>
      <c r="J17" s="116">
        <v>-1.245753114382786</v>
      </c>
    </row>
    <row r="18" spans="1:15" s="287" customFormat="1" ht="24.95" customHeight="1" x14ac:dyDescent="0.2">
      <c r="A18" s="201" t="s">
        <v>144</v>
      </c>
      <c r="B18" s="202" t="s">
        <v>145</v>
      </c>
      <c r="C18" s="113">
        <v>9.5678475819629387</v>
      </c>
      <c r="D18" s="115">
        <v>2752</v>
      </c>
      <c r="E18" s="114">
        <v>2794</v>
      </c>
      <c r="F18" s="114">
        <v>2880</v>
      </c>
      <c r="G18" s="114">
        <v>2766</v>
      </c>
      <c r="H18" s="140">
        <v>2738</v>
      </c>
      <c r="I18" s="115">
        <v>14</v>
      </c>
      <c r="J18" s="116">
        <v>0.51132213294375461</v>
      </c>
      <c r="K18" s="110"/>
      <c r="L18" s="110"/>
      <c r="M18" s="110"/>
      <c r="N18" s="110"/>
      <c r="O18" s="110"/>
    </row>
    <row r="19" spans="1:15" s="110" customFormat="1" ht="24.95" customHeight="1" x14ac:dyDescent="0.2">
      <c r="A19" s="193" t="s">
        <v>146</v>
      </c>
      <c r="B19" s="199" t="s">
        <v>147</v>
      </c>
      <c r="C19" s="113">
        <v>15.387824635816848</v>
      </c>
      <c r="D19" s="115">
        <v>4426</v>
      </c>
      <c r="E19" s="114">
        <v>4423</v>
      </c>
      <c r="F19" s="114">
        <v>4451</v>
      </c>
      <c r="G19" s="114">
        <v>4372</v>
      </c>
      <c r="H19" s="140">
        <v>4405</v>
      </c>
      <c r="I19" s="115">
        <v>21</v>
      </c>
      <c r="J19" s="116">
        <v>0.47673098751418841</v>
      </c>
    </row>
    <row r="20" spans="1:15" s="287" customFormat="1" ht="24.95" customHeight="1" x14ac:dyDescent="0.2">
      <c r="A20" s="193" t="s">
        <v>148</v>
      </c>
      <c r="B20" s="199" t="s">
        <v>149</v>
      </c>
      <c r="C20" s="113">
        <v>2.677050377220735</v>
      </c>
      <c r="D20" s="115">
        <v>770</v>
      </c>
      <c r="E20" s="114">
        <v>755</v>
      </c>
      <c r="F20" s="114">
        <v>802</v>
      </c>
      <c r="G20" s="114">
        <v>827</v>
      </c>
      <c r="H20" s="140">
        <v>860</v>
      </c>
      <c r="I20" s="115">
        <v>-90</v>
      </c>
      <c r="J20" s="116">
        <v>-10.465116279069768</v>
      </c>
      <c r="K20" s="110"/>
      <c r="L20" s="110"/>
      <c r="M20" s="110"/>
      <c r="N20" s="110"/>
      <c r="O20" s="110"/>
    </row>
    <row r="21" spans="1:15" s="110" customFormat="1" ht="24.95" customHeight="1" x14ac:dyDescent="0.2">
      <c r="A21" s="201" t="s">
        <v>150</v>
      </c>
      <c r="B21" s="202" t="s">
        <v>151</v>
      </c>
      <c r="C21" s="113">
        <v>3.2924242951013456</v>
      </c>
      <c r="D21" s="115">
        <v>947</v>
      </c>
      <c r="E21" s="114">
        <v>977</v>
      </c>
      <c r="F21" s="114">
        <v>1126</v>
      </c>
      <c r="G21" s="114">
        <v>1107</v>
      </c>
      <c r="H21" s="140">
        <v>1025</v>
      </c>
      <c r="I21" s="115">
        <v>-78</v>
      </c>
      <c r="J21" s="116">
        <v>-7.6097560975609753</v>
      </c>
    </row>
    <row r="22" spans="1:15" s="110" customFormat="1" ht="24.95" customHeight="1" x14ac:dyDescent="0.2">
      <c r="A22" s="201" t="s">
        <v>152</v>
      </c>
      <c r="B22" s="199" t="s">
        <v>153</v>
      </c>
      <c r="C22" s="113" t="s">
        <v>513</v>
      </c>
      <c r="D22" s="115" t="s">
        <v>513</v>
      </c>
      <c r="E22" s="114">
        <v>118</v>
      </c>
      <c r="F22" s="114">
        <v>120</v>
      </c>
      <c r="G22" s="114">
        <v>115</v>
      </c>
      <c r="H22" s="140">
        <v>111</v>
      </c>
      <c r="I22" s="115" t="s">
        <v>513</v>
      </c>
      <c r="J22" s="116" t="s">
        <v>513</v>
      </c>
    </row>
    <row r="23" spans="1:15" s="110" customFormat="1" ht="24.95" customHeight="1" x14ac:dyDescent="0.2">
      <c r="A23" s="193" t="s">
        <v>154</v>
      </c>
      <c r="B23" s="199" t="s">
        <v>155</v>
      </c>
      <c r="C23" s="113">
        <v>3.0768695894030524</v>
      </c>
      <c r="D23" s="115">
        <v>885</v>
      </c>
      <c r="E23" s="114">
        <v>900</v>
      </c>
      <c r="F23" s="114">
        <v>905</v>
      </c>
      <c r="G23" s="114">
        <v>882</v>
      </c>
      <c r="H23" s="140">
        <v>899</v>
      </c>
      <c r="I23" s="115">
        <v>-14</v>
      </c>
      <c r="J23" s="116">
        <v>-1.5572858731924359</v>
      </c>
    </row>
    <row r="24" spans="1:15" s="110" customFormat="1" ht="24.95" customHeight="1" x14ac:dyDescent="0.2">
      <c r="A24" s="193" t="s">
        <v>156</v>
      </c>
      <c r="B24" s="199" t="s">
        <v>221</v>
      </c>
      <c r="C24" s="113">
        <v>4.2450370267357371</v>
      </c>
      <c r="D24" s="115">
        <v>1221</v>
      </c>
      <c r="E24" s="114">
        <v>1205</v>
      </c>
      <c r="F24" s="114">
        <v>1188</v>
      </c>
      <c r="G24" s="114">
        <v>1106</v>
      </c>
      <c r="H24" s="140">
        <v>1143</v>
      </c>
      <c r="I24" s="115">
        <v>78</v>
      </c>
      <c r="J24" s="116">
        <v>6.8241469816272966</v>
      </c>
    </row>
    <row r="25" spans="1:15" s="110" customFormat="1" ht="24.95" customHeight="1" x14ac:dyDescent="0.2">
      <c r="A25" s="193" t="s">
        <v>222</v>
      </c>
      <c r="B25" s="204" t="s">
        <v>159</v>
      </c>
      <c r="C25" s="113">
        <v>1.64447380314988</v>
      </c>
      <c r="D25" s="115">
        <v>473</v>
      </c>
      <c r="E25" s="114">
        <v>483</v>
      </c>
      <c r="F25" s="114">
        <v>508</v>
      </c>
      <c r="G25" s="114">
        <v>488</v>
      </c>
      <c r="H25" s="140">
        <v>475</v>
      </c>
      <c r="I25" s="115">
        <v>-2</v>
      </c>
      <c r="J25" s="116">
        <v>-0.42105263157894735</v>
      </c>
    </row>
    <row r="26" spans="1:15" s="110" customFormat="1" ht="24.95" customHeight="1" x14ac:dyDescent="0.2">
      <c r="A26" s="201">
        <v>782.78300000000002</v>
      </c>
      <c r="B26" s="203" t="s">
        <v>160</v>
      </c>
      <c r="C26" s="113" t="s">
        <v>513</v>
      </c>
      <c r="D26" s="115" t="s">
        <v>513</v>
      </c>
      <c r="E26" s="114">
        <v>86</v>
      </c>
      <c r="F26" s="114">
        <v>99</v>
      </c>
      <c r="G26" s="114">
        <v>102</v>
      </c>
      <c r="H26" s="140">
        <v>97</v>
      </c>
      <c r="I26" s="115" t="s">
        <v>513</v>
      </c>
      <c r="J26" s="116" t="s">
        <v>513</v>
      </c>
    </row>
    <row r="27" spans="1:15" s="110" customFormat="1" ht="24.95" customHeight="1" x14ac:dyDescent="0.2">
      <c r="A27" s="193" t="s">
        <v>161</v>
      </c>
      <c r="B27" s="199" t="s">
        <v>223</v>
      </c>
      <c r="C27" s="113">
        <v>8.5700378959079373</v>
      </c>
      <c r="D27" s="115">
        <v>2465</v>
      </c>
      <c r="E27" s="114">
        <v>2458</v>
      </c>
      <c r="F27" s="114">
        <v>2461</v>
      </c>
      <c r="G27" s="114">
        <v>2431</v>
      </c>
      <c r="H27" s="140">
        <v>2432</v>
      </c>
      <c r="I27" s="115">
        <v>33</v>
      </c>
      <c r="J27" s="116">
        <v>1.356907894736842</v>
      </c>
    </row>
    <row r="28" spans="1:15" s="110" customFormat="1" ht="24.95" customHeight="1" x14ac:dyDescent="0.2">
      <c r="A28" s="193" t="s">
        <v>163</v>
      </c>
      <c r="B28" s="199" t="s">
        <v>164</v>
      </c>
      <c r="C28" s="113">
        <v>3.6609533080693946</v>
      </c>
      <c r="D28" s="115">
        <v>1053</v>
      </c>
      <c r="E28" s="114">
        <v>1057</v>
      </c>
      <c r="F28" s="114">
        <v>1048</v>
      </c>
      <c r="G28" s="114">
        <v>1048</v>
      </c>
      <c r="H28" s="140">
        <v>1065</v>
      </c>
      <c r="I28" s="115">
        <v>-12</v>
      </c>
      <c r="J28" s="116">
        <v>-1.1267605633802817</v>
      </c>
    </row>
    <row r="29" spans="1:15" s="110" customFormat="1" ht="24.95" customHeight="1" x14ac:dyDescent="0.2">
      <c r="A29" s="193">
        <v>86</v>
      </c>
      <c r="B29" s="199" t="s">
        <v>165</v>
      </c>
      <c r="C29" s="113">
        <v>5.7886868546396411</v>
      </c>
      <c r="D29" s="115">
        <v>1665</v>
      </c>
      <c r="E29" s="114">
        <v>1692</v>
      </c>
      <c r="F29" s="114">
        <v>1715</v>
      </c>
      <c r="G29" s="114">
        <v>1704</v>
      </c>
      <c r="H29" s="140">
        <v>1706</v>
      </c>
      <c r="I29" s="115">
        <v>-41</v>
      </c>
      <c r="J29" s="116">
        <v>-2.4032825322391558</v>
      </c>
    </row>
    <row r="30" spans="1:15" s="110" customFormat="1" ht="24.95" customHeight="1" x14ac:dyDescent="0.2">
      <c r="A30" s="193">
        <v>87.88</v>
      </c>
      <c r="B30" s="204" t="s">
        <v>166</v>
      </c>
      <c r="C30" s="113">
        <v>6.1885060668219589</v>
      </c>
      <c r="D30" s="115">
        <v>1780</v>
      </c>
      <c r="E30" s="114">
        <v>1768</v>
      </c>
      <c r="F30" s="114">
        <v>1777</v>
      </c>
      <c r="G30" s="114">
        <v>1585</v>
      </c>
      <c r="H30" s="140">
        <v>1734</v>
      </c>
      <c r="I30" s="115">
        <v>46</v>
      </c>
      <c r="J30" s="116">
        <v>2.6528258362168398</v>
      </c>
    </row>
    <row r="31" spans="1:15" s="110" customFormat="1" ht="24.95" customHeight="1" x14ac:dyDescent="0.2">
      <c r="A31" s="193" t="s">
        <v>167</v>
      </c>
      <c r="B31" s="199" t="s">
        <v>168</v>
      </c>
      <c r="C31" s="113">
        <v>3.0525327677919551</v>
      </c>
      <c r="D31" s="115">
        <v>878</v>
      </c>
      <c r="E31" s="114">
        <v>844</v>
      </c>
      <c r="F31" s="114">
        <v>896</v>
      </c>
      <c r="G31" s="114">
        <v>893</v>
      </c>
      <c r="H31" s="140">
        <v>833</v>
      </c>
      <c r="I31" s="115">
        <v>45</v>
      </c>
      <c r="J31" s="116">
        <v>5.4021608643457384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0.98390293084865976</v>
      </c>
      <c r="D34" s="115">
        <v>283</v>
      </c>
      <c r="E34" s="114">
        <v>265</v>
      </c>
      <c r="F34" s="114">
        <v>280</v>
      </c>
      <c r="G34" s="114">
        <v>280</v>
      </c>
      <c r="H34" s="140">
        <v>280</v>
      </c>
      <c r="I34" s="115">
        <v>3</v>
      </c>
      <c r="J34" s="116">
        <v>1.0714285714285714</v>
      </c>
    </row>
    <row r="35" spans="1:10" s="110" customFormat="1" ht="24.95" customHeight="1" x14ac:dyDescent="0.2">
      <c r="A35" s="292" t="s">
        <v>171</v>
      </c>
      <c r="B35" s="293" t="s">
        <v>172</v>
      </c>
      <c r="C35" s="113">
        <v>40.81284984181066</v>
      </c>
      <c r="D35" s="115">
        <v>11739</v>
      </c>
      <c r="E35" s="114">
        <v>11770</v>
      </c>
      <c r="F35" s="114">
        <v>11924</v>
      </c>
      <c r="G35" s="114">
        <v>11707</v>
      </c>
      <c r="H35" s="140">
        <v>11721</v>
      </c>
      <c r="I35" s="115">
        <v>18</v>
      </c>
      <c r="J35" s="116">
        <v>0.15357051446122344</v>
      </c>
    </row>
    <row r="36" spans="1:10" s="110" customFormat="1" ht="24.95" customHeight="1" x14ac:dyDescent="0.2">
      <c r="A36" s="294" t="s">
        <v>173</v>
      </c>
      <c r="B36" s="295" t="s">
        <v>174</v>
      </c>
      <c r="C36" s="125">
        <v>58.203247227340682</v>
      </c>
      <c r="D36" s="143">
        <v>16741</v>
      </c>
      <c r="E36" s="144">
        <v>16766</v>
      </c>
      <c r="F36" s="144">
        <v>17096</v>
      </c>
      <c r="G36" s="144">
        <v>16660</v>
      </c>
      <c r="H36" s="145">
        <v>16785</v>
      </c>
      <c r="I36" s="143">
        <v>-44</v>
      </c>
      <c r="J36" s="146">
        <v>-0.26213881441763481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2020-09-25T09:17:50Z</dcterms:created>
  <dcterms:modified xsi:type="dcterms:W3CDTF">2020-09-28T08:09:08Z</dcterms:modified>
</cp:coreProperties>
</file>