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C44" i="24"/>
  <c r="L44" i="24" s="1"/>
  <c r="B44" i="24"/>
  <c r="D44" i="24" s="1"/>
  <c r="M43" i="24"/>
  <c r="I43" i="24"/>
  <c r="H43" i="24"/>
  <c r="G43" i="24"/>
  <c r="F43" i="24"/>
  <c r="E43" i="24"/>
  <c r="C43" i="24"/>
  <c r="L43" i="24" s="1"/>
  <c r="B43" i="24"/>
  <c r="D43" i="24" s="1"/>
  <c r="M42" i="24"/>
  <c r="K42" i="24"/>
  <c r="I42" i="24"/>
  <c r="E42" i="24"/>
  <c r="C42" i="24"/>
  <c r="L42" i="24" s="1"/>
  <c r="B42" i="24"/>
  <c r="D42" i="24" s="1"/>
  <c r="M41" i="24"/>
  <c r="I41" i="24"/>
  <c r="H41" i="24"/>
  <c r="G41" i="24"/>
  <c r="F41" i="24"/>
  <c r="E41" i="24"/>
  <c r="C41" i="24"/>
  <c r="L41" i="24" s="1"/>
  <c r="B41" i="24"/>
  <c r="D41" i="24" s="1"/>
  <c r="M40" i="24"/>
  <c r="K40" i="24"/>
  <c r="I40" i="24"/>
  <c r="E40" i="24"/>
  <c r="C40" i="24"/>
  <c r="L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K35" i="24" s="1"/>
  <c r="B34" i="24"/>
  <c r="B33" i="24"/>
  <c r="B32" i="24"/>
  <c r="B31" i="24"/>
  <c r="K31" i="24" s="1"/>
  <c r="B30" i="24"/>
  <c r="B29" i="24"/>
  <c r="B28" i="24"/>
  <c r="B27" i="24"/>
  <c r="B26" i="24"/>
  <c r="B25" i="24"/>
  <c r="B24" i="24"/>
  <c r="B23" i="24"/>
  <c r="B22" i="24"/>
  <c r="B21" i="24"/>
  <c r="B20" i="24"/>
  <c r="B19" i="24"/>
  <c r="K19" i="24" s="1"/>
  <c r="B18" i="24"/>
  <c r="B17" i="24"/>
  <c r="B16" i="24"/>
  <c r="B15" i="24"/>
  <c r="B9" i="24"/>
  <c r="B8" i="24"/>
  <c r="B7" i="24"/>
  <c r="K8" i="24" l="1"/>
  <c r="J8" i="24"/>
  <c r="H8" i="24"/>
  <c r="F8" i="24"/>
  <c r="D8" i="24"/>
  <c r="F25" i="24"/>
  <c r="D25" i="24"/>
  <c r="J25" i="24"/>
  <c r="H25" i="24"/>
  <c r="K25" i="24"/>
  <c r="K28" i="24"/>
  <c r="J28" i="24"/>
  <c r="H28" i="24"/>
  <c r="F28" i="24"/>
  <c r="D28" i="24"/>
  <c r="K34" i="24"/>
  <c r="J34" i="24"/>
  <c r="H34" i="24"/>
  <c r="F34" i="24"/>
  <c r="D34" i="24"/>
  <c r="D38" i="24"/>
  <c r="K38" i="24"/>
  <c r="J38" i="24"/>
  <c r="H38" i="24"/>
  <c r="F38" i="24"/>
  <c r="I24" i="24"/>
  <c r="M24" i="24"/>
  <c r="E24" i="24"/>
  <c r="L24" i="24"/>
  <c r="G24" i="24"/>
  <c r="G27" i="24"/>
  <c r="M27" i="24"/>
  <c r="E27" i="24"/>
  <c r="L27" i="24"/>
  <c r="I27" i="24"/>
  <c r="K16" i="24"/>
  <c r="J16" i="24"/>
  <c r="H16" i="24"/>
  <c r="F16" i="24"/>
  <c r="D16" i="24"/>
  <c r="K22" i="24"/>
  <c r="J22" i="24"/>
  <c r="H22" i="24"/>
  <c r="F22" i="24"/>
  <c r="D22" i="24"/>
  <c r="G21" i="24"/>
  <c r="M21" i="24"/>
  <c r="E21" i="24"/>
  <c r="L21" i="24"/>
  <c r="I21" i="24"/>
  <c r="G9" i="24"/>
  <c r="M9" i="24"/>
  <c r="E9" i="24"/>
  <c r="L9" i="24"/>
  <c r="I9" i="24"/>
  <c r="G15" i="24"/>
  <c r="M15" i="24"/>
  <c r="E15" i="24"/>
  <c r="L15" i="24"/>
  <c r="I15" i="24"/>
  <c r="I28" i="24"/>
  <c r="M28" i="24"/>
  <c r="E28" i="24"/>
  <c r="L28" i="24"/>
  <c r="G28" i="24"/>
  <c r="G31" i="24"/>
  <c r="M31" i="24"/>
  <c r="E31" i="24"/>
  <c r="L31" i="24"/>
  <c r="I31" i="24"/>
  <c r="K20" i="24"/>
  <c r="J20" i="24"/>
  <c r="H20" i="24"/>
  <c r="F20" i="24"/>
  <c r="D20" i="24"/>
  <c r="K26" i="24"/>
  <c r="J26" i="24"/>
  <c r="H26" i="24"/>
  <c r="F26" i="24"/>
  <c r="D26" i="24"/>
  <c r="F29" i="24"/>
  <c r="D29" i="24"/>
  <c r="J29" i="24"/>
  <c r="H29" i="24"/>
  <c r="K29" i="24"/>
  <c r="K32" i="24"/>
  <c r="J32" i="24"/>
  <c r="H32" i="24"/>
  <c r="F32" i="24"/>
  <c r="D32" i="24"/>
  <c r="I22" i="24"/>
  <c r="M22" i="24"/>
  <c r="E22" i="24"/>
  <c r="L22" i="24"/>
  <c r="G22" i="24"/>
  <c r="G25" i="24"/>
  <c r="M25" i="24"/>
  <c r="E25" i="24"/>
  <c r="L25" i="24"/>
  <c r="I25" i="24"/>
  <c r="C45" i="24"/>
  <c r="C39" i="24"/>
  <c r="F9" i="24"/>
  <c r="D9" i="24"/>
  <c r="J9" i="24"/>
  <c r="H9" i="24"/>
  <c r="K9" i="24"/>
  <c r="B14" i="24"/>
  <c r="B6" i="24"/>
  <c r="F17" i="24"/>
  <c r="D17" i="24"/>
  <c r="J17" i="24"/>
  <c r="H17" i="24"/>
  <c r="K17" i="24"/>
  <c r="F23" i="24"/>
  <c r="D23" i="24"/>
  <c r="J23" i="24"/>
  <c r="H23" i="24"/>
  <c r="K23" i="24"/>
  <c r="I16" i="24"/>
  <c r="M16" i="24"/>
  <c r="E16" i="24"/>
  <c r="L16" i="24"/>
  <c r="G16" i="24"/>
  <c r="G19" i="24"/>
  <c r="M19" i="24"/>
  <c r="E19" i="24"/>
  <c r="L19" i="24"/>
  <c r="I19" i="24"/>
  <c r="I32" i="24"/>
  <c r="M32" i="24"/>
  <c r="E32" i="24"/>
  <c r="L32" i="24"/>
  <c r="G32" i="24"/>
  <c r="G35" i="24"/>
  <c r="M35" i="24"/>
  <c r="E35" i="24"/>
  <c r="L35" i="24"/>
  <c r="I35" i="24"/>
  <c r="H37" i="24"/>
  <c r="F37" i="24"/>
  <c r="D37" i="24"/>
  <c r="K37" i="24"/>
  <c r="J37" i="24"/>
  <c r="G29" i="24"/>
  <c r="M29" i="24"/>
  <c r="E29" i="24"/>
  <c r="L29" i="24"/>
  <c r="I29" i="24"/>
  <c r="F7" i="24"/>
  <c r="D7" i="24"/>
  <c r="J7" i="24"/>
  <c r="H7" i="24"/>
  <c r="K7" i="24"/>
  <c r="K18" i="24"/>
  <c r="J18" i="24"/>
  <c r="H18" i="24"/>
  <c r="F18" i="24"/>
  <c r="D18" i="24"/>
  <c r="F21" i="24"/>
  <c r="D21" i="24"/>
  <c r="J21" i="24"/>
  <c r="H21" i="24"/>
  <c r="K21" i="24"/>
  <c r="K24" i="24"/>
  <c r="J24" i="24"/>
  <c r="H24" i="24"/>
  <c r="F24" i="24"/>
  <c r="D24" i="24"/>
  <c r="K30" i="24"/>
  <c r="J30" i="24"/>
  <c r="H30" i="24"/>
  <c r="F30" i="24"/>
  <c r="D30" i="24"/>
  <c r="F33" i="24"/>
  <c r="D33" i="24"/>
  <c r="J33" i="24"/>
  <c r="H33" i="24"/>
  <c r="K33" i="24"/>
  <c r="I20" i="24"/>
  <c r="M20" i="24"/>
  <c r="E20" i="24"/>
  <c r="L20" i="24"/>
  <c r="G20" i="24"/>
  <c r="G23" i="24"/>
  <c r="M23" i="24"/>
  <c r="E23" i="24"/>
  <c r="L23" i="24"/>
  <c r="I23" i="24"/>
  <c r="I37" i="24"/>
  <c r="G37" i="24"/>
  <c r="L37" i="24"/>
  <c r="M37" i="24"/>
  <c r="E37" i="24"/>
  <c r="F15" i="24"/>
  <c r="D15" i="24"/>
  <c r="J15" i="24"/>
  <c r="H15" i="24"/>
  <c r="K15" i="24"/>
  <c r="G7" i="24"/>
  <c r="M7" i="24"/>
  <c r="E7" i="24"/>
  <c r="L7" i="24"/>
  <c r="I7" i="24"/>
  <c r="C14" i="24"/>
  <c r="C6" i="24"/>
  <c r="G17" i="24"/>
  <c r="M17" i="24"/>
  <c r="E17" i="24"/>
  <c r="L17" i="24"/>
  <c r="I17" i="24"/>
  <c r="I30" i="24"/>
  <c r="M30" i="24"/>
  <c r="E30" i="24"/>
  <c r="L30" i="24"/>
  <c r="G30" i="24"/>
  <c r="G33" i="24"/>
  <c r="M33" i="24"/>
  <c r="E33" i="24"/>
  <c r="L33" i="24"/>
  <c r="I33" i="24"/>
  <c r="F19" i="24"/>
  <c r="D19" i="24"/>
  <c r="J19" i="24"/>
  <c r="H19" i="24"/>
  <c r="F27" i="24"/>
  <c r="D27" i="24"/>
  <c r="J27" i="24"/>
  <c r="H27" i="24"/>
  <c r="F35" i="24"/>
  <c r="D35" i="24"/>
  <c r="J35" i="24"/>
  <c r="H35" i="24"/>
  <c r="B45" i="24"/>
  <c r="B39" i="24"/>
  <c r="I8" i="24"/>
  <c r="M8" i="24"/>
  <c r="E8" i="24"/>
  <c r="L8" i="24"/>
  <c r="I18" i="24"/>
  <c r="M18" i="24"/>
  <c r="E18" i="24"/>
  <c r="L18" i="24"/>
  <c r="I26" i="24"/>
  <c r="M26" i="24"/>
  <c r="E26" i="24"/>
  <c r="L26" i="24"/>
  <c r="I34" i="24"/>
  <c r="M34" i="24"/>
  <c r="E34" i="24"/>
  <c r="L34" i="24"/>
  <c r="G26"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7" i="24"/>
  <c r="F31" i="24"/>
  <c r="D31" i="24"/>
  <c r="J31" i="24"/>
  <c r="H31" i="24"/>
  <c r="G8" i="24"/>
  <c r="I38"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K41" i="24"/>
  <c r="G42" i="24"/>
  <c r="K43" i="24"/>
  <c r="G44" i="24"/>
  <c r="H40" i="24"/>
  <c r="H42" i="24"/>
  <c r="H44" i="24"/>
  <c r="J40" i="24"/>
  <c r="J42" i="24"/>
  <c r="J44" i="24"/>
  <c r="I14" i="24" l="1"/>
  <c r="M14" i="24"/>
  <c r="E14" i="24"/>
  <c r="L14" i="24"/>
  <c r="G14" i="24"/>
  <c r="K6" i="24"/>
  <c r="J6" i="24"/>
  <c r="H6" i="24"/>
  <c r="F6" i="24"/>
  <c r="D6" i="24"/>
  <c r="I45" i="24"/>
  <c r="G45" i="24"/>
  <c r="L45" i="24"/>
  <c r="M45" i="24"/>
  <c r="E45" i="24"/>
  <c r="I77" i="24"/>
  <c r="K14" i="24"/>
  <c r="J14" i="24"/>
  <c r="H14" i="24"/>
  <c r="F14" i="24"/>
  <c r="D14" i="24"/>
  <c r="H39" i="24"/>
  <c r="F39" i="24"/>
  <c r="D39" i="24"/>
  <c r="K39" i="24"/>
  <c r="J39" i="24"/>
  <c r="I6" i="24"/>
  <c r="M6" i="24"/>
  <c r="E6" i="24"/>
  <c r="L6" i="24"/>
  <c r="G6" i="24"/>
  <c r="I39" i="24"/>
  <c r="G39" i="24"/>
  <c r="L39" i="24"/>
  <c r="M39" i="24"/>
  <c r="E39" i="24"/>
  <c r="J79" i="24"/>
  <c r="J78" i="24"/>
  <c r="K77" i="24"/>
  <c r="H45" i="24"/>
  <c r="F45" i="24"/>
  <c r="D45" i="24"/>
  <c r="K45" i="24"/>
  <c r="J45" i="24"/>
  <c r="I78" i="24" l="1"/>
  <c r="I79" i="24"/>
  <c r="K79" i="24"/>
  <c r="K78" i="24"/>
  <c r="I83" i="24" l="1"/>
  <c r="I82" i="24"/>
  <c r="I81" i="24"/>
</calcChain>
</file>

<file path=xl/sharedStrings.xml><?xml version="1.0" encoding="utf-8"?>
<sst xmlns="http://schemas.openxmlformats.org/spreadsheetml/2006/main" count="1835" uniqueCount="522">
  <si>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</si>
  <si>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</si>
  <si>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</si>
  <si>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</si>
  <si>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</si>
  <si>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</si>
  <si>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</si>
  <si>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</si>
  <si>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</si>
  <si>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</si>
  <si>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</si>
  <si>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</si>
  <si>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</si>
  <si>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Vulkaneifel (07233)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</si>
  <si>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</si>
  <si>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</si>
  <si>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</si>
  <si>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</si>
  <si>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</si>
  <si>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</si>
  <si>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</si>
  <si>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</si>
  <si>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</si>
  <si>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</si>
  <si>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</si>
  <si>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</si>
  <si>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</si>
  <si>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</si>
  <si>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</si>
  <si>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</si>
  <si>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</si>
  <si>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</si>
  <si>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</si>
  <si>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</si>
  <si>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</si>
  <si>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</si>
  <si>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</si>
  <si>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</si>
  <si>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</si>
  <si>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</si>
  <si>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</si>
  <si>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</si>
  <si>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</si>
  <si>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</si>
  <si>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</si>
  <si>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</si>
  <si>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</si>
  <si>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</si>
  <si>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</si>
  <si>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</si>
  <si>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</si>
  <si>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</si>
  <si>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</si>
  <si>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</si>
  <si>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</si>
  <si>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</si>
  <si>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</si>
  <si>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</si>
  <si>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</si>
  <si>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</si>
  <si>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</si>
  <si>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</si>
  <si>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</si>
  <si>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</si>
  <si>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</si>
  <si>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</si>
  <si>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</si>
  <si>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</si>
  <si>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</si>
  <si>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</si>
  <si>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</si>
  <si>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</si>
  <si>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</si>
  <si>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</si>
  <si>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</si>
  <si>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</si>
  <si>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</si>
  <si>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</si>
  <si>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</si>
  <si>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</si>
  <si>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</si>
  <si>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</si>
  <si>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</si>
  <si>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</si>
  <si>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</si>
  <si>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</si>
  <si>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</si>
  <si>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</si>
  <si>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</si>
  <si>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</si>
  <si>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</si>
  <si>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</si>
  <si>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Vulkaneifel (07233);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</si>
  <si>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</si>
  <si>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</si>
  <si>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</si>
  <si>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</si>
  <si>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</si>
  <si>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</si>
  <si>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</si>
  <si>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</si>
  <si>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</si>
  <si>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</si>
  <si>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</si>
  <si>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</si>
  <si>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</si>
  <si>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</si>
  <si>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</si>
  <si>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</si>
  <si>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</si>
  <si>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</si>
  <si>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</si>
  <si>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</si>
  <si>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</si>
  <si>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</si>
  <si>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</si>
  <si>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</si>
  <si>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</si>
  <si>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</si>
  <si>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</si>
  <si>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</si>
  <si>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</si>
  <si>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</si>
  <si>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</si>
  <si>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</si>
  <si>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</si>
  <si>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</si>
  <si>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</si>
  <si>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</si>
  <si>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</si>
  <si>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</si>
  <si>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</si>
  <si>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</si>
  <si>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</si>
  <si>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</si>
  <si>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</si>
  <si>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</si>
  <si>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</si>
  <si>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</si>
  <si>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</si>
  <si>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</si>
  <si>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</si>
  <si>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</si>
  <si>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</si>
  <si>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</si>
  <si>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</si>
  <si>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</si>
  <si>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</si>
  <si>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</si>
  <si>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</si>
  <si>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</si>
  <si>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</si>
  <si>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</si>
  <si>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</si>
  <si>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</si>
  <si>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</si>
  <si>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</si>
  <si>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</si>
  <si>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</si>
  <si>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</si>
  <si>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</si>
  <si>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</si>
  <si>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</si>
  <si>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</si>
  <si>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</si>
  <si>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</si>
  <si>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</si>
  <si>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</si>
  <si>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</si>
  <si>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</si>
  <si>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</si>
  <si>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</si>
  <si>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</si>
  <si>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</si>
  <si>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</si>
  <si>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</si>
  <si>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</si>
  <si>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</si>
  <si>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</si>
  <si>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</si>
  <si>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</si>
  <si>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</si>
  <si>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</si>
  <si>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Vulkaneifel (07233)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</si>
  <si>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</si>
  <si>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</si>
  <si>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</si>
  <si>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</si>
  <si>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</si>
  <si>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</si>
  <si>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</si>
  <si>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</si>
  <si>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</si>
  <si>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</si>
  <si>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</si>
  <si>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</si>
  <si>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</si>
  <si>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</si>
  <si>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</si>
  <si>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</si>
  <si>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</si>
  <si>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</si>
  <si>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</si>
  <si>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</si>
  <si>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</si>
  <si>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</si>
  <si>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</si>
  <si>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</si>
  <si>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</si>
  <si>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</si>
  <si>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</si>
  <si>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</si>
  <si>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</si>
  <si>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</si>
  <si>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</si>
  <si>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</si>
  <si>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</si>
  <si>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</si>
  <si>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</si>
  <si>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</si>
  <si>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</si>
  <si>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</si>
  <si>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</si>
  <si>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</si>
  <si>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</si>
  <si>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</si>
  <si>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</si>
  <si>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</si>
  <si>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</si>
  <si>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</si>
  <si>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</si>
  <si>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</si>
  <si>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</si>
  <si>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</si>
  <si>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</si>
  <si>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</si>
  <si>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</si>
  <si>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</si>
  <si>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</si>
  <si>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</si>
  <si>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</si>
  <si>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</si>
  <si>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</si>
  <si>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</si>
  <si>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</si>
  <si>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</si>
  <si>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</si>
  <si>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</si>
  <si>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</si>
  <si>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</si>
  <si>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</si>
  <si>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</si>
  <si>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</si>
  <si>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</si>
  <si>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</si>
  <si>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</si>
  <si>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</si>
  <si>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</si>
  <si>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</si>
  <si>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</si>
  <si>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</si>
  <si>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</si>
  <si>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</si>
  <si>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</si>
  <si>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</si>
  <si>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</si>
  <si>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</si>
  <si>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</si>
  <si>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</si>
  <si>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</si>
  <si>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</si>
  <si>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</si>
  <si>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</si>
  <si>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</si>
  <si>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</si>
  <si>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</si>
  <si>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</si>
  <si>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</si>
  <si>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</si>
  <si>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</si>
  <si>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</si>
  <si>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</si>
  <si>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</si>
  <si>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</si>
  <si>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</si>
  <si>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</si>
  <si>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</si>
  <si>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</si>
  <si>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</si>
  <si>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</si>
  <si>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</si>
  <si>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</si>
  <si>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</si>
  <si>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</si>
  <si>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</si>
  <si>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</si>
  <si>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</si>
  <si>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</si>
  <si>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</si>
  <si>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</si>
  <si>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</si>
  <si>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</si>
  <si>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</si>
  <si>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</si>
  <si>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</si>
  <si>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</si>
  <si>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</si>
  <si>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</si>
  <si>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</si>
  <si>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</si>
  <si>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</si>
  <si>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</si>
  <si>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</si>
  <si>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</si>
  <si>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</si>
  <si>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</si>
  <si>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</si>
  <si>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</si>
  <si>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</si>
  <si>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</si>
  <si>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</si>
  <si>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</si>
  <si>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</si>
  <si>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</si>
  <si>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</si>
  <si>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</si>
  <si>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</si>
  <si>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</si>
  <si>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</si>
  <si>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</si>
  <si>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</si>
  <si>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</si>
  <si>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</si>
  <si>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</si>
  <si>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</si>
  <si>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</si>
  <si>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</si>
  <si>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</si>
  <si>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</si>
  <si>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</si>
  <si>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</si>
  <si>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</si>
  <si>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</si>
  <si>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</si>
  <si>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</si>
  <si>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</si>
  <si>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</si>
  <si>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</si>
  <si>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</si>
  <si>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</si>
  <si>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</si>
  <si>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</si>
  <si>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</si>
  <si>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</si>
  <si>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</si>
  <si>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</si>
  <si>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</si>
  <si>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</si>
  <si>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</si>
  <si>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</si>
  <si>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</si>
  <si>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</si>
  <si>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</si>
  <si>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</si>
  <si>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</si>
  <si>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</si>
  <si>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</si>
  <si>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</si>
  <si>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</si>
  <si>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</si>
  <si>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</si>
  <si>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</si>
  <si>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</si>
  <si>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Vulkaneifel (07233);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</si>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</sst>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{8489761E-B49D-4F81-9729-ED005793FBA5}</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1826-4F2A-883F-0E44A0813A35}"/>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{DE14CADE-856A-4A02-A668-712D28D59262}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826-4F2A-883F-0E44A0813A3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{8FD34E95-5AE7-471E-A1C8-A36253372438}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826-4F2A-883F-0E44A0813A3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{AADD7900-A3A8-43B4-B305-DC83CF099373}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826-4F2A-883F-0E44A0813A3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1.6958451793106888</c:v>
                </c:pt>
                <c:pt idx="1">
                  <c:v>0.73912918896366064</c:v>
                </c:pt>
                <c:pt idx="2">
                  <c:v>1.1186464311118853</c:v>
                </c:pt>
                <c:pt idx="3">
                  <c:v>1.0875687030768</c:v>
                </c:pt>
              </c:numCache>
            </c:numRef>
          </c:val>
          <c:extLst>
            <c:ext xmlns:c16="http://schemas.microsoft.com/office/drawing/2014/chart" uri="{C3380CC4-5D6E-409C-BE32-E72D297353CC}">
              <c16:uniqueId val="{00000004-1826-4F2A-883F-0E44A0813A3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{B30C7EAD-906B-4A42-B8F8-D7B469D3EF9A}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826-4F2A-883F-0E44A0813A3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{48DF904F-9D47-46F0-BD4E-9E23087A5B48}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826-4F2A-883F-0E44A0813A3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{ED14C87D-FCF5-4858-9479-E9D9CA948FB1}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826-4F2A-883F-0E44A0813A3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{60244AA5-121D-4DE9-94F7-A93E647355C0}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826-4F2A-883F-0E44A0813A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826-4F2A-883F-0E44A0813A3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826-4F2A-883F-0E44A0813A3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{943081B9-E56E-423F-A680-E861C1A12FB6}</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D24E-4D41-AE6E-6FB7BC254A5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{703E3F24-4BAF-4710-8059-62C30F0DEF78}</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D24E-4D41-AE6E-6FB7BC254A5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{B57CD508-F1BA-49C2-AF89-4C26D0E1D942}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24E-4D41-AE6E-6FB7BC254A5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{D8FCD7E1-166D-470A-99F7-B5FA8BC0EFF7}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24E-4D41-AE6E-6FB7BC254A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-2.6941817139581543</c:v>
                </c:pt>
                <c:pt idx="1">
                  <c:v>-3.2711552602853353</c:v>
                </c:pt>
                <c:pt idx="2">
                  <c:v>-2.7637010795899166</c:v>
                </c:pt>
                <c:pt idx="3">
                  <c:v>-2.8655893304673015</c:v>
                </c:pt>
              </c:numCache>
            </c:numRef>
          </c:val>
          <c:extLst>
            <c:ext xmlns:c16="http://schemas.microsoft.com/office/drawing/2014/chart" uri="{C3380CC4-5D6E-409C-BE32-E72D297353CC}">
              <c16:uniqueId val="{00000004-D24E-4D41-AE6E-6FB7BC254A5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{1575632F-505A-423B-AE0D-53BC4ED1F5D5}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24E-4D41-AE6E-6FB7BC254A5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{23CDFAB7-3169-4A1E-99E2-CDEA9C64BCDF}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24E-4D41-AE6E-6FB7BC254A5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{E29A80B7-269B-4D25-BECD-8F77A220276D}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24E-4D41-AE6E-6FB7BC254A5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{09D427F9-B3BB-44C0-B795-51C0C4977FF4}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24E-4D41-AE6E-6FB7BC254A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4E-4D41-AE6E-6FB7BC254A5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4E-4D41-AE6E-6FB7BC254A5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{CDF91FD2-B5DE-4AEB-B5D0-C73A42B90CE6}</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938C-4EC6-A60C-10AAB4203DE9}"/>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{677CDD89-BA74-40C9-953B-C562F8FCE178}</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938C-4EC6-A60C-10AAB4203DE9}"/>
                </c:ext>
              </c:extLst>
            </c:dLbl>
            <c:dLbl>
              <c:idx val="2"/>
              <c:tx>
                <c:strRef>
                  <c:f>Daten_Diagramme!$D$16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{7658F51C-65D0-416C-8223-F669410FE1AC}</c15:txfldGUID>
                      <c15:f>Daten_Diagramme!$D$16</c15:f>
                      <c15:dlblFieldTableCache>
                        <c:ptCount val="1"/>
                        <c:pt idx="0">
                          <c:v>7.4</c:v>
                        </c:pt>
                      </c15:dlblFieldTableCache>
                    </c15:dlblFTEntry>
                  </c15:dlblFieldTable>
                  <c15:showDataLabelsRange val="0"/>
                </c:ext>
                <c:ext xmlns:c16="http://schemas.microsoft.com/office/drawing/2014/chart" uri="{C3380CC4-5D6E-409C-BE32-E72D297353CC}">
                  <c16:uniqueId val="{00000002-938C-4EC6-A60C-10AAB4203DE9}"/>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{13F2BAA5-B6C3-4A15-8DFA-924CFFE9A001}</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938C-4EC6-A60C-10AAB4203DE9}"/>
                </c:ext>
              </c:extLst>
            </c:dLbl>
            <c:dLbl>
              <c:idx val="4"/>
              <c:tx>
                <c:strRef>
                  <c:f>Daten_Diagramme!$D$18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{4BC0701D-E9A5-4BC8-BA65-13C883CF4B77}</c15:txfldGUID>
                      <c15:f>Daten_Diagramme!$D$18</c15:f>
                      <c15:dlblFieldTableCache>
                        <c:ptCount val="1"/>
                        <c:pt idx="0">
                          <c:v>6.9</c:v>
                        </c:pt>
                      </c15:dlblFieldTableCache>
                    </c15:dlblFTEntry>
                  </c15:dlblFieldTable>
                  <c15:showDataLabelsRange val="0"/>
                </c:ext>
                <c:ext xmlns:c16="http://schemas.microsoft.com/office/drawing/2014/chart" uri="{C3380CC4-5D6E-409C-BE32-E72D297353CC}">
                  <c16:uniqueId val="{00000004-938C-4EC6-A60C-10AAB4203DE9}"/>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{0DD2AD22-6E20-45D0-9E54-7FD95883F977}</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938C-4EC6-A60C-10AAB4203DE9}"/>
                </c:ext>
              </c:extLst>
            </c:dLbl>
            <c:dLbl>
              <c:idx val="6"/>
              <c:tx>
                <c:strRef>
                  <c:f>Daten_Diagramme!$D$20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{05A443FE-EB3A-45BF-980A-A29AE78DA748}</c15:txfldGUID>
                      <c15:f>Daten_Diagramme!$D$20</c15:f>
                      <c15:dlblFieldTableCache>
                        <c:ptCount val="1"/>
                        <c:pt idx="0">
                          <c:v>-3.6</c:v>
                        </c:pt>
                      </c15:dlblFieldTableCache>
                    </c15:dlblFTEntry>
                  </c15:dlblFieldTable>
                  <c15:showDataLabelsRange val="0"/>
                </c:ext>
                <c:ext xmlns:c16="http://schemas.microsoft.com/office/drawing/2014/chart" uri="{C3380CC4-5D6E-409C-BE32-E72D297353CC}">
                  <c16:uniqueId val="{00000006-938C-4EC6-A60C-10AAB4203DE9}"/>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{65C33149-C640-458E-B607-E6B720182B6D}</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938C-4EC6-A60C-10AAB4203DE9}"/>
                </c:ext>
              </c:extLst>
            </c:dLbl>
            <c:dLbl>
              <c:idx val="8"/>
              <c:tx>
                <c:strRef>
                  <c:f>Daten_Diagramme!$D$22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{BCB018CC-57B9-4DC8-8667-C4D9C8A8DF4B}</c15:txfldGUID>
                      <c15:f>Daten_Diagramme!$D$22</c15:f>
                      <c15:dlblFieldTableCache>
                        <c:ptCount val="1"/>
                        <c:pt idx="0">
                          <c:v>3.3</c:v>
                        </c:pt>
                      </c15:dlblFieldTableCache>
                    </c15:dlblFTEntry>
                  </c15:dlblFieldTable>
                  <c15:showDataLabelsRange val="0"/>
                </c:ext>
                <c:ext xmlns:c16="http://schemas.microsoft.com/office/drawing/2014/chart" uri="{C3380CC4-5D6E-409C-BE32-E72D297353CC}">
                  <c16:uniqueId val="{00000008-938C-4EC6-A60C-10AAB4203DE9}"/>
                </c:ext>
              </c:extLst>
            </c:dLbl>
            <c:dLbl>
              <c:idx val="9"/>
              <c:tx>
                <c:strRef>
                  <c:f>Daten_Diagramme!$D$23</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{B7A6E404-E0E0-48CF-A4BB-FE429F2F3E38}</c15:txfldGUID>
                      <c15:f>Daten_Diagramme!$D$23</c15:f>
                      <c15:dlblFieldTableCache>
                        <c:ptCount val="1"/>
                        <c:pt idx="0">
                          <c:v>-13.2</c:v>
                        </c:pt>
                      </c15:dlblFieldTableCache>
                    </c15:dlblFTEntry>
                  </c15:dlblFieldTable>
                  <c15:showDataLabelsRange val="0"/>
                </c:ext>
                <c:ext xmlns:c16="http://schemas.microsoft.com/office/drawing/2014/chart" uri="{C3380CC4-5D6E-409C-BE32-E72D297353CC}">
                  <c16:uniqueId val="{00000009-938C-4EC6-A60C-10AAB4203DE9}"/>
                </c:ext>
              </c:extLst>
            </c:dLbl>
            <c:dLbl>
              <c:idx val="10"/>
              <c:tx>
                <c:strRef>
                  <c:f>Daten_Diagramme!$D$24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{A017ECB1-B58A-4BD4-B226-03C379BA1A62}</c15:txfldGUID>
                      <c15:f>Daten_Diagramme!$D$24</c15:f>
                      <c15:dlblFieldTableCache>
                        <c:ptCount val="1"/>
                        <c:pt idx="0">
                          <c:v>-2.7</c:v>
                        </c:pt>
                      </c15:dlblFieldTableCache>
                    </c15:dlblFTEntry>
                  </c15:dlblFieldTable>
                  <c15:showDataLabelsRange val="0"/>
                </c:ext>
                <c:ext xmlns:c16="http://schemas.microsoft.com/office/drawing/2014/chart" uri="{C3380CC4-5D6E-409C-BE32-E72D297353CC}">
                  <c16:uniqueId val="{0000000A-938C-4EC6-A60C-10AAB4203DE9}"/>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{6BC841FE-29AC-4330-80B5-2B19F107176A}</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38C-4EC6-A60C-10AAB4203DE9}"/>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{1EC19C69-FEA4-45E6-AD69-489A5994A9F8}</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938C-4EC6-A60C-10AAB4203DE9}"/>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{D0B51FE2-657E-4437-89B8-B32854CD182E}</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938C-4EC6-A60C-10AAB4203DE9}"/>
                </c:ext>
              </c:extLst>
            </c:dLbl>
            <c:dLbl>
              <c:idx val="14"/>
              <c:tx>
                <c:strRef>
                  <c:f>Daten_Diagramme!$D$28</c:f>
                  <c:strCache>
                    <c:ptCount val="1"/>
                    <c:pt idx="0">
                      <c:v>40.8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{7AE8CB91-DC9E-4A8D-B79B-9A3621FC2CE0}</c15:txfldGUID>
                      <c15:f>Daten_Diagramme!$D$28</c15:f>
                      <c15:dlblFieldTableCache>
                        <c:ptCount val="1"/>
                        <c:pt idx="0">
                          <c:v>40.8</c:v>
                        </c:pt>
                      </c15:dlblFieldTableCache>
                    </c15:dlblFTEntry>
                  </c15:dlblFieldTable>
                  <c15:showDataLabelsRange val="0"/>
                </c:ext>
                <c:ext xmlns:c16="http://schemas.microsoft.com/office/drawing/2014/chart" uri="{C3380CC4-5D6E-409C-BE32-E72D297353CC}">
                  <c16:uniqueId val="{0000000E-938C-4EC6-A60C-10AAB4203DE9}"/>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{0651D0D2-5A3A-4DDE-995D-42F7CCD550A8}</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38C-4EC6-A60C-10AAB4203DE9}"/>
                </c:ext>
              </c:extLst>
            </c:dLbl>
            <c:dLbl>
              <c:idx val="16"/>
              <c:tx>
                <c:strRef>
                  <c:f>Daten_Diagramme!$D$30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{8CAA4706-84D3-46A5-88CD-AE81A0268F74}</c15:txfldGUID>
                      <c15:f>Daten_Diagramme!$D$30</c15:f>
                      <c15:dlblFieldTableCache>
                        <c:ptCount val="1"/>
                        <c:pt idx="0">
                          <c:v>0.4</c:v>
                        </c:pt>
                      </c15:dlblFieldTableCache>
                    </c15:dlblFTEntry>
                  </c15:dlblFieldTable>
                  <c15:showDataLabelsRange val="0"/>
                </c:ext>
                <c:ext xmlns:c16="http://schemas.microsoft.com/office/drawing/2014/chart" uri="{C3380CC4-5D6E-409C-BE32-E72D297353CC}">
                  <c16:uniqueId val="{00000010-938C-4EC6-A60C-10AAB4203DE9}"/>
                </c:ext>
              </c:extLst>
            </c:dLbl>
            <c:dLbl>
              <c:idx val="17"/>
              <c:tx>
                <c:strRef>
                  <c:f>Daten_Diagramme!$D$31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{83379064-A0F4-47E0-8418-D2D47D40CE93}</c15:txfldGUID>
                      <c15:f>Daten_Diagramme!$D$31</c15:f>
                      <c15:dlblFieldTableCache>
                        <c:ptCount val="1"/>
                        <c:pt idx="0">
                          <c:v>4.7</c:v>
                        </c:pt>
                      </c15:dlblFieldTableCache>
                    </c15:dlblFTEntry>
                  </c15:dlblFieldTable>
                  <c15:showDataLabelsRange val="0"/>
                </c:ext>
                <c:ext xmlns:c16="http://schemas.microsoft.com/office/drawing/2014/chart" uri="{C3380CC4-5D6E-409C-BE32-E72D297353CC}">
                  <c16:uniqueId val="{00000011-938C-4EC6-A60C-10AAB4203DE9}"/>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{8DFE91BC-4937-48FE-954B-DD285C6A4BA7}</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938C-4EC6-A60C-10AAB4203DE9}"/>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{F140B31A-EAE4-4FD3-8EC4-774174421493}</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938C-4EC6-A60C-10AAB4203DE9}"/>
                </c:ext>
              </c:extLst>
            </c:dLbl>
            <c:dLbl>
              <c:idx val="20"/>
              <c:tx>
                <c:strRef>
                  <c:f>Daten_Diagramme!$D$34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{5039E9BD-CCEE-4CD1-84F8-DE05BCB3ADA4}</c15:txfldGUID>
                      <c15:f>Daten_Diagramme!$D$34</c15:f>
                      <c15:dlblFieldTableCache>
                        <c:ptCount val="1"/>
                        <c:pt idx="0">
                          <c:v>5.3</c:v>
                        </c:pt>
                      </c15:dlblFieldTableCache>
                    </c15:dlblFTEntry>
                  </c15:dlblFieldTable>
                  <c15:showDataLabelsRange val="0"/>
                </c:ext>
                <c:ext xmlns:c16="http://schemas.microsoft.com/office/drawing/2014/chart" uri="{C3380CC4-5D6E-409C-BE32-E72D297353CC}">
                  <c16:uniqueId val="{00000014-938C-4EC6-A60C-10AAB4203DE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{35E64CFB-2C89-4EF2-8111-26FCFE9B2307}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38C-4EC6-A60C-10AAB4203DE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{7FA733CF-84A3-41EF-992B-D087A1746DA9}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38C-4EC6-A60C-10AAB4203DE9}"/>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{936EF056-0CD3-4530-9C1A-A1FF2FE6321C}</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938C-4EC6-A60C-10AAB4203DE9}"/>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{524BFB79-D368-45DD-8C6A-6EFE53370E2F}</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938C-4EC6-A60C-10AAB4203DE9}"/>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{E4925494-923B-49C7-91E5-3082F99C437F}</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938C-4EC6-A60C-10AAB4203DE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{86F59782-0947-4527-8027-C87079773BD4}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38C-4EC6-A60C-10AAB4203DE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{916C8C0A-E722-4BC3-86DA-194C89EA9594}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38C-4EC6-A60C-10AAB4203DE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{89769528-E43B-493B-8F4C-BD06EC1DBB4F}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38C-4EC6-A60C-10AAB4203DE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{192BACFC-2B6E-4864-B7F7-AE350E2E4076}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38C-4EC6-A60C-10AAB4203DE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{A71ADB98-3B07-4A32-8D6A-5BAE9DFFD632}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38C-4EC6-A60C-10AAB4203DE9}"/>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{CEC70760-72EF-4B53-B711-D9D0A6549CD6}</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938C-4EC6-A60C-10AAB4203D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1.6958451793106888</c:v>
                </c:pt>
                <c:pt idx="1">
                  <c:v>3.7735849056603774</c:v>
                </c:pt>
                <c:pt idx="2">
                  <c:v>7.4324324324324325</c:v>
                </c:pt>
                <c:pt idx="3">
                  <c:v>2.0694493160294631</c:v>
                </c:pt>
                <c:pt idx="4">
                  <c:v>6.8584070796460175</c:v>
                </c:pt>
                <c:pt idx="5">
                  <c:v>1.5656134358098492</c:v>
                </c:pt>
                <c:pt idx="6">
                  <c:v>-3.6014405762304924</c:v>
                </c:pt>
                <c:pt idx="7">
                  <c:v>1.7111567419575633</c:v>
                </c:pt>
                <c:pt idx="8">
                  <c:v>3.3412887828162292</c:v>
                </c:pt>
                <c:pt idx="9">
                  <c:v>-13.193812556869881</c:v>
                </c:pt>
                <c:pt idx="10">
                  <c:v>-2.6574803149606301</c:v>
                </c:pt>
                <c:pt idx="11">
                  <c:v>0</c:v>
                </c:pt>
                <c:pt idx="12">
                  <c:v>1.2903225806451613</c:v>
                </c:pt>
                <c:pt idx="13">
                  <c:v>3.6016949152542375</c:v>
                </c:pt>
                <c:pt idx="14">
                  <c:v>40.782122905027933</c:v>
                </c:pt>
                <c:pt idx="15">
                  <c:v>0</c:v>
                </c:pt>
                <c:pt idx="16">
                  <c:v>0.35149384885764501</c:v>
                </c:pt>
                <c:pt idx="17">
                  <c:v>4.6808510638297873</c:v>
                </c:pt>
                <c:pt idx="18">
                  <c:v>1.3105413105413106</c:v>
                </c:pt>
                <c:pt idx="19">
                  <c:v>3.456892961266139</c:v>
                </c:pt>
                <c:pt idx="20">
                  <c:v>5.2884615384615383</c:v>
                </c:pt>
                <c:pt idx="21">
                  <c:v>0</c:v>
                </c:pt>
                <c:pt idx="23">
                  <c:v>3.7735849056603774</c:v>
                </c:pt>
                <c:pt idx="24">
                  <c:v>2.212092773830272</c:v>
                </c:pt>
                <c:pt idx="25">
                  <c:v>1.3499312909223182</c:v>
                </c:pt>
              </c:numCache>
            </c:numRef>
          </c:val>
          <c:extLst>
            <c:ext xmlns:c16="http://schemas.microsoft.com/office/drawing/2014/chart" uri="{C3380CC4-5D6E-409C-BE32-E72D297353CC}">
              <c16:uniqueId val="{00000020-938C-4EC6-A60C-10AAB4203DE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{82AE799C-C797-4D70-A742-855BBFB8AFFD}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38C-4EC6-A60C-10AAB4203DE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{8F708460-41BF-49EC-9AF8-C2DD64D519D1}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38C-4EC6-A60C-10AAB4203DE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{3535F917-8C27-4FC4-B37F-DB66800E9537}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38C-4EC6-A60C-10AAB4203DE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{6587C4D5-8080-408E-A212-3915CB68B82B}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38C-4EC6-A60C-10AAB4203DE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{5ACA75B2-13E3-4572-94C2-B7B470CFC01A}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38C-4EC6-A60C-10AAB4203DE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{D436FE45-8196-4FF9-AF81-45966367F540}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38C-4EC6-A60C-10AAB4203DE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{3D48017D-EF8B-45F3-83E6-23527FA93962}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38C-4EC6-A60C-10AAB4203DE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{F81271E7-1B72-49A3-861B-34A7DAD64EFF}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38C-4EC6-A60C-10AAB4203DE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{E745BA62-78B3-4D5C-9AC2-AB7379A0778B}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38C-4EC6-A60C-10AAB4203DE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{55EC7E1E-0D03-4495-8D5A-D95D68D1EEAE}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38C-4EC6-A60C-10AAB4203DE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{8866B403-6657-4F5B-9ADC-E432BDD0A5A8}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38C-4EC6-A60C-10AAB4203DE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{372DC20A-19A2-4051-AE7F-C8FB3B4248C7}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38C-4EC6-A60C-10AAB4203DE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{2D4C19D3-CC8F-4772-9AB5-FC3E8D44C641}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38C-4EC6-A60C-10AAB4203DE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{38BBBAD2-125A-4909-8BB0-068F92ECB2F7}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38C-4EC6-A60C-10AAB4203DE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{48531DE3-980E-4B75-9648-61780F36C862}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38C-4EC6-A60C-10AAB4203DE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{7A4995FD-EAFC-4FE1-8D35-61A15BB0D381}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38C-4EC6-A60C-10AAB4203DE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{1A593C16-3BCE-4BBE-BA6C-5A19B9AD24F9}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38C-4EC6-A60C-10AAB4203DE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{B55769B3-5844-410B-8CE5-A8708D2CF366}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38C-4EC6-A60C-10AAB4203DE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{81325B76-B7C8-4B26-A13F-AE2CF21BAD1C}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38C-4EC6-A60C-10AAB4203DE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{95A569A3-4FD5-46D0-983F-E6D86F944910}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38C-4EC6-A60C-10AAB4203DE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{4CADC39E-3B2E-4CDC-801B-2E3097AF1E3E}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38C-4EC6-A60C-10AAB4203DE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{34A98A87-7224-4BF0-BD89-C613A9D86BF0}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38C-4EC6-A60C-10AAB4203DE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{A44A6B89-09CB-4C1A-8D0E-3DE6A77E576F}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38C-4EC6-A60C-10AAB4203DE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{43182FB2-A88D-4241-80F7-25A0FF007F73}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38C-4EC6-A60C-10AAB4203DE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{4B8945B1-019E-487A-A8C1-ED4CBE1AB78B}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38C-4EC6-A60C-10AAB4203DE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{F49D9737-7C7C-4D8F-89C0-9DC282315B58}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38C-4EC6-A60C-10AAB4203DE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{5F977AE4-8383-4668-A305-30BB8148A109}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38C-4EC6-A60C-10AAB4203DE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{4F3DA23D-9B2B-43C5-870B-377CC08CE316}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38C-4EC6-A60C-10AAB4203DE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{F798C2E8-E4E3-4E42-8372-EEE13EDC0286}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38C-4EC6-A60C-10AAB4203DE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{A061692F-E3CD-46E1-9889-6595C0C5BC4B}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38C-4EC6-A60C-10AAB4203DE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{DB3E9FB9-CF87-404B-A0F3-FAA4F7356F00}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38C-4EC6-A60C-10AAB4203DE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{E58DFB55-EDC3-44DF-9827-44A0F3BA2FAD}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38C-4EC6-A60C-10AAB4203D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38C-4EC6-A60C-10AAB4203DE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38C-4EC6-A60C-10AAB4203DE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{13A4134F-8C0D-4CD9-ADDC-CB8E029AF859}</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A8D0-4236-AB3C-9EACFCE07FCC}"/>
                </c:ext>
              </c:extLst>
            </c:dLbl>
            <c:dLbl>
              <c:idx val="1"/>
              <c:tx>
                <c:strRef>
                  <c:f>Daten_Diagramme!$E$15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{D0B23A6B-37EB-4A1E-AD52-7FB1A8097B37}</c15:txfldGUID>
                      <c15:f>Daten_Diagramme!$E$15</c15:f>
                      <c15:dlblFieldTableCache>
                        <c:ptCount val="1"/>
                        <c:pt idx="0">
                          <c:v>1.0</c:v>
                        </c:pt>
                      </c15:dlblFieldTableCache>
                    </c15:dlblFTEntry>
                  </c15:dlblFieldTable>
                  <c15:showDataLabelsRange val="0"/>
                </c:ext>
                <c:ext xmlns:c16="http://schemas.microsoft.com/office/drawing/2014/chart" uri="{C3380CC4-5D6E-409C-BE32-E72D297353CC}">
                  <c16:uniqueId val="{00000001-A8D0-4236-AB3C-9EACFCE07FCC}"/>
                </c:ext>
              </c:extLst>
            </c:dLbl>
            <c:dLbl>
              <c:idx val="2"/>
              <c:tx>
                <c:strRef>
                  <c:f>Daten_Diagramme!$E$16</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{905BDFC8-1729-44B3-9AA6-0BA14B00F2B1}</c15:txfldGUID>
                      <c15:f>Daten_Diagramme!$E$16</c15:f>
                      <c15:dlblFieldTableCache>
                        <c:ptCount val="1"/>
                        <c:pt idx="0">
                          <c:v>12.8</c:v>
                        </c:pt>
                      </c15:dlblFieldTableCache>
                    </c15:dlblFTEntry>
                  </c15:dlblFieldTable>
                  <c15:showDataLabelsRange val="0"/>
                </c:ext>
                <c:ext xmlns:c16="http://schemas.microsoft.com/office/drawing/2014/chart" uri="{C3380CC4-5D6E-409C-BE32-E72D297353CC}">
                  <c16:uniqueId val="{00000002-A8D0-4236-AB3C-9EACFCE07FCC}"/>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{BE8F7162-A510-4A22-AD97-BC1DF031C628}</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A8D0-4236-AB3C-9EACFCE07FCC}"/>
                </c:ext>
              </c:extLst>
            </c:dLbl>
            <c:dLbl>
              <c:idx val="4"/>
              <c:tx>
                <c:strRef>
                  <c:f>Daten_Diagramme!$E$18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{594F82EC-A3BD-4987-9003-708FC63ACFAF}</c15:txfldGUID>
                      <c15:f>Daten_Diagramme!$E$18</c15:f>
                      <c15:dlblFieldTableCache>
                        <c:ptCount val="1"/>
                        <c:pt idx="0">
                          <c:v>-2.6</c:v>
                        </c:pt>
                      </c15:dlblFieldTableCache>
                    </c15:dlblFTEntry>
                  </c15:dlblFieldTable>
                  <c15:showDataLabelsRange val="0"/>
                </c:ext>
                <c:ext xmlns:c16="http://schemas.microsoft.com/office/drawing/2014/chart" uri="{C3380CC4-5D6E-409C-BE32-E72D297353CC}">
                  <c16:uniqueId val="{00000004-A8D0-4236-AB3C-9EACFCE07FCC}"/>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{9DA7CFA8-C88F-4D0E-816F-74A1722A1774}</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A8D0-4236-AB3C-9EACFCE07FCC}"/>
                </c:ext>
              </c:extLst>
            </c:dLbl>
            <c:dLbl>
              <c:idx val="6"/>
              <c:tx>
                <c:strRef>
                  <c:f>Daten_Diagramme!$E$20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{A459A10D-7E7E-4526-973C-CFEB59955323}</c15:txfldGUID>
                      <c15:f>Daten_Diagramme!$E$20</c15:f>
                      <c15:dlblFieldTableCache>
                        <c:ptCount val="1"/>
                        <c:pt idx="0">
                          <c:v>-6.2</c:v>
                        </c:pt>
                      </c15:dlblFieldTableCache>
                    </c15:dlblFTEntry>
                  </c15:dlblFieldTable>
                  <c15:showDataLabelsRange val="0"/>
                </c:ext>
                <c:ext xmlns:c16="http://schemas.microsoft.com/office/drawing/2014/chart" uri="{C3380CC4-5D6E-409C-BE32-E72D297353CC}">
                  <c16:uniqueId val="{00000006-A8D0-4236-AB3C-9EACFCE07FCC}"/>
                </c:ext>
              </c:extLst>
            </c:dLbl>
            <c:dLbl>
              <c:idx val="7"/>
              <c:tx>
                <c:strRef>
                  <c:f>Daten_Diagramme!$E$21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{4A2E40FE-7052-4983-A490-0DD6E7D7B533}</c15:txfldGUID>
                      <c15:f>Daten_Diagramme!$E$21</c15:f>
                      <c15:dlblFieldTableCache>
                        <c:ptCount val="1"/>
                        <c:pt idx="0">
                          <c:v>3.1</c:v>
                        </c:pt>
                      </c15:dlblFieldTableCache>
                    </c15:dlblFTEntry>
                  </c15:dlblFieldTable>
                  <c15:showDataLabelsRange val="0"/>
                </c:ext>
                <c:ext xmlns:c16="http://schemas.microsoft.com/office/drawing/2014/chart" uri="{C3380CC4-5D6E-409C-BE32-E72D297353CC}">
                  <c16:uniqueId val="{00000007-A8D0-4236-AB3C-9EACFCE07FCC}"/>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{FDEB0CD7-D823-42F6-909F-0ACA22A311B9}</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A8D0-4236-AB3C-9EACFCE07FCC}"/>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{BF6231C9-27C9-4315-986E-39EC477B9699}</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A8D0-4236-AB3C-9EACFCE07FCC}"/>
                </c:ext>
              </c:extLst>
            </c:dLbl>
            <c:dLbl>
              <c:idx val="10"/>
              <c:tx>
                <c:strRef>
                  <c:f>Daten_Diagramme!$E$24</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{FF8EE173-1832-41D7-9CE7-3360426709BE}</c15:txfldGUID>
                      <c15:f>Daten_Diagramme!$E$24</c15:f>
                      <c15:dlblFieldTableCache>
                        <c:ptCount val="1"/>
                        <c:pt idx="0">
                          <c:v>-13.5</c:v>
                        </c:pt>
                      </c15:dlblFieldTableCache>
                    </c15:dlblFTEntry>
                  </c15:dlblFieldTable>
                  <c15:showDataLabelsRange val="0"/>
                </c:ext>
                <c:ext xmlns:c16="http://schemas.microsoft.com/office/drawing/2014/chart" uri="{C3380CC4-5D6E-409C-BE32-E72D297353CC}">
                  <c16:uniqueId val="{0000000A-A8D0-4236-AB3C-9EACFCE07FC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{7AF7913C-2088-45F4-9419-8674F78ABA42}</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A8D0-4236-AB3C-9EACFCE07FCC}"/>
                </c:ext>
              </c:extLst>
            </c:dLbl>
            <c:dLbl>
              <c:idx val="12"/>
              <c:tx>
                <c:strRef>
                  <c:f>Daten_Diagramme!$E$26</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{A9678809-BCCE-4B01-AC63-00494AB0B40A}</c15:txfldGUID>
                      <c15:f>Daten_Diagramme!$E$26</c15:f>
                      <c15:dlblFieldTableCache>
                        <c:ptCount val="1"/>
                        <c:pt idx="0">
                          <c:v>-13.0</c:v>
                        </c:pt>
                      </c15:dlblFieldTableCache>
                    </c15:dlblFTEntry>
                  </c15:dlblFieldTable>
                  <c15:showDataLabelsRange val="0"/>
                </c:ext>
                <c:ext xmlns:c16="http://schemas.microsoft.com/office/drawing/2014/chart" uri="{C3380CC4-5D6E-409C-BE32-E72D297353CC}">
                  <c16:uniqueId val="{0000000C-A8D0-4236-AB3C-9EACFCE07FCC}"/>
                </c:ext>
              </c:extLst>
            </c:dLbl>
            <c:dLbl>
              <c:idx val="13"/>
              <c:tx>
                <c:strRef>
                  <c:f>Daten_Diagramme!$E$27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{6BE81BA9-F869-4403-8835-399412F390A4}</c15:txfldGUID>
                      <c15:f>Daten_Diagramme!$E$27</c15:f>
                      <c15:dlblFieldTableCache>
                        <c:ptCount val="1"/>
                        <c:pt idx="0">
                          <c:v>3.2</c:v>
                        </c:pt>
                      </c15:dlblFieldTableCache>
                    </c15:dlblFTEntry>
                  </c15:dlblFieldTable>
                  <c15:showDataLabelsRange val="0"/>
                </c:ext>
                <c:ext xmlns:c16="http://schemas.microsoft.com/office/drawing/2014/chart" uri="{C3380CC4-5D6E-409C-BE32-E72D297353CC}">
                  <c16:uniqueId val="{0000000D-A8D0-4236-AB3C-9EACFCE07FCC}"/>
                </c:ext>
              </c:extLst>
            </c:dLbl>
            <c:dLbl>
              <c:idx val="14"/>
              <c:tx>
                <c:strRef>
                  <c:f>Daten_Diagramme!$E$28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{F93C9C8D-4803-4ABC-BC89-5C73D7E95100}</c15:txfldGUID>
                      <c15:f>Daten_Diagramme!$E$28</c15:f>
                      <c15:dlblFieldTableCache>
                        <c:ptCount val="1"/>
                        <c:pt idx="0">
                          <c:v>8.3</c:v>
                        </c:pt>
                      </c15:dlblFieldTableCache>
                    </c15:dlblFTEntry>
                  </c15:dlblFieldTable>
                  <c15:showDataLabelsRange val="0"/>
                </c:ext>
                <c:ext xmlns:c16="http://schemas.microsoft.com/office/drawing/2014/chart" uri="{C3380CC4-5D6E-409C-BE32-E72D297353CC}">
                  <c16:uniqueId val="{0000000E-A8D0-4236-AB3C-9EACFCE07FCC}"/>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{C325FDBE-9FCB-422D-AD51-CA12D88F763B}</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8D0-4236-AB3C-9EACFCE07FCC}"/>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{7208D492-D05E-4258-8E7F-58002AE9BF8A}</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A8D0-4236-AB3C-9EACFCE07FCC}"/>
                </c:ext>
              </c:extLst>
            </c:dLbl>
            <c:dLbl>
              <c:idx val="17"/>
              <c:tx>
                <c:strRef>
                  <c:f>Daten_Diagramme!$E$31</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{376035DC-7BF8-4113-B3D1-4CE358D3E80D}</c15:txfldGUID>
                      <c15:f>Daten_Diagramme!$E$31</c15:f>
                      <c15:dlblFieldTableCache>
                        <c:ptCount val="1"/>
                        <c:pt idx="0">
                          <c:v>-9.2</c:v>
                        </c:pt>
                      </c15:dlblFieldTableCache>
                    </c15:dlblFTEntry>
                  </c15:dlblFieldTable>
                  <c15:showDataLabelsRange val="0"/>
                </c:ext>
                <c:ext xmlns:c16="http://schemas.microsoft.com/office/drawing/2014/chart" uri="{C3380CC4-5D6E-409C-BE32-E72D297353CC}">
                  <c16:uniqueId val="{00000011-A8D0-4236-AB3C-9EACFCE07FCC}"/>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{E1AF52A1-5C41-457F-9D59-2C60D0F3CF78}</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A8D0-4236-AB3C-9EACFCE07FCC}"/>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{358BE9C7-3B46-4055-B050-8AF97A0247A3}</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A8D0-4236-AB3C-9EACFCE07FCC}"/>
                </c:ext>
              </c:extLst>
            </c:dLbl>
            <c:dLbl>
              <c:idx val="20"/>
              <c:tx>
                <c:strRef>
                  <c:f>Daten_Diagramme!$E$34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{175D29F0-0372-45FA-9A5D-4A00EDB5AE4A}</c15:txfldGUID>
                      <c15:f>Daten_Diagramme!$E$34</c15:f>
                      <c15:dlblFieldTableCache>
                        <c:ptCount val="1"/>
                        <c:pt idx="0">
                          <c:v>-7.2</c:v>
                        </c:pt>
                      </c15:dlblFieldTableCache>
                    </c15:dlblFTEntry>
                  </c15:dlblFieldTable>
                  <c15:showDataLabelsRange val="0"/>
                </c:ext>
                <c:ext xmlns:c16="http://schemas.microsoft.com/office/drawing/2014/chart" uri="{C3380CC4-5D6E-409C-BE32-E72D297353CC}">
                  <c16:uniqueId val="{00000014-A8D0-4236-AB3C-9EACFCE07FC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{3021A323-BB73-4C01-8C94-F99881EF0969}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8D0-4236-AB3C-9EACFCE07FC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{4CD9CD74-3DEC-46C4-8060-ABE1BE3CB89B}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8D0-4236-AB3C-9EACFCE07FCC}"/>
                </c:ext>
              </c:extLst>
            </c:dLbl>
            <c:dLbl>
              <c:idx val="23"/>
              <c:tx>
                <c:strRef>
                  <c:f>Daten_Diagramme!$E$37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{361E1F98-B2BE-498C-882D-DCE8206B96DD}</c15:txfldGUID>
                      <c15:f>Daten_Diagramme!$E$37</c15:f>
                      <c15:dlblFieldTableCache>
                        <c:ptCount val="1"/>
                        <c:pt idx="0">
                          <c:v>1.0</c:v>
                        </c:pt>
                      </c15:dlblFieldTableCache>
                    </c15:dlblFTEntry>
                  </c15:dlblFieldTable>
                  <c15:showDataLabelsRange val="0"/>
                </c:ext>
                <c:ext xmlns:c16="http://schemas.microsoft.com/office/drawing/2014/chart" uri="{C3380CC4-5D6E-409C-BE32-E72D297353CC}">
                  <c16:uniqueId val="{00000017-A8D0-4236-AB3C-9EACFCE07FCC}"/>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{488C682E-F806-46D7-A2B3-2F46383B81A8}</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A8D0-4236-AB3C-9EACFCE07FCC}"/>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{133F6713-BBA1-4F30-A28E-F072DC0E7FAC}</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A8D0-4236-AB3C-9EACFCE07FC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{214C3756-991E-44F5-9D56-D99453E99530}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8D0-4236-AB3C-9EACFCE07FC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{B84D77F9-D1FB-4F69-B467-679FFB40D3A4}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8D0-4236-AB3C-9EACFCE07FC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{FE06AC9F-4D88-4F00-821E-B4816ACDB266}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8D0-4236-AB3C-9EACFCE07FC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{34DCE8D4-498C-4F8D-A7C6-ED6BD468B28D}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8D0-4236-AB3C-9EACFCE07FC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{46F04562-1F7E-41BA-A0A0-232AD4899BEC}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8D0-4236-AB3C-9EACFCE07FCC}"/>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{D94A4E09-D762-4CDB-B5E7-5AAAFEF63327}</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A8D0-4236-AB3C-9EACFCE07F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-2.6941817139581543</c:v>
                </c:pt>
                <c:pt idx="1">
                  <c:v>1.0204081632653061</c:v>
                </c:pt>
                <c:pt idx="2">
                  <c:v>12.820512820512821</c:v>
                </c:pt>
                <c:pt idx="3">
                  <c:v>1.1661807580174928</c:v>
                </c:pt>
                <c:pt idx="4">
                  <c:v>-2.5862068965517242</c:v>
                </c:pt>
                <c:pt idx="5">
                  <c:v>6.7901234567901234</c:v>
                </c:pt>
                <c:pt idx="6">
                  <c:v>-6.1538461538461542</c:v>
                </c:pt>
                <c:pt idx="7">
                  <c:v>3.1152647975077881</c:v>
                </c:pt>
                <c:pt idx="8">
                  <c:v>-9.569377990430622E-2</c:v>
                </c:pt>
                <c:pt idx="9">
                  <c:v>-0.61475409836065575</c:v>
                </c:pt>
                <c:pt idx="10">
                  <c:v>-13.522267206477732</c:v>
                </c:pt>
                <c:pt idx="11">
                  <c:v>0</c:v>
                </c:pt>
                <c:pt idx="12">
                  <c:v>-12.962962962962964</c:v>
                </c:pt>
                <c:pt idx="13">
                  <c:v>3.2362459546925568</c:v>
                </c:pt>
                <c:pt idx="14">
                  <c:v>8.3333333333333339</c:v>
                </c:pt>
                <c:pt idx="15">
                  <c:v>0</c:v>
                </c:pt>
                <c:pt idx="16">
                  <c:v>3.1512605042016806</c:v>
                </c:pt>
                <c:pt idx="17">
                  <c:v>-9.1954022988505741</c:v>
                </c:pt>
                <c:pt idx="18">
                  <c:v>1.2861736334405145</c:v>
                </c:pt>
                <c:pt idx="19">
                  <c:v>-3.7974683544303796</c:v>
                </c:pt>
                <c:pt idx="20">
                  <c:v>-7.2247706422018352</c:v>
                </c:pt>
                <c:pt idx="21">
                  <c:v>0</c:v>
                </c:pt>
                <c:pt idx="23">
                  <c:v>1.0204081632653061</c:v>
                </c:pt>
                <c:pt idx="24">
                  <c:v>2.1988527724665392</c:v>
                </c:pt>
                <c:pt idx="25">
                  <c:v>-3.7140366172624235</c:v>
                </c:pt>
              </c:numCache>
            </c:numRef>
          </c:val>
          <c:extLst>
            <c:ext xmlns:c16="http://schemas.microsoft.com/office/drawing/2014/chart" uri="{C3380CC4-5D6E-409C-BE32-E72D297353CC}">
              <c16:uniqueId val="{00000020-A8D0-4236-AB3C-9EACFCE07FC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{8D7FBD7E-F5CE-4FD2-84A8-62C136CA5CFA}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8D0-4236-AB3C-9EACFCE07FC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{845EDD00-D57B-4732-8838-FDE1A6DF81E5}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8D0-4236-AB3C-9EACFCE07FC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{047E080E-6989-4E97-85B7-8CE1B8D5CD29}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8D0-4236-AB3C-9EACFCE07FC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{C2910A2C-CBF5-4AD3-BE76-8D924D45E8B6}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8D0-4236-AB3C-9EACFCE07FC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{5D183C3B-9915-491B-B7CB-85596E7E29B4}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8D0-4236-AB3C-9EACFCE07FC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{BAD9BB71-508F-406E-B7EE-366B8791498A}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8D0-4236-AB3C-9EACFCE07FC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{E4C3A717-DCC6-4937-ACA4-B094E8403025}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8D0-4236-AB3C-9EACFCE07FC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{9F51FF04-AAE9-422F-BCD0-8180AC0A3B34}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8D0-4236-AB3C-9EACFCE07FC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{86829122-F2A0-4FE5-AF6A-006D14CA2068}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8D0-4236-AB3C-9EACFCE07FC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{3A2FBE4B-4463-4EBE-98A6-1649C375A7BD}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8D0-4236-AB3C-9EACFCE07FC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{0D8EF091-3A2B-49D7-8516-87D8B74E0237}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8D0-4236-AB3C-9EACFCE07FC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{13355476-5542-4955-9A13-F7F8C5D9BA08}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8D0-4236-AB3C-9EACFCE07FC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{51C43BA3-0928-4F87-A69A-ECA7DBC57B0A}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8D0-4236-AB3C-9EACFCE07FC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{EA2B87EB-A0AA-40C9-AF51-572D2D3316FD}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8D0-4236-AB3C-9EACFCE07FC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{954FAFB7-9AC7-4A37-9DD0-3CFFE8E6B28C}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8D0-4236-AB3C-9EACFCE07FC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{40B00A3E-61F3-41A5-A306-56E24C06E94D}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8D0-4236-AB3C-9EACFCE07FC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{CBF77C4B-4FFB-4746-A541-59136797E7EA}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8D0-4236-AB3C-9EACFCE07FC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{EDE97A57-F66C-4B7B-98CA-80A26704E154}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8D0-4236-AB3C-9EACFCE07FC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{7BF5DC24-630A-4695-A668-FC26C5E23EB8}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8D0-4236-AB3C-9EACFCE07FC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{002C07BA-FECB-4FD4-AC67-D90006593127}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8D0-4236-AB3C-9EACFCE07FC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{53F298C4-7B98-463E-9F25-097A038C9BA1}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8D0-4236-AB3C-9EACFCE07FC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{078B4EF3-E7D0-46BE-8C9F-5B922A3B53D7}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8D0-4236-AB3C-9EACFCE07FC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{B5217FE6-1AF6-4F86-B245-28DF9AABE47C}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8D0-4236-AB3C-9EACFCE07FC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{E5BF242D-5725-474D-95E4-D63B3F99C928}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8D0-4236-AB3C-9EACFCE07FC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{7BA0373E-CDA3-441C-A3B2-B52969D24774}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8D0-4236-AB3C-9EACFCE07FC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{692C27DC-1638-49C7-A25E-9FEEF24CCF95}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8D0-4236-AB3C-9EACFCE07FC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{7094A800-34F7-44B3-A996-C023D64A0FDB}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8D0-4236-AB3C-9EACFCE07FC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{610CA5C0-56E6-466A-B413-0C3AF9A18004}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8D0-4236-AB3C-9EACFCE07FC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{DC777C2F-FC70-4726-AFD4-9802257E6877}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8D0-4236-AB3C-9EACFCE07FC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{DFDD7E8B-6746-4B4F-99A5-6AB60236AEBA}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8D0-4236-AB3C-9EACFCE07FC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{E82BE7EC-432B-4108-B3C2-222A03A9527C}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8D0-4236-AB3C-9EACFCE07FC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{A9E0EDEA-D51A-415F-8AC0-2A4387CA70E6}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8D0-4236-AB3C-9EACFCE07F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8D0-4236-AB3C-9EACFCE07FC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8D0-4236-AB3C-9EACFCE07FC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{CBCED942-6276-40C5-A8E8-B3AA6C8571D9}</c15:txfldGUID>
                      <c15:f>Diagramm!$I$46</c15:f>
                      <c15:dlblFieldTableCache>
                        <c:ptCount val="1"/>
                      </c15:dlblFieldTableCache>
                    </c15:dlblFTEntry>
                  </c15:dlblFieldTable>
                  <c15:showDataLabelsRange val="0"/>
                </c:ext>
                <c:ext xmlns:c16="http://schemas.microsoft.com/office/drawing/2014/chart" uri="{C3380CC4-5D6E-409C-BE32-E72D297353CC}">
                  <c16:uniqueId val="{00000000-1824-4070-8CD8-B091A3B4524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{4A1D5E6C-E5FA-4407-B30C-E18BC6E9BCE5}</c15:txfldGUID>
                      <c15:f>Diagramm!$I$47</c15:f>
                      <c15:dlblFieldTableCache>
                        <c:ptCount val="1"/>
                      </c15:dlblFieldTableCache>
                    </c15:dlblFTEntry>
                  </c15:dlblFieldTable>
                  <c15:showDataLabelsRange val="0"/>
                </c:ext>
                <c:ext xmlns:c16="http://schemas.microsoft.com/office/drawing/2014/chart" uri="{C3380CC4-5D6E-409C-BE32-E72D297353CC}">
                  <c16:uniqueId val="{00000001-1824-4070-8CD8-B091A3B4524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{CC9AEAA8-DB0E-4866-BCEB-C08632682ECC}</c15:txfldGUID>
                      <c15:f>Diagramm!$I$48</c15:f>
                      <c15:dlblFieldTableCache>
                        <c:ptCount val="1"/>
                      </c15:dlblFieldTableCache>
                    </c15:dlblFTEntry>
                  </c15:dlblFieldTable>
                  <c15:showDataLabelsRange val="0"/>
                </c:ext>
                <c:ext xmlns:c16="http://schemas.microsoft.com/office/drawing/2014/chart" uri="{C3380CC4-5D6E-409C-BE32-E72D297353CC}">
                  <c16:uniqueId val="{00000002-1824-4070-8CD8-B091A3B4524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{EC0A1326-07CE-47D9-AA67-49675180073A}</c15:txfldGUID>
                      <c15:f>Diagramm!$I$49</c15:f>
                      <c15:dlblFieldTableCache>
                        <c:ptCount val="1"/>
                      </c15:dlblFieldTableCache>
                    </c15:dlblFTEntry>
                  </c15:dlblFieldTable>
                  <c15:showDataLabelsRange val="0"/>
                </c:ext>
                <c:ext xmlns:c16="http://schemas.microsoft.com/office/drawing/2014/chart" uri="{C3380CC4-5D6E-409C-BE32-E72D297353CC}">
                  <c16:uniqueId val="{00000003-1824-4070-8CD8-B091A3B4524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{88B7BDE1-393A-49C4-A19F-1751143BDC20}</c15:txfldGUID>
                      <c15:f>Diagramm!$I$50</c15:f>
                      <c15:dlblFieldTableCache>
                        <c:ptCount val="1"/>
                      </c15:dlblFieldTableCache>
                    </c15:dlblFTEntry>
                  </c15:dlblFieldTable>
                  <c15:showDataLabelsRange val="0"/>
                </c:ext>
                <c:ext xmlns:c16="http://schemas.microsoft.com/office/drawing/2014/chart" uri="{C3380CC4-5D6E-409C-BE32-E72D297353CC}">
                  <c16:uniqueId val="{00000004-1824-4070-8CD8-B091A3B4524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{49550C0F-9EB5-4B04-A6E0-183960922A10}</c15:txfldGUID>
                      <c15:f>Diagramm!$I$51</c15:f>
                      <c15:dlblFieldTableCache>
                        <c:ptCount val="1"/>
                      </c15:dlblFieldTableCache>
                    </c15:dlblFTEntry>
                  </c15:dlblFieldTable>
                  <c15:showDataLabelsRange val="0"/>
                </c:ext>
                <c:ext xmlns:c16="http://schemas.microsoft.com/office/drawing/2014/chart" uri="{C3380CC4-5D6E-409C-BE32-E72D297353CC}">
                  <c16:uniqueId val="{00000005-1824-4070-8CD8-B091A3B4524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{76A3BD1F-A8F4-488B-B4C7-6D62A3D5AC10}</c15:txfldGUID>
                      <c15:f>Diagramm!$I$52</c15:f>
                      <c15:dlblFieldTableCache>
                        <c:ptCount val="1"/>
                      </c15:dlblFieldTableCache>
                    </c15:dlblFTEntry>
                  </c15:dlblFieldTable>
                  <c15:showDataLabelsRange val="0"/>
                </c:ext>
                <c:ext xmlns:c16="http://schemas.microsoft.com/office/drawing/2014/chart" uri="{C3380CC4-5D6E-409C-BE32-E72D297353CC}">
                  <c16:uniqueId val="{00000006-1824-4070-8CD8-B091A3B4524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{79461983-035D-4A0A-8203-4ECD8A3559B5}</c15:txfldGUID>
                      <c15:f>Diagramm!$I$53</c15:f>
                      <c15:dlblFieldTableCache>
                        <c:ptCount val="1"/>
                      </c15:dlblFieldTableCache>
                    </c15:dlblFTEntry>
                  </c15:dlblFieldTable>
                  <c15:showDataLabelsRange val="0"/>
                </c:ext>
                <c:ext xmlns:c16="http://schemas.microsoft.com/office/drawing/2014/chart" uri="{C3380CC4-5D6E-409C-BE32-E72D297353CC}">
                  <c16:uniqueId val="{00000007-1824-4070-8CD8-B091A3B4524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{B092E811-4AD4-4BCC-9253-D5DE1C4EADF9}</c15:txfldGUID>
                      <c15:f>Diagramm!$I$54</c15:f>
                      <c15:dlblFieldTableCache>
                        <c:ptCount val="1"/>
                      </c15:dlblFieldTableCache>
                    </c15:dlblFTEntry>
                  </c15:dlblFieldTable>
                  <c15:showDataLabelsRange val="0"/>
                </c:ext>
                <c:ext xmlns:c16="http://schemas.microsoft.com/office/drawing/2014/chart" uri="{C3380CC4-5D6E-409C-BE32-E72D297353CC}">
                  <c16:uniqueId val="{00000008-1824-4070-8CD8-B091A3B4524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{B79D46BB-C472-4B02-AF78-9055A663E421}</c15:txfldGUID>
                      <c15:f>Diagramm!$I$55</c15:f>
                      <c15:dlblFieldTableCache>
                        <c:ptCount val="1"/>
                      </c15:dlblFieldTableCache>
                    </c15:dlblFTEntry>
                  </c15:dlblFieldTable>
                  <c15:showDataLabelsRange val="0"/>
                </c:ext>
                <c:ext xmlns:c16="http://schemas.microsoft.com/office/drawing/2014/chart" uri="{C3380CC4-5D6E-409C-BE32-E72D297353CC}">
                  <c16:uniqueId val="{00000009-1824-4070-8CD8-B091A3B4524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{BC4D505A-16DA-4C68-B12E-E9361BAF09C4}</c15:txfldGUID>
                      <c15:f>Diagramm!$I$56</c15:f>
                      <c15:dlblFieldTableCache>
                        <c:ptCount val="1"/>
                      </c15:dlblFieldTableCache>
                    </c15:dlblFTEntry>
                  </c15:dlblFieldTable>
                  <c15:showDataLabelsRange val="0"/>
                </c:ext>
                <c:ext xmlns:c16="http://schemas.microsoft.com/office/drawing/2014/chart" uri="{C3380CC4-5D6E-409C-BE32-E72D297353CC}">
                  <c16:uniqueId val="{0000000A-1824-4070-8CD8-B091A3B4524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{E8BD5828-EFB3-4B9A-80B1-9EDDD12C6E3F}</c15:txfldGUID>
                      <c15:f>Diagramm!$I$57</c15:f>
                      <c15:dlblFieldTableCache>
                        <c:ptCount val="1"/>
                      </c15:dlblFieldTableCache>
                    </c15:dlblFTEntry>
                  </c15:dlblFieldTable>
                  <c15:showDataLabelsRange val="0"/>
                </c:ext>
                <c:ext xmlns:c16="http://schemas.microsoft.com/office/drawing/2014/chart" uri="{C3380CC4-5D6E-409C-BE32-E72D297353CC}">
                  <c16:uniqueId val="{0000000B-1824-4070-8CD8-B091A3B4524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{90CFFE5F-E25A-4EE1-96C3-B296D60810F3}</c15:txfldGUID>
                      <c15:f>Diagramm!$I$58</c15:f>
                      <c15:dlblFieldTableCache>
                        <c:ptCount val="1"/>
                      </c15:dlblFieldTableCache>
                    </c15:dlblFTEntry>
                  </c15:dlblFieldTable>
                  <c15:showDataLabelsRange val="0"/>
                </c:ext>
                <c:ext xmlns:c16="http://schemas.microsoft.com/office/drawing/2014/chart" uri="{C3380CC4-5D6E-409C-BE32-E72D297353CC}">
                  <c16:uniqueId val="{0000000C-1824-4070-8CD8-B091A3B4524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{FD5B75D6-1085-4F2B-B7EA-278CECE82C0A}</c15:txfldGUID>
                      <c15:f>Diagramm!$I$59</c15:f>
                      <c15:dlblFieldTableCache>
                        <c:ptCount val="1"/>
                      </c15:dlblFieldTableCache>
                    </c15:dlblFTEntry>
                  </c15:dlblFieldTable>
                  <c15:showDataLabelsRange val="0"/>
                </c:ext>
                <c:ext xmlns:c16="http://schemas.microsoft.com/office/drawing/2014/chart" uri="{C3380CC4-5D6E-409C-BE32-E72D297353CC}">
                  <c16:uniqueId val="{0000000D-1824-4070-8CD8-B091A3B4524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{7D2FC360-B8C1-4CF6-AE48-4937CEF3E1AB}</c15:txfldGUID>
                      <c15:f>Diagramm!$I$60</c15:f>
                      <c15:dlblFieldTableCache>
                        <c:ptCount val="1"/>
                      </c15:dlblFieldTableCache>
                    </c15:dlblFTEntry>
                  </c15:dlblFieldTable>
                  <c15:showDataLabelsRange val="0"/>
                </c:ext>
                <c:ext xmlns:c16="http://schemas.microsoft.com/office/drawing/2014/chart" uri="{C3380CC4-5D6E-409C-BE32-E72D297353CC}">
                  <c16:uniqueId val="{0000000E-1824-4070-8CD8-B091A3B4524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{CE462A7C-65D3-4DFE-B183-761F1D97CC93}</c15:txfldGUID>
                      <c15:f>Diagramm!$I$61</c15:f>
                      <c15:dlblFieldTableCache>
                        <c:ptCount val="1"/>
                      </c15:dlblFieldTableCache>
                    </c15:dlblFTEntry>
                  </c15:dlblFieldTable>
                  <c15:showDataLabelsRange val="0"/>
                </c:ext>
                <c:ext xmlns:c16="http://schemas.microsoft.com/office/drawing/2014/chart" uri="{C3380CC4-5D6E-409C-BE32-E72D297353CC}">
                  <c16:uniqueId val="{0000000F-1824-4070-8CD8-B091A3B4524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{21C6369E-A08E-4C02-AE4C-60E33D1C85C6}</c15:txfldGUID>
                      <c15:f>Diagramm!$I$62</c15:f>
                      <c15:dlblFieldTableCache>
                        <c:ptCount val="1"/>
                      </c15:dlblFieldTableCache>
                    </c15:dlblFTEntry>
                  </c15:dlblFieldTable>
                  <c15:showDataLabelsRange val="0"/>
                </c:ext>
                <c:ext xmlns:c16="http://schemas.microsoft.com/office/drawing/2014/chart" uri="{C3380CC4-5D6E-409C-BE32-E72D297353CC}">
                  <c16:uniqueId val="{00000010-1824-4070-8CD8-B091A3B4524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{590CE577-83F8-4ADF-9D18-8D1B28C32877}</c15:txfldGUID>
                      <c15:f>Diagramm!$I$63</c15:f>
                      <c15:dlblFieldTableCache>
                        <c:ptCount val="1"/>
                      </c15:dlblFieldTableCache>
                    </c15:dlblFTEntry>
                  </c15:dlblFieldTable>
                  <c15:showDataLabelsRange val="0"/>
                </c:ext>
                <c:ext xmlns:c16="http://schemas.microsoft.com/office/drawing/2014/chart" uri="{C3380CC4-5D6E-409C-BE32-E72D297353CC}">
                  <c16:uniqueId val="{00000011-1824-4070-8CD8-B091A3B4524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{EADDB534-3CF0-4B2A-A047-AFFF6ED97D6D}</c15:txfldGUID>
                      <c15:f>Diagramm!$I$64</c15:f>
                      <c15:dlblFieldTableCache>
                        <c:ptCount val="1"/>
                      </c15:dlblFieldTableCache>
                    </c15:dlblFTEntry>
                  </c15:dlblFieldTable>
                  <c15:showDataLabelsRange val="0"/>
                </c:ext>
                <c:ext xmlns:c16="http://schemas.microsoft.com/office/drawing/2014/chart" uri="{C3380CC4-5D6E-409C-BE32-E72D297353CC}">
                  <c16:uniqueId val="{00000012-1824-4070-8CD8-B091A3B4524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{6EBEB6F1-180D-4A95-BD62-3BC9A65DF961}</c15:txfldGUID>
                      <c15:f>Diagramm!$I$65</c15:f>
                      <c15:dlblFieldTableCache>
                        <c:ptCount val="1"/>
                      </c15:dlblFieldTableCache>
                    </c15:dlblFTEntry>
                  </c15:dlblFieldTable>
                  <c15:showDataLabelsRange val="0"/>
                </c:ext>
                <c:ext xmlns:c16="http://schemas.microsoft.com/office/drawing/2014/chart" uri="{C3380CC4-5D6E-409C-BE32-E72D297353CC}">
                  <c16:uniqueId val="{00000013-1824-4070-8CD8-B091A3B4524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{7BB0C897-40E9-439C-812E-3490CF75215C}</c15:txfldGUID>
                      <c15:f>Diagramm!$I$66</c15:f>
                      <c15:dlblFieldTableCache>
                        <c:ptCount val="1"/>
                      </c15:dlblFieldTableCache>
                    </c15:dlblFTEntry>
                  </c15:dlblFieldTable>
                  <c15:showDataLabelsRange val="0"/>
                </c:ext>
                <c:ext xmlns:c16="http://schemas.microsoft.com/office/drawing/2014/chart" uri="{C3380CC4-5D6E-409C-BE32-E72D297353CC}">
                  <c16:uniqueId val="{00000014-1824-4070-8CD8-B091A3B4524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{64467067-3DE2-4607-9E9B-71B5881FFE9A}</c15:txfldGUID>
                      <c15:f>Diagramm!$I$67</c15:f>
                      <c15:dlblFieldTableCache>
                        <c:ptCount val="1"/>
                      </c15:dlblFieldTableCache>
                    </c15:dlblFTEntry>
                  </c15:dlblFieldTable>
                  <c15:showDataLabelsRange val="0"/>
                </c:ext>
                <c:ext xmlns:c16="http://schemas.microsoft.com/office/drawing/2014/chart" uri="{C3380CC4-5D6E-409C-BE32-E72D297353CC}">
                  <c16:uniqueId val="{00000015-1824-4070-8CD8-B091A3B4524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24-4070-8CD8-B091A3B4524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{311B076E-C710-473A-94D7-A46D59995215}</c15:txfldGUID>
                      <c15:f>Diagramm!$K$46</c15:f>
                      <c15:dlblFieldTableCache>
                        <c:ptCount val="1"/>
                      </c15:dlblFieldTableCache>
                    </c15:dlblFTEntry>
                  </c15:dlblFieldTable>
                  <c15:showDataLabelsRange val="0"/>
                </c:ext>
                <c:ext xmlns:c16="http://schemas.microsoft.com/office/drawing/2014/chart" uri="{C3380CC4-5D6E-409C-BE32-E72D297353CC}">
                  <c16:uniqueId val="{00000017-1824-4070-8CD8-B091A3B4524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{58341408-AD9A-462E-8558-6D990535F172}</c15:txfldGUID>
                      <c15:f>Diagramm!$K$47</c15:f>
                      <c15:dlblFieldTableCache>
                        <c:ptCount val="1"/>
                      </c15:dlblFieldTableCache>
                    </c15:dlblFTEntry>
                  </c15:dlblFieldTable>
                  <c15:showDataLabelsRange val="0"/>
                </c:ext>
                <c:ext xmlns:c16="http://schemas.microsoft.com/office/drawing/2014/chart" uri="{C3380CC4-5D6E-409C-BE32-E72D297353CC}">
                  <c16:uniqueId val="{00000018-1824-4070-8CD8-B091A3B4524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{743CF7E1-E9D5-4AA1-B1CA-247DE5BEAA7B}</c15:txfldGUID>
                      <c15:f>Diagramm!$K$48</c15:f>
                      <c15:dlblFieldTableCache>
                        <c:ptCount val="1"/>
                      </c15:dlblFieldTableCache>
                    </c15:dlblFTEntry>
                  </c15:dlblFieldTable>
                  <c15:showDataLabelsRange val="0"/>
                </c:ext>
                <c:ext xmlns:c16="http://schemas.microsoft.com/office/drawing/2014/chart" uri="{C3380CC4-5D6E-409C-BE32-E72D297353CC}">
                  <c16:uniqueId val="{00000019-1824-4070-8CD8-B091A3B4524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{28A51A06-704A-4596-BB6A-B1EE408244F1}</c15:txfldGUID>
                      <c15:f>Diagramm!$K$49</c15:f>
                      <c15:dlblFieldTableCache>
                        <c:ptCount val="1"/>
                      </c15:dlblFieldTableCache>
                    </c15:dlblFTEntry>
                  </c15:dlblFieldTable>
                  <c15:showDataLabelsRange val="0"/>
                </c:ext>
                <c:ext xmlns:c16="http://schemas.microsoft.com/office/drawing/2014/chart" uri="{C3380CC4-5D6E-409C-BE32-E72D297353CC}">
                  <c16:uniqueId val="{0000001A-1824-4070-8CD8-B091A3B4524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{83AD42F9-4D30-43B0-8166-7F8F6670EDCF}</c15:txfldGUID>
                      <c15:f>Diagramm!$K$50</c15:f>
                      <c15:dlblFieldTableCache>
                        <c:ptCount val="1"/>
                      </c15:dlblFieldTableCache>
                    </c15:dlblFTEntry>
                  </c15:dlblFieldTable>
                  <c15:showDataLabelsRange val="0"/>
                </c:ext>
                <c:ext xmlns:c16="http://schemas.microsoft.com/office/drawing/2014/chart" uri="{C3380CC4-5D6E-409C-BE32-E72D297353CC}">
                  <c16:uniqueId val="{0000001B-1824-4070-8CD8-B091A3B4524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{14842415-83F5-4856-B891-835BD56E250E}</c15:txfldGUID>
                      <c15:f>Diagramm!$K$51</c15:f>
                      <c15:dlblFieldTableCache>
                        <c:ptCount val="1"/>
                      </c15:dlblFieldTableCache>
                    </c15:dlblFTEntry>
                  </c15:dlblFieldTable>
                  <c15:showDataLabelsRange val="0"/>
                </c:ext>
                <c:ext xmlns:c16="http://schemas.microsoft.com/office/drawing/2014/chart" uri="{C3380CC4-5D6E-409C-BE32-E72D297353CC}">
                  <c16:uniqueId val="{0000001C-1824-4070-8CD8-B091A3B4524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{F9702381-0E78-4D1D-8878-73E07E276206}</c15:txfldGUID>
                      <c15:f>Diagramm!$K$52</c15:f>
                      <c15:dlblFieldTableCache>
                        <c:ptCount val="1"/>
                      </c15:dlblFieldTableCache>
                    </c15:dlblFTEntry>
                  </c15:dlblFieldTable>
                  <c15:showDataLabelsRange val="0"/>
                </c:ext>
                <c:ext xmlns:c16="http://schemas.microsoft.com/office/drawing/2014/chart" uri="{C3380CC4-5D6E-409C-BE32-E72D297353CC}">
                  <c16:uniqueId val="{0000001D-1824-4070-8CD8-B091A3B4524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{0A71DB44-84DB-447A-8E1E-3BA216C25500}</c15:txfldGUID>
                      <c15:f>Diagramm!$K$53</c15:f>
                      <c15:dlblFieldTableCache>
                        <c:ptCount val="1"/>
                      </c15:dlblFieldTableCache>
                    </c15:dlblFTEntry>
                  </c15:dlblFieldTable>
                  <c15:showDataLabelsRange val="0"/>
                </c:ext>
                <c:ext xmlns:c16="http://schemas.microsoft.com/office/drawing/2014/chart" uri="{C3380CC4-5D6E-409C-BE32-E72D297353CC}">
                  <c16:uniqueId val="{0000001E-1824-4070-8CD8-B091A3B4524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{38259B18-4776-41A1-9892-495D3F2ACA79}</c15:txfldGUID>
                      <c15:f>Diagramm!$K$54</c15:f>
                      <c15:dlblFieldTableCache>
                        <c:ptCount val="1"/>
                      </c15:dlblFieldTableCache>
                    </c15:dlblFTEntry>
                  </c15:dlblFieldTable>
                  <c15:showDataLabelsRange val="0"/>
                </c:ext>
                <c:ext xmlns:c16="http://schemas.microsoft.com/office/drawing/2014/chart" uri="{C3380CC4-5D6E-409C-BE32-E72D297353CC}">
                  <c16:uniqueId val="{0000001F-1824-4070-8CD8-B091A3B4524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{94747B17-43DB-4121-A445-7800CB16FC91}</c15:txfldGUID>
                      <c15:f>Diagramm!$K$55</c15:f>
                      <c15:dlblFieldTableCache>
                        <c:ptCount val="1"/>
                      </c15:dlblFieldTableCache>
                    </c15:dlblFTEntry>
                  </c15:dlblFieldTable>
                  <c15:showDataLabelsRange val="0"/>
                </c:ext>
                <c:ext xmlns:c16="http://schemas.microsoft.com/office/drawing/2014/chart" uri="{C3380CC4-5D6E-409C-BE32-E72D297353CC}">
                  <c16:uniqueId val="{00000020-1824-4070-8CD8-B091A3B4524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{BA1580AE-8B9F-46B1-81E0-532EE240B9C5}</c15:txfldGUID>
                      <c15:f>Diagramm!$K$56</c15:f>
                      <c15:dlblFieldTableCache>
                        <c:ptCount val="1"/>
                      </c15:dlblFieldTableCache>
                    </c15:dlblFTEntry>
                  </c15:dlblFieldTable>
                  <c15:showDataLabelsRange val="0"/>
                </c:ext>
                <c:ext xmlns:c16="http://schemas.microsoft.com/office/drawing/2014/chart" uri="{C3380CC4-5D6E-409C-BE32-E72D297353CC}">
                  <c16:uniqueId val="{00000021-1824-4070-8CD8-B091A3B4524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{21C98CE9-0E40-4CED-97D4-550A4AC770C7}</c15:txfldGUID>
                      <c15:f>Diagramm!$K$57</c15:f>
                      <c15:dlblFieldTableCache>
                        <c:ptCount val="1"/>
                      </c15:dlblFieldTableCache>
                    </c15:dlblFTEntry>
                  </c15:dlblFieldTable>
                  <c15:showDataLabelsRange val="0"/>
                </c:ext>
                <c:ext xmlns:c16="http://schemas.microsoft.com/office/drawing/2014/chart" uri="{C3380CC4-5D6E-409C-BE32-E72D297353CC}">
                  <c16:uniqueId val="{00000022-1824-4070-8CD8-B091A3B4524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{D06F8531-929C-4C6D-91D8-DD8F83AE88DC}</c15:txfldGUID>
                      <c15:f>Diagramm!$K$58</c15:f>
                      <c15:dlblFieldTableCache>
                        <c:ptCount val="1"/>
                      </c15:dlblFieldTableCache>
                    </c15:dlblFTEntry>
                  </c15:dlblFieldTable>
                  <c15:showDataLabelsRange val="0"/>
                </c:ext>
                <c:ext xmlns:c16="http://schemas.microsoft.com/office/drawing/2014/chart" uri="{C3380CC4-5D6E-409C-BE32-E72D297353CC}">
                  <c16:uniqueId val="{00000023-1824-4070-8CD8-B091A3B4524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{DCE585CC-104B-42EE-A9EE-D4B2D9560FAB}</c15:txfldGUID>
                      <c15:f>Diagramm!$K$59</c15:f>
                      <c15:dlblFieldTableCache>
                        <c:ptCount val="1"/>
                      </c15:dlblFieldTableCache>
                    </c15:dlblFTEntry>
                  </c15:dlblFieldTable>
                  <c15:showDataLabelsRange val="0"/>
                </c:ext>
                <c:ext xmlns:c16="http://schemas.microsoft.com/office/drawing/2014/chart" uri="{C3380CC4-5D6E-409C-BE32-E72D297353CC}">
                  <c16:uniqueId val="{00000024-1824-4070-8CD8-B091A3B4524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{2B8BAB2E-A2ED-49B4-8311-9BC45CA9C464}</c15:txfldGUID>
                      <c15:f>Diagramm!$K$60</c15:f>
                      <c15:dlblFieldTableCache>
                        <c:ptCount val="1"/>
                      </c15:dlblFieldTableCache>
                    </c15:dlblFTEntry>
                  </c15:dlblFieldTable>
                  <c15:showDataLabelsRange val="0"/>
                </c:ext>
                <c:ext xmlns:c16="http://schemas.microsoft.com/office/drawing/2014/chart" uri="{C3380CC4-5D6E-409C-BE32-E72D297353CC}">
                  <c16:uniqueId val="{00000025-1824-4070-8CD8-B091A3B4524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{0F900B60-5636-40FC-AC56-4B6B02DD5CC6}</c15:txfldGUID>
                      <c15:f>Diagramm!$K$61</c15:f>
                      <c15:dlblFieldTableCache>
                        <c:ptCount val="1"/>
                      </c15:dlblFieldTableCache>
                    </c15:dlblFTEntry>
                  </c15:dlblFieldTable>
                  <c15:showDataLabelsRange val="0"/>
                </c:ext>
                <c:ext xmlns:c16="http://schemas.microsoft.com/office/drawing/2014/chart" uri="{C3380CC4-5D6E-409C-BE32-E72D297353CC}">
                  <c16:uniqueId val="{00000026-1824-4070-8CD8-B091A3B4524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{38828EA0-6CAA-4123-B205-64DF5A8BE0AC}</c15:txfldGUID>
                      <c15:f>Diagramm!$K$62</c15:f>
                      <c15:dlblFieldTableCache>
                        <c:ptCount val="1"/>
                      </c15:dlblFieldTableCache>
                    </c15:dlblFTEntry>
                  </c15:dlblFieldTable>
                  <c15:showDataLabelsRange val="0"/>
                </c:ext>
                <c:ext xmlns:c16="http://schemas.microsoft.com/office/drawing/2014/chart" uri="{C3380CC4-5D6E-409C-BE32-E72D297353CC}">
                  <c16:uniqueId val="{00000027-1824-4070-8CD8-B091A3B4524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{37952C84-172F-4752-BE8B-8B109FA49FAA}</c15:txfldGUID>
                      <c15:f>Diagramm!$K$63</c15:f>
                      <c15:dlblFieldTableCache>
                        <c:ptCount val="1"/>
                      </c15:dlblFieldTableCache>
                    </c15:dlblFTEntry>
                  </c15:dlblFieldTable>
                  <c15:showDataLabelsRange val="0"/>
                </c:ext>
                <c:ext xmlns:c16="http://schemas.microsoft.com/office/drawing/2014/chart" uri="{C3380CC4-5D6E-409C-BE32-E72D297353CC}">
                  <c16:uniqueId val="{00000028-1824-4070-8CD8-B091A3B4524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{1FA87CB0-2020-4C81-BEEB-CE0857CB014D}</c15:txfldGUID>
                      <c15:f>Diagramm!$K$64</c15:f>
                      <c15:dlblFieldTableCache>
                        <c:ptCount val="1"/>
                      </c15:dlblFieldTableCache>
                    </c15:dlblFTEntry>
                  </c15:dlblFieldTable>
                  <c15:showDataLabelsRange val="0"/>
                </c:ext>
                <c:ext xmlns:c16="http://schemas.microsoft.com/office/drawing/2014/chart" uri="{C3380CC4-5D6E-409C-BE32-E72D297353CC}">
                  <c16:uniqueId val="{00000029-1824-4070-8CD8-B091A3B4524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{43363B9B-4969-425F-B6DA-7EC090EB68D0}</c15:txfldGUID>
                      <c15:f>Diagramm!$K$65</c15:f>
                      <c15:dlblFieldTableCache>
                        <c:ptCount val="1"/>
                      </c15:dlblFieldTableCache>
                    </c15:dlblFTEntry>
                  </c15:dlblFieldTable>
                  <c15:showDataLabelsRange val="0"/>
                </c:ext>
                <c:ext xmlns:c16="http://schemas.microsoft.com/office/drawing/2014/chart" uri="{C3380CC4-5D6E-409C-BE32-E72D297353CC}">
                  <c16:uniqueId val="{0000002A-1824-4070-8CD8-B091A3B4524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{1158FE2E-79D6-4C39-B197-4A3C6738C0BC}</c15:txfldGUID>
                      <c15:f>Diagramm!$K$66</c15:f>
                      <c15:dlblFieldTableCache>
                        <c:ptCount val="1"/>
                      </c15:dlblFieldTableCache>
                    </c15:dlblFTEntry>
                  </c15:dlblFieldTable>
                  <c15:showDataLabelsRange val="0"/>
                </c:ext>
                <c:ext xmlns:c16="http://schemas.microsoft.com/office/drawing/2014/chart" uri="{C3380CC4-5D6E-409C-BE32-E72D297353CC}">
                  <c16:uniqueId val="{0000002B-1824-4070-8CD8-B091A3B4524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{7CE9CA9A-5DFE-471F-9603-8C7B399CCFDD}</c15:txfldGUID>
                      <c15:f>Diagramm!$K$67</c15:f>
                      <c15:dlblFieldTableCache>
                        <c:ptCount val="1"/>
                      </c15:dlblFieldTableCache>
                    </c15:dlblFTEntry>
                  </c15:dlblFieldTable>
                  <c15:showDataLabelsRange val="0"/>
                </c:ext>
                <c:ext xmlns:c16="http://schemas.microsoft.com/office/drawing/2014/chart" uri="{C3380CC4-5D6E-409C-BE32-E72D297353CC}">
                  <c16:uniqueId val="{0000002C-1824-4070-8CD8-B091A3B4524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24-4070-8CD8-B091A3B4524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{1948C012-FFCE-42DE-99AF-E7B2CE7751F6}</c15:txfldGUID>
                      <c15:f>Diagramm!$J$46</c15:f>
                      <c15:dlblFieldTableCache>
                        <c:ptCount val="1"/>
                      </c15:dlblFieldTableCache>
                    </c15:dlblFTEntry>
                  </c15:dlblFieldTable>
                  <c15:showDataLabelsRange val="0"/>
                </c:ext>
                <c:ext xmlns:c16="http://schemas.microsoft.com/office/drawing/2014/chart" uri="{C3380CC4-5D6E-409C-BE32-E72D297353CC}">
                  <c16:uniqueId val="{0000002E-1824-4070-8CD8-B091A3B4524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{E7B6AD35-58D7-47CF-96B9-8A0720F39AFB}</c15:txfldGUID>
                      <c15:f>Diagramm!$J$47</c15:f>
                      <c15:dlblFieldTableCache>
                        <c:ptCount val="1"/>
                      </c15:dlblFieldTableCache>
                    </c15:dlblFTEntry>
                  </c15:dlblFieldTable>
                  <c15:showDataLabelsRange val="0"/>
                </c:ext>
                <c:ext xmlns:c16="http://schemas.microsoft.com/office/drawing/2014/chart" uri="{C3380CC4-5D6E-409C-BE32-E72D297353CC}">
                  <c16:uniqueId val="{0000002F-1824-4070-8CD8-B091A3B4524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{EC341237-A44E-4D7C-A9E5-9BE31FC50DDA}</c15:txfldGUID>
                      <c15:f>Diagramm!$J$48</c15:f>
                      <c15:dlblFieldTableCache>
                        <c:ptCount val="1"/>
                      </c15:dlblFieldTableCache>
                    </c15:dlblFTEntry>
                  </c15:dlblFieldTable>
                  <c15:showDataLabelsRange val="0"/>
                </c:ext>
                <c:ext xmlns:c16="http://schemas.microsoft.com/office/drawing/2014/chart" uri="{C3380CC4-5D6E-409C-BE32-E72D297353CC}">
                  <c16:uniqueId val="{00000030-1824-4070-8CD8-B091A3B4524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{21A5B7DC-57E1-4B43-93F3-C0B2BFAFA9E3}</c15:txfldGUID>
                      <c15:f>Diagramm!$J$49</c15:f>
                      <c15:dlblFieldTableCache>
                        <c:ptCount val="1"/>
                      </c15:dlblFieldTableCache>
                    </c15:dlblFTEntry>
                  </c15:dlblFieldTable>
                  <c15:showDataLabelsRange val="0"/>
                </c:ext>
                <c:ext xmlns:c16="http://schemas.microsoft.com/office/drawing/2014/chart" uri="{C3380CC4-5D6E-409C-BE32-E72D297353CC}">
                  <c16:uniqueId val="{00000031-1824-4070-8CD8-B091A3B4524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{A2AA3E40-464E-4D17-8322-56B9730D5636}</c15:txfldGUID>
                      <c15:f>Diagramm!$J$50</c15:f>
                      <c15:dlblFieldTableCache>
                        <c:ptCount val="1"/>
                      </c15:dlblFieldTableCache>
                    </c15:dlblFTEntry>
                  </c15:dlblFieldTable>
                  <c15:showDataLabelsRange val="0"/>
                </c:ext>
                <c:ext xmlns:c16="http://schemas.microsoft.com/office/drawing/2014/chart" uri="{C3380CC4-5D6E-409C-BE32-E72D297353CC}">
                  <c16:uniqueId val="{00000032-1824-4070-8CD8-B091A3B4524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{104DC893-796B-4AC6-9EEF-9BD4987F26F1}</c15:txfldGUID>
                      <c15:f>Diagramm!$J$51</c15:f>
                      <c15:dlblFieldTableCache>
                        <c:ptCount val="1"/>
                      </c15:dlblFieldTableCache>
                    </c15:dlblFTEntry>
                  </c15:dlblFieldTable>
                  <c15:showDataLabelsRange val="0"/>
                </c:ext>
                <c:ext xmlns:c16="http://schemas.microsoft.com/office/drawing/2014/chart" uri="{C3380CC4-5D6E-409C-BE32-E72D297353CC}">
                  <c16:uniqueId val="{00000033-1824-4070-8CD8-B091A3B4524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{6832B1AF-9723-4DCD-84C8-764EECC2DF4C}</c15:txfldGUID>
                      <c15:f>Diagramm!$J$52</c15:f>
                      <c15:dlblFieldTableCache>
                        <c:ptCount val="1"/>
                      </c15:dlblFieldTableCache>
                    </c15:dlblFTEntry>
                  </c15:dlblFieldTable>
                  <c15:showDataLabelsRange val="0"/>
                </c:ext>
                <c:ext xmlns:c16="http://schemas.microsoft.com/office/drawing/2014/chart" uri="{C3380CC4-5D6E-409C-BE32-E72D297353CC}">
                  <c16:uniqueId val="{00000034-1824-4070-8CD8-B091A3B4524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{20CF82C8-DAFC-44E7-AA78-0AB963C1EA73}</c15:txfldGUID>
                      <c15:f>Diagramm!$J$53</c15:f>
                      <c15:dlblFieldTableCache>
                        <c:ptCount val="1"/>
                      </c15:dlblFieldTableCache>
                    </c15:dlblFTEntry>
                  </c15:dlblFieldTable>
                  <c15:showDataLabelsRange val="0"/>
                </c:ext>
                <c:ext xmlns:c16="http://schemas.microsoft.com/office/drawing/2014/chart" uri="{C3380CC4-5D6E-409C-BE32-E72D297353CC}">
                  <c16:uniqueId val="{00000035-1824-4070-8CD8-B091A3B4524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{76F9C143-D833-43B9-A3C5-22BF8D1EF95E}</c15:txfldGUID>
                      <c15:f>Diagramm!$J$54</c15:f>
                      <c15:dlblFieldTableCache>
                        <c:ptCount val="1"/>
                      </c15:dlblFieldTableCache>
                    </c15:dlblFTEntry>
                  </c15:dlblFieldTable>
                  <c15:showDataLabelsRange val="0"/>
                </c:ext>
                <c:ext xmlns:c16="http://schemas.microsoft.com/office/drawing/2014/chart" uri="{C3380CC4-5D6E-409C-BE32-E72D297353CC}">
                  <c16:uniqueId val="{00000036-1824-4070-8CD8-B091A3B4524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{2FD61563-E5F7-446C-8A16-F4F8384EB718}</c15:txfldGUID>
                      <c15:f>Diagramm!$J$55</c15:f>
                      <c15:dlblFieldTableCache>
                        <c:ptCount val="1"/>
                      </c15:dlblFieldTableCache>
                    </c15:dlblFTEntry>
                  </c15:dlblFieldTable>
                  <c15:showDataLabelsRange val="0"/>
                </c:ext>
                <c:ext xmlns:c16="http://schemas.microsoft.com/office/drawing/2014/chart" uri="{C3380CC4-5D6E-409C-BE32-E72D297353CC}">
                  <c16:uniqueId val="{00000037-1824-4070-8CD8-B091A3B4524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{AAAA3A0C-4E36-48A4-87B6-B2F9CD425EC2}</c15:txfldGUID>
                      <c15:f>Diagramm!$J$56</c15:f>
                      <c15:dlblFieldTableCache>
                        <c:ptCount val="1"/>
                      </c15:dlblFieldTableCache>
                    </c15:dlblFTEntry>
                  </c15:dlblFieldTable>
                  <c15:showDataLabelsRange val="0"/>
                </c:ext>
                <c:ext xmlns:c16="http://schemas.microsoft.com/office/drawing/2014/chart" uri="{C3380CC4-5D6E-409C-BE32-E72D297353CC}">
                  <c16:uniqueId val="{00000038-1824-4070-8CD8-B091A3B4524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{F30F9090-AA92-40A1-B6E3-D5BB18382F02}</c15:txfldGUID>
                      <c15:f>Diagramm!$J$57</c15:f>
                      <c15:dlblFieldTableCache>
                        <c:ptCount val="1"/>
                      </c15:dlblFieldTableCache>
                    </c15:dlblFTEntry>
                  </c15:dlblFieldTable>
                  <c15:showDataLabelsRange val="0"/>
                </c:ext>
                <c:ext xmlns:c16="http://schemas.microsoft.com/office/drawing/2014/chart" uri="{C3380CC4-5D6E-409C-BE32-E72D297353CC}">
                  <c16:uniqueId val="{00000039-1824-4070-8CD8-B091A3B4524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{2A24C3A2-74F7-4512-AFAB-868C958FA328}</c15:txfldGUID>
                      <c15:f>Diagramm!$J$58</c15:f>
                      <c15:dlblFieldTableCache>
                        <c:ptCount val="1"/>
                      </c15:dlblFieldTableCache>
                    </c15:dlblFTEntry>
                  </c15:dlblFieldTable>
                  <c15:showDataLabelsRange val="0"/>
                </c:ext>
                <c:ext xmlns:c16="http://schemas.microsoft.com/office/drawing/2014/chart" uri="{C3380CC4-5D6E-409C-BE32-E72D297353CC}">
                  <c16:uniqueId val="{0000003A-1824-4070-8CD8-B091A3B4524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{023407DE-BB62-4312-BEF0-88D514BFFBBC}</c15:txfldGUID>
                      <c15:f>Diagramm!$J$59</c15:f>
                      <c15:dlblFieldTableCache>
                        <c:ptCount val="1"/>
                      </c15:dlblFieldTableCache>
                    </c15:dlblFTEntry>
                  </c15:dlblFieldTable>
                  <c15:showDataLabelsRange val="0"/>
                </c:ext>
                <c:ext xmlns:c16="http://schemas.microsoft.com/office/drawing/2014/chart" uri="{C3380CC4-5D6E-409C-BE32-E72D297353CC}">
                  <c16:uniqueId val="{0000003B-1824-4070-8CD8-B091A3B4524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{48D4F923-02B5-4559-A2FA-F68AF5481E39}</c15:txfldGUID>
                      <c15:f>Diagramm!$J$60</c15:f>
                      <c15:dlblFieldTableCache>
                        <c:ptCount val="1"/>
                      </c15:dlblFieldTableCache>
                    </c15:dlblFTEntry>
                  </c15:dlblFieldTable>
                  <c15:showDataLabelsRange val="0"/>
                </c:ext>
                <c:ext xmlns:c16="http://schemas.microsoft.com/office/drawing/2014/chart" uri="{C3380CC4-5D6E-409C-BE32-E72D297353CC}">
                  <c16:uniqueId val="{0000003C-1824-4070-8CD8-B091A3B4524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{648EFA03-B72F-46D3-9513-ED6D9115A737}</c15:txfldGUID>
                      <c15:f>Diagramm!$J$61</c15:f>
                      <c15:dlblFieldTableCache>
                        <c:ptCount val="1"/>
                      </c15:dlblFieldTableCache>
                    </c15:dlblFTEntry>
                  </c15:dlblFieldTable>
                  <c15:showDataLabelsRange val="0"/>
                </c:ext>
                <c:ext xmlns:c16="http://schemas.microsoft.com/office/drawing/2014/chart" uri="{C3380CC4-5D6E-409C-BE32-E72D297353CC}">
                  <c16:uniqueId val="{0000003D-1824-4070-8CD8-B091A3B4524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{AE814839-6382-49C6-B7F8-D20B1A34A417}</c15:txfldGUID>
                      <c15:f>Diagramm!$J$62</c15:f>
                      <c15:dlblFieldTableCache>
                        <c:ptCount val="1"/>
                      </c15:dlblFieldTableCache>
                    </c15:dlblFTEntry>
                  </c15:dlblFieldTable>
                  <c15:showDataLabelsRange val="0"/>
                </c:ext>
                <c:ext xmlns:c16="http://schemas.microsoft.com/office/drawing/2014/chart" uri="{C3380CC4-5D6E-409C-BE32-E72D297353CC}">
                  <c16:uniqueId val="{0000003E-1824-4070-8CD8-B091A3B4524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{5EF61407-AC2F-4A2A-A886-784A6257A2C4}</c15:txfldGUID>
                      <c15:f>Diagramm!$J$63</c15:f>
                      <c15:dlblFieldTableCache>
                        <c:ptCount val="1"/>
                      </c15:dlblFieldTableCache>
                    </c15:dlblFTEntry>
                  </c15:dlblFieldTable>
                  <c15:showDataLabelsRange val="0"/>
                </c:ext>
                <c:ext xmlns:c16="http://schemas.microsoft.com/office/drawing/2014/chart" uri="{C3380CC4-5D6E-409C-BE32-E72D297353CC}">
                  <c16:uniqueId val="{0000003F-1824-4070-8CD8-B091A3B4524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{CBACE977-03EF-4A45-8006-4093B9FFF7D6}</c15:txfldGUID>
                      <c15:f>Diagramm!$J$64</c15:f>
                      <c15:dlblFieldTableCache>
                        <c:ptCount val="1"/>
                      </c15:dlblFieldTableCache>
                    </c15:dlblFTEntry>
                  </c15:dlblFieldTable>
                  <c15:showDataLabelsRange val="0"/>
                </c:ext>
                <c:ext xmlns:c16="http://schemas.microsoft.com/office/drawing/2014/chart" uri="{C3380CC4-5D6E-409C-BE32-E72D297353CC}">
                  <c16:uniqueId val="{00000040-1824-4070-8CD8-B091A3B4524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{5CCACF2A-3AA5-4320-B823-9C67D329E64A}</c15:txfldGUID>
                      <c15:f>Diagramm!$J$65</c15:f>
                      <c15:dlblFieldTableCache>
                        <c:ptCount val="1"/>
                      </c15:dlblFieldTableCache>
                    </c15:dlblFTEntry>
                  </c15:dlblFieldTable>
                  <c15:showDataLabelsRange val="0"/>
                </c:ext>
                <c:ext xmlns:c16="http://schemas.microsoft.com/office/drawing/2014/chart" uri="{C3380CC4-5D6E-409C-BE32-E72D297353CC}">
                  <c16:uniqueId val="{00000041-1824-4070-8CD8-B091A3B4524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{40F51C5C-2BE2-490D-B740-98482B511A0A}</c15:txfldGUID>
                      <c15:f>Diagramm!$J$66</c15:f>
                      <c15:dlblFieldTableCache>
                        <c:ptCount val="1"/>
                      </c15:dlblFieldTableCache>
                    </c15:dlblFTEntry>
                  </c15:dlblFieldTable>
                  <c15:showDataLabelsRange val="0"/>
                </c:ext>
                <c:ext xmlns:c16="http://schemas.microsoft.com/office/drawing/2014/chart" uri="{C3380CC4-5D6E-409C-BE32-E72D297353CC}">
                  <c16:uniqueId val="{00000042-1824-4070-8CD8-B091A3B4524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{7B8507E9-D41B-4072-B7C9-F88912EEF85A}</c15:txfldGUID>
                      <c15:f>Diagramm!$J$67</c15:f>
                      <c15:dlblFieldTableCache>
                        <c:ptCount val="1"/>
                      </c15:dlblFieldTableCache>
                    </c15:dlblFTEntry>
                  </c15:dlblFieldTable>
                  <c15:showDataLabelsRange val="0"/>
                </c:ext>
                <c:ext xmlns:c16="http://schemas.microsoft.com/office/drawing/2014/chart" uri="{C3380CC4-5D6E-409C-BE32-E72D297353CC}">
                  <c16:uniqueId val="{00000043-1824-4070-8CD8-B091A3B4524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24-4070-8CD8-B091A3B4524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D1-42A7-A603-9CF54673538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D1-42A7-A603-9CF54673538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D1-42A7-A603-9CF54673538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D1-42A7-A603-9CF54673538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D1-42A7-A603-9CF54673538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D1-42A7-A603-9CF54673538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D1-42A7-A603-9CF54673538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D1-42A7-A603-9CF54673538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D1-42A7-A603-9CF54673538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D1-42A7-A603-9CF54673538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D1-42A7-A603-9CF54673538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D1-42A7-A603-9CF54673538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D1-42A7-A603-9CF54673538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D1-42A7-A603-9CF54673538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D1-42A7-A603-9CF54673538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D1-42A7-A603-9CF54673538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D1-42A7-A603-9CF54673538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D1-42A7-A603-9CF54673538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D1-42A7-A603-9CF54673538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D1-42A7-A603-9CF54673538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D1-42A7-A603-9CF54673538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D1-42A7-A603-9CF5467353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D1-42A7-A603-9CF54673538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D1-42A7-A603-9CF54673538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D1-42A7-A603-9CF54673538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D1-42A7-A603-9CF54673538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D1-42A7-A603-9CF54673538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D1-42A7-A603-9CF54673538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D1-42A7-A603-9CF54673538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D1-42A7-A603-9CF54673538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D1-42A7-A603-9CF54673538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D1-42A7-A603-9CF54673538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D1-42A7-A603-9CF54673538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D1-42A7-A603-9CF54673538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D1-42A7-A603-9CF54673538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D1-42A7-A603-9CF54673538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D1-42A7-A603-9CF54673538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D1-42A7-A603-9CF54673538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D1-42A7-A603-9CF54673538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D1-42A7-A603-9CF54673538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D1-42A7-A603-9CF54673538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D1-42A7-A603-9CF54673538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D1-42A7-A603-9CF54673538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D1-42A7-A603-9CF54673538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D1-42A7-A603-9CF54673538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D1-42A7-A603-9CF54673538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D1-42A7-A603-9CF54673538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D1-42A7-A603-9CF54673538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D1-42A7-A603-9CF54673538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D1-42A7-A603-9CF54673538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D1-42A7-A603-9CF54673538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D1-42A7-A603-9CF54673538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D1-42A7-A603-9CF54673538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D1-42A7-A603-9CF54673538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D1-42A7-A603-9CF54673538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D1-42A7-A603-9CF54673538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D1-42A7-A603-9CF54673538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D1-42A7-A603-9CF54673538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D1-42A7-A603-9CF54673538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D1-42A7-A603-9CF54673538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D1-42A7-A603-9CF54673538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D1-42A7-A603-9CF54673538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D1-42A7-A603-9CF54673538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D1-42A7-A603-9CF54673538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D1-42A7-A603-9CF54673538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D1-42A7-A603-9CF54673538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D1-42A7-A603-9CF54673538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D1-42A7-A603-9CF5467353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D1-42A7-A603-9CF54673538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100.86361414371842</c:v>
                </c:pt>
                <c:pt idx="2">
                  <c:v>103.05252294823745</c:v>
                </c:pt>
                <c:pt idx="3">
                  <c:v>101.67834446798109</c:v>
                </c:pt>
                <c:pt idx="4">
                  <c:v>102.23236108847971</c:v>
                </c:pt>
                <c:pt idx="5">
                  <c:v>103.7043072076476</c:v>
                </c:pt>
                <c:pt idx="6">
                  <c:v>105.46955624355006</c:v>
                </c:pt>
                <c:pt idx="7">
                  <c:v>103.63912878170657</c:v>
                </c:pt>
                <c:pt idx="8">
                  <c:v>103.44902503937863</c:v>
                </c:pt>
                <c:pt idx="9">
                  <c:v>103.61197110423117</c:v>
                </c:pt>
                <c:pt idx="10">
                  <c:v>105.45326163706478</c:v>
                </c:pt>
                <c:pt idx="11">
                  <c:v>104.44842757047417</c:v>
                </c:pt>
                <c:pt idx="12">
                  <c:v>105.18168486231056</c:v>
                </c:pt>
                <c:pt idx="13">
                  <c:v>105.40980935310414</c:v>
                </c:pt>
                <c:pt idx="14">
                  <c:v>107.56612894465265</c:v>
                </c:pt>
                <c:pt idx="15">
                  <c:v>106.3929172777144</c:v>
                </c:pt>
                <c:pt idx="16">
                  <c:v>106.80028243984574</c:v>
                </c:pt>
                <c:pt idx="17">
                  <c:v>107.5498343381674</c:v>
                </c:pt>
                <c:pt idx="18">
                  <c:v>110.18412905328336</c:v>
                </c:pt>
                <c:pt idx="19">
                  <c:v>108.93487588941393</c:v>
                </c:pt>
                <c:pt idx="20">
                  <c:v>108.89685514094836</c:v>
                </c:pt>
                <c:pt idx="21">
                  <c:v>108.93487588941393</c:v>
                </c:pt>
                <c:pt idx="22">
                  <c:v>111.54201292705449</c:v>
                </c:pt>
                <c:pt idx="23">
                  <c:v>109.11411656075171</c:v>
                </c:pt>
                <c:pt idx="24">
                  <c:v>110.74357720927705</c:v>
                </c:pt>
              </c:numCache>
            </c:numRef>
          </c:val>
          <c:smooth val="0"/>
          <c:extLst>
            <c:ext xmlns:c16="http://schemas.microsoft.com/office/drawing/2014/chart" uri="{C3380CC4-5D6E-409C-BE32-E72D297353CC}">
              <c16:uniqueId val="{00000000-8A58-426F-86DA-36B583B9328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105.64077189510144</c:v>
                </c:pt>
                <c:pt idx="2">
                  <c:v>110.14349332013855</c:v>
                </c:pt>
                <c:pt idx="3">
                  <c:v>106.92726373082633</c:v>
                </c:pt>
                <c:pt idx="4">
                  <c:v>101.83077684314696</c:v>
                </c:pt>
                <c:pt idx="5">
                  <c:v>106.9767441860465</c:v>
                </c:pt>
                <c:pt idx="6">
                  <c:v>114.39881246907471</c:v>
                </c:pt>
                <c:pt idx="7">
                  <c:v>109.15388421573478</c:v>
                </c:pt>
                <c:pt idx="8">
                  <c:v>108.46115784265216</c:v>
                </c:pt>
                <c:pt idx="9">
                  <c:v>112.22167243938644</c:v>
                </c:pt>
                <c:pt idx="10">
                  <c:v>119.19841662543296</c:v>
                </c:pt>
                <c:pt idx="11">
                  <c:v>115.63582384957942</c:v>
                </c:pt>
                <c:pt idx="12">
                  <c:v>114.39881246907471</c:v>
                </c:pt>
                <c:pt idx="13">
                  <c:v>118.45620979713014</c:v>
                </c:pt>
                <c:pt idx="14">
                  <c:v>125.43295398317665</c:v>
                </c:pt>
                <c:pt idx="15">
                  <c:v>120.78179119247896</c:v>
                </c:pt>
                <c:pt idx="16">
                  <c:v>119.14893617021276</c:v>
                </c:pt>
                <c:pt idx="17">
                  <c:v>124.64126669965363</c:v>
                </c:pt>
                <c:pt idx="18">
                  <c:v>131.8159327065809</c:v>
                </c:pt>
                <c:pt idx="19">
                  <c:v>128.99554675903019</c:v>
                </c:pt>
                <c:pt idx="20">
                  <c:v>130.13359722909451</c:v>
                </c:pt>
                <c:pt idx="21">
                  <c:v>134.48787728847105</c:v>
                </c:pt>
                <c:pt idx="22">
                  <c:v>141.26669965363681</c:v>
                </c:pt>
                <c:pt idx="23">
                  <c:v>137.85254824344383</c:v>
                </c:pt>
                <c:pt idx="24">
                  <c:v>132.16229589312221</c:v>
                </c:pt>
              </c:numCache>
            </c:numRef>
          </c:val>
          <c:smooth val="0"/>
          <c:extLst>
            <c:ext xmlns:c16="http://schemas.microsoft.com/office/drawing/2014/chart" uri="{C3380CC4-5D6E-409C-BE32-E72D297353CC}">
              <c16:uniqueId val="{00000001-8A58-426F-86DA-36B583B9328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102.42879222786488</c:v>
                </c:pt>
                <c:pt idx="2">
                  <c:v>103.90814749392803</c:v>
                </c:pt>
                <c:pt idx="3">
                  <c:v>104.94590417310665</c:v>
                </c:pt>
                <c:pt idx="4">
                  <c:v>102.75999116802825</c:v>
                </c:pt>
                <c:pt idx="5">
                  <c:v>103.95230735261647</c:v>
                </c:pt>
                <c:pt idx="6">
                  <c:v>101.98719364098035</c:v>
                </c:pt>
                <c:pt idx="7">
                  <c:v>100.50783837491718</c:v>
                </c:pt>
                <c:pt idx="8">
                  <c:v>99.514241554427031</c:v>
                </c:pt>
                <c:pt idx="9">
                  <c:v>100.72863766835947</c:v>
                </c:pt>
                <c:pt idx="10">
                  <c:v>100.64031795098256</c:v>
                </c:pt>
                <c:pt idx="11">
                  <c:v>99.602561271803935</c:v>
                </c:pt>
                <c:pt idx="12">
                  <c:v>99.381761978361666</c:v>
                </c:pt>
                <c:pt idx="13">
                  <c:v>100.0883197173769</c:v>
                </c:pt>
                <c:pt idx="14">
                  <c:v>100.06623978803269</c:v>
                </c:pt>
                <c:pt idx="15">
                  <c:v>98.631044380657983</c:v>
                </c:pt>
                <c:pt idx="16">
                  <c:v>97.769927136233164</c:v>
                </c:pt>
                <c:pt idx="17">
                  <c:v>101.6118348421285</c:v>
                </c:pt>
                <c:pt idx="18">
                  <c:v>97.703687348200489</c:v>
                </c:pt>
                <c:pt idx="19">
                  <c:v>96.820490174431441</c:v>
                </c:pt>
                <c:pt idx="20">
                  <c:v>96.003532788695082</c:v>
                </c:pt>
                <c:pt idx="21">
                  <c:v>98.873923603444467</c:v>
                </c:pt>
                <c:pt idx="22">
                  <c:v>95.16449547361448</c:v>
                </c:pt>
                <c:pt idx="23">
                  <c:v>93.530580702141748</c:v>
                </c:pt>
                <c:pt idx="24">
                  <c:v>90.947228968867293</c:v>
                </c:pt>
              </c:numCache>
            </c:numRef>
          </c:val>
          <c:smooth val="0"/>
          <c:extLst>
            <c:ext xmlns:c16="http://schemas.microsoft.com/office/drawing/2014/chart" uri="{C3380CC4-5D6E-409C-BE32-E72D297353CC}">
              <c16:uniqueId val="{00000002-8A58-426F-86DA-36B583B9328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A58-426F-86DA-36B583B9328E}"/>
                </c:ext>
              </c:extLst>
            </c:dLbl>
            <c:dLbl>
              <c:idx val="1"/>
              <c:delete val="1"/>
              <c:extLst>
                <c:ext xmlns:c15="http://schemas.microsoft.com/office/drawing/2012/chart" uri="{CE6537A1-D6FC-4f65-9D91-7224C49458BB}"/>
                <c:ext xmlns:c16="http://schemas.microsoft.com/office/drawing/2014/chart" uri="{C3380CC4-5D6E-409C-BE32-E72D297353CC}">
                  <c16:uniqueId val="{00000004-8A58-426F-86DA-36B583B9328E}"/>
                </c:ext>
              </c:extLst>
            </c:dLbl>
            <c:dLbl>
              <c:idx val="2"/>
              <c:delete val="1"/>
              <c:extLst>
                <c:ext xmlns:c15="http://schemas.microsoft.com/office/drawing/2012/chart" uri="{CE6537A1-D6FC-4f65-9D91-7224C49458BB}"/>
                <c:ext xmlns:c16="http://schemas.microsoft.com/office/drawing/2014/chart" uri="{C3380CC4-5D6E-409C-BE32-E72D297353CC}">
                  <c16:uniqueId val="{00000005-8A58-426F-86DA-36B583B9328E}"/>
                </c:ext>
              </c:extLst>
            </c:dLbl>
            <c:dLbl>
              <c:idx val="3"/>
              <c:delete val="1"/>
              <c:extLst>
                <c:ext xmlns:c15="http://schemas.microsoft.com/office/drawing/2012/chart" uri="{CE6537A1-D6FC-4f65-9D91-7224C49458BB}"/>
                <c:ext xmlns:c16="http://schemas.microsoft.com/office/drawing/2014/chart" uri="{C3380CC4-5D6E-409C-BE32-E72D297353CC}">
                  <c16:uniqueId val="{00000006-8A58-426F-86DA-36B583B9328E}"/>
                </c:ext>
              </c:extLst>
            </c:dLbl>
            <c:dLbl>
              <c:idx val="4"/>
              <c:delete val="1"/>
              <c:extLst>
                <c:ext xmlns:c15="http://schemas.microsoft.com/office/drawing/2012/chart" uri="{CE6537A1-D6FC-4f65-9D91-7224C49458BB}"/>
                <c:ext xmlns:c16="http://schemas.microsoft.com/office/drawing/2014/chart" uri="{C3380CC4-5D6E-409C-BE32-E72D297353CC}">
                  <c16:uniqueId val="{00000007-8A58-426F-86DA-36B583B9328E}"/>
                </c:ext>
              </c:extLst>
            </c:dLbl>
            <c:dLbl>
              <c:idx val="5"/>
              <c:delete val="1"/>
              <c:extLst>
                <c:ext xmlns:c15="http://schemas.microsoft.com/office/drawing/2012/chart" uri="{CE6537A1-D6FC-4f65-9D91-7224C49458BB}"/>
                <c:ext xmlns:c16="http://schemas.microsoft.com/office/drawing/2014/chart" uri="{C3380CC4-5D6E-409C-BE32-E72D297353CC}">
                  <c16:uniqueId val="{00000008-8A58-426F-86DA-36B583B9328E}"/>
                </c:ext>
              </c:extLst>
            </c:dLbl>
            <c:dLbl>
              <c:idx val="6"/>
              <c:delete val="1"/>
              <c:extLst>
                <c:ext xmlns:c15="http://schemas.microsoft.com/office/drawing/2012/chart" uri="{CE6537A1-D6FC-4f65-9D91-7224C49458BB}"/>
                <c:ext xmlns:c16="http://schemas.microsoft.com/office/drawing/2014/chart" uri="{C3380CC4-5D6E-409C-BE32-E72D297353CC}">
                  <c16:uniqueId val="{00000009-8A58-426F-86DA-36B583B9328E}"/>
                </c:ext>
              </c:extLst>
            </c:dLbl>
            <c:dLbl>
              <c:idx val="7"/>
              <c:delete val="1"/>
              <c:extLst>
                <c:ext xmlns:c15="http://schemas.microsoft.com/office/drawing/2012/chart" uri="{CE6537A1-D6FC-4f65-9D91-7224C49458BB}"/>
                <c:ext xmlns:c16="http://schemas.microsoft.com/office/drawing/2014/chart" uri="{C3380CC4-5D6E-409C-BE32-E72D297353CC}">
                  <c16:uniqueId val="{0000000A-8A58-426F-86DA-36B583B9328E}"/>
                </c:ext>
              </c:extLst>
            </c:dLbl>
            <c:dLbl>
              <c:idx val="8"/>
              <c:delete val="1"/>
              <c:extLst>
                <c:ext xmlns:c15="http://schemas.microsoft.com/office/drawing/2012/chart" uri="{CE6537A1-D6FC-4f65-9D91-7224C49458BB}"/>
                <c:ext xmlns:c16="http://schemas.microsoft.com/office/drawing/2014/chart" uri="{C3380CC4-5D6E-409C-BE32-E72D297353CC}">
                  <c16:uniqueId val="{0000000B-8A58-426F-86DA-36B583B9328E}"/>
                </c:ext>
              </c:extLst>
            </c:dLbl>
            <c:dLbl>
              <c:idx val="9"/>
              <c:delete val="1"/>
              <c:extLst>
                <c:ext xmlns:c15="http://schemas.microsoft.com/office/drawing/2012/chart" uri="{CE6537A1-D6FC-4f65-9D91-7224C49458BB}"/>
                <c:ext xmlns:c16="http://schemas.microsoft.com/office/drawing/2014/chart" uri="{C3380CC4-5D6E-409C-BE32-E72D297353CC}">
                  <c16:uniqueId val="{0000000C-8A58-426F-86DA-36B583B9328E}"/>
                </c:ext>
              </c:extLst>
            </c:dLbl>
            <c:dLbl>
              <c:idx val="10"/>
              <c:delete val="1"/>
              <c:extLst>
                <c:ext xmlns:c15="http://schemas.microsoft.com/office/drawing/2012/chart" uri="{CE6537A1-D6FC-4f65-9D91-7224C49458BB}"/>
                <c:ext xmlns:c16="http://schemas.microsoft.com/office/drawing/2014/chart" uri="{C3380CC4-5D6E-409C-BE32-E72D297353CC}">
                  <c16:uniqueId val="{0000000D-8A58-426F-86DA-36B583B9328E}"/>
                </c:ext>
              </c:extLst>
            </c:dLbl>
            <c:dLbl>
              <c:idx val="11"/>
              <c:delete val="1"/>
              <c:extLst>
                <c:ext xmlns:c15="http://schemas.microsoft.com/office/drawing/2012/chart" uri="{CE6537A1-D6FC-4f65-9D91-7224C49458BB}"/>
                <c:ext xmlns:c16="http://schemas.microsoft.com/office/drawing/2014/chart" uri="{C3380CC4-5D6E-409C-BE32-E72D297353CC}">
                  <c16:uniqueId val="{0000000E-8A58-426F-86DA-36B583B9328E}"/>
                </c:ext>
              </c:extLst>
            </c:dLbl>
            <c:dLbl>
              <c:idx val="12"/>
              <c:delete val="1"/>
              <c:extLst>
                <c:ext xmlns:c15="http://schemas.microsoft.com/office/drawing/2012/chart" uri="{CE6537A1-D6FC-4f65-9D91-7224C49458BB}"/>
                <c:ext xmlns:c16="http://schemas.microsoft.com/office/drawing/2014/chart" uri="{C3380CC4-5D6E-409C-BE32-E72D297353CC}">
                  <c16:uniqueId val="{0000000F-8A58-426F-86DA-36B583B9328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58-426F-86DA-36B583B9328E}"/>
                </c:ext>
              </c:extLst>
            </c:dLbl>
            <c:dLbl>
              <c:idx val="14"/>
              <c:delete val="1"/>
              <c:extLst>
                <c:ext xmlns:c15="http://schemas.microsoft.com/office/drawing/2012/chart" uri="{CE6537A1-D6FC-4f65-9D91-7224C49458BB}"/>
                <c:ext xmlns:c16="http://schemas.microsoft.com/office/drawing/2014/chart" uri="{C3380CC4-5D6E-409C-BE32-E72D297353CC}">
                  <c16:uniqueId val="{00000011-8A58-426F-86DA-36B583B9328E}"/>
                </c:ext>
              </c:extLst>
            </c:dLbl>
            <c:dLbl>
              <c:idx val="15"/>
              <c:delete val="1"/>
              <c:extLst>
                <c:ext xmlns:c15="http://schemas.microsoft.com/office/drawing/2012/chart" uri="{CE6537A1-D6FC-4f65-9D91-7224C49458BB}"/>
                <c:ext xmlns:c16="http://schemas.microsoft.com/office/drawing/2014/chart" uri="{C3380CC4-5D6E-409C-BE32-E72D297353CC}">
                  <c16:uniqueId val="{00000012-8A58-426F-86DA-36B583B9328E}"/>
                </c:ext>
              </c:extLst>
            </c:dLbl>
            <c:dLbl>
              <c:idx val="16"/>
              <c:delete val="1"/>
              <c:extLst>
                <c:ext xmlns:c15="http://schemas.microsoft.com/office/drawing/2012/chart" uri="{CE6537A1-D6FC-4f65-9D91-7224C49458BB}"/>
                <c:ext xmlns:c16="http://schemas.microsoft.com/office/drawing/2014/chart" uri="{C3380CC4-5D6E-409C-BE32-E72D297353CC}">
                  <c16:uniqueId val="{00000013-8A58-426F-86DA-36B583B9328E}"/>
                </c:ext>
              </c:extLst>
            </c:dLbl>
            <c:dLbl>
              <c:idx val="17"/>
              <c:delete val="1"/>
              <c:extLst>
                <c:ext xmlns:c15="http://schemas.microsoft.com/office/drawing/2012/chart" uri="{CE6537A1-D6FC-4f65-9D91-7224C49458BB}"/>
                <c:ext xmlns:c16="http://schemas.microsoft.com/office/drawing/2014/chart" uri="{C3380CC4-5D6E-409C-BE32-E72D297353CC}">
                  <c16:uniqueId val="{00000014-8A58-426F-86DA-36B583B9328E}"/>
                </c:ext>
              </c:extLst>
            </c:dLbl>
            <c:dLbl>
              <c:idx val="18"/>
              <c:delete val="1"/>
              <c:extLst>
                <c:ext xmlns:c15="http://schemas.microsoft.com/office/drawing/2012/chart" uri="{CE6537A1-D6FC-4f65-9D91-7224C49458BB}"/>
                <c:ext xmlns:c16="http://schemas.microsoft.com/office/drawing/2014/chart" uri="{C3380CC4-5D6E-409C-BE32-E72D297353CC}">
                  <c16:uniqueId val="{00000015-8A58-426F-86DA-36B583B9328E}"/>
                </c:ext>
              </c:extLst>
            </c:dLbl>
            <c:dLbl>
              <c:idx val="19"/>
              <c:delete val="1"/>
              <c:extLst>
                <c:ext xmlns:c15="http://schemas.microsoft.com/office/drawing/2012/chart" uri="{CE6537A1-D6FC-4f65-9D91-7224C49458BB}"/>
                <c:ext xmlns:c16="http://schemas.microsoft.com/office/drawing/2014/chart" uri="{C3380CC4-5D6E-409C-BE32-E72D297353CC}">
                  <c16:uniqueId val="{00000016-8A58-426F-86DA-36B583B9328E}"/>
                </c:ext>
              </c:extLst>
            </c:dLbl>
            <c:dLbl>
              <c:idx val="20"/>
              <c:delete val="1"/>
              <c:extLst>
                <c:ext xmlns:c15="http://schemas.microsoft.com/office/drawing/2012/chart" uri="{CE6537A1-D6FC-4f65-9D91-7224C49458BB}"/>
                <c:ext xmlns:c16="http://schemas.microsoft.com/office/drawing/2014/chart" uri="{C3380CC4-5D6E-409C-BE32-E72D297353CC}">
                  <c16:uniqueId val="{00000017-8A58-426F-86DA-36B583B9328E}"/>
                </c:ext>
              </c:extLst>
            </c:dLbl>
            <c:dLbl>
              <c:idx val="21"/>
              <c:delete val="1"/>
              <c:extLst>
                <c:ext xmlns:c15="http://schemas.microsoft.com/office/drawing/2012/chart" uri="{CE6537A1-D6FC-4f65-9D91-7224C49458BB}"/>
                <c:ext xmlns:c16="http://schemas.microsoft.com/office/drawing/2014/chart" uri="{C3380CC4-5D6E-409C-BE32-E72D297353CC}">
                  <c16:uniqueId val="{00000018-8A58-426F-86DA-36B583B9328E}"/>
                </c:ext>
              </c:extLst>
            </c:dLbl>
            <c:dLbl>
              <c:idx val="22"/>
              <c:delete val="1"/>
              <c:extLst>
                <c:ext xmlns:c15="http://schemas.microsoft.com/office/drawing/2012/chart" uri="{CE6537A1-D6FC-4f65-9D91-7224C49458BB}"/>
                <c:ext xmlns:c16="http://schemas.microsoft.com/office/drawing/2014/chart" uri="{C3380CC4-5D6E-409C-BE32-E72D297353CC}">
                  <c16:uniqueId val="{00000019-8A58-426F-86DA-36B583B9328E}"/>
                </c:ext>
              </c:extLst>
            </c:dLbl>
            <c:dLbl>
              <c:idx val="23"/>
              <c:delete val="1"/>
              <c:extLst>
                <c:ext xmlns:c15="http://schemas.microsoft.com/office/drawing/2012/chart" uri="{CE6537A1-D6FC-4f65-9D91-7224C49458BB}"/>
                <c:ext xmlns:c16="http://schemas.microsoft.com/office/drawing/2014/chart" uri="{C3380CC4-5D6E-409C-BE32-E72D297353CC}">
                  <c16:uniqueId val="{0000001A-8A58-426F-86DA-36B583B9328E}"/>
                </c:ext>
              </c:extLst>
            </c:dLbl>
            <c:dLbl>
              <c:idx val="24"/>
              <c:delete val="1"/>
              <c:extLst>
                <c:ext xmlns:c15="http://schemas.microsoft.com/office/drawing/2012/chart" uri="{CE6537A1-D6FC-4f65-9D91-7224C49458BB}"/>
                <c:ext xmlns:c16="http://schemas.microsoft.com/office/drawing/2014/chart" uri="{C3380CC4-5D6E-409C-BE32-E72D297353CC}">
                  <c16:uniqueId val="{0000001B-8A58-426F-86DA-36B583B9328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A58-426F-86DA-36B583B9328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Vulkaneifel (07233)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20389</v>
      </c>
      <c r="F11" s="238">
        <v>20089</v>
      </c>
      <c r="G11" s="238">
        <v>20536</v>
      </c>
      <c r="H11" s="238">
        <v>20056</v>
      </c>
      <c r="I11" s="265">
        <v>20049</v>
      </c>
      <c r="J11" s="263">
        <v>340</v>
      </c>
      <c r="K11" s="266">
        <v>1.6958451793106888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16.459855804600519</v>
      </c>
      <c r="E13" s="115">
        <v>3356</v>
      </c>
      <c r="F13" s="114">
        <v>3264</v>
      </c>
      <c r="G13" s="114">
        <v>3349</v>
      </c>
      <c r="H13" s="114">
        <v>3340</v>
      </c>
      <c r="I13" s="140">
        <v>3291</v>
      </c>
      <c r="J13" s="115">
        <v>65</v>
      </c>
      <c r="K13" s="116">
        <v>1.9750835612275903</v>
      </c>
    </row>
    <row r="14" spans="1:255" ht="14.1" customHeight="1" x14ac:dyDescent="0.2">
      <c r="A14" s="306" t="s">
        <v>230</v>
      </c>
      <c r="B14" s="307"/>
      <c r="C14" s="308"/>
      <c r="D14" s="113">
        <v>63.239982343420472</v>
      </c>
      <c r="E14" s="115">
        <v>12894</v>
      </c>
      <c r="F14" s="114">
        <v>12725</v>
      </c>
      <c r="G14" s="114">
        <v>13084</v>
      </c>
      <c r="H14" s="114">
        <v>12712</v>
      </c>
      <c r="I14" s="140">
        <v>12735</v>
      </c>
      <c r="J14" s="115">
        <v>159</v>
      </c>
      <c r="K14" s="116">
        <v>1.248527679623086</v>
      </c>
    </row>
    <row r="15" spans="1:255" ht="14.1" customHeight="1" x14ac:dyDescent="0.2">
      <c r="A15" s="306" t="s">
        <v>231</v>
      </c>
      <c r="B15" s="307"/>
      <c r="C15" s="308"/>
      <c r="D15" s="113">
        <v>9.8729707195056164</v>
      </c>
      <c r="E15" s="115">
        <v>2013</v>
      </c>
      <c r="F15" s="114">
        <v>1978</v>
      </c>
      <c r="G15" s="114">
        <v>1977</v>
      </c>
      <c r="H15" s="114">
        <v>1935</v>
      </c>
      <c r="I15" s="140">
        <v>1949</v>
      </c>
      <c r="J15" s="115">
        <v>64</v>
      </c>
      <c r="K15" s="116">
        <v>3.283735248845562</v>
      </c>
    </row>
    <row r="16" spans="1:255" ht="14.1" customHeight="1" x14ac:dyDescent="0.2">
      <c r="A16" s="306" t="s">
        <v>232</v>
      </c>
      <c r="B16" s="307"/>
      <c r="C16" s="308"/>
      <c r="D16" s="113">
        <v>7.0086811516013539</v>
      </c>
      <c r="E16" s="115">
        <v>1429</v>
      </c>
      <c r="F16" s="114">
        <v>1427</v>
      </c>
      <c r="G16" s="114">
        <v>1427</v>
      </c>
      <c r="H16" s="114">
        <v>1384</v>
      </c>
      <c r="I16" s="140">
        <v>1383</v>
      </c>
      <c r="J16" s="115">
        <v>46</v>
      </c>
      <c r="K16" s="116">
        <v>3.3261026753434564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1.235960566972387</v>
      </c>
      <c r="E18" s="115">
        <v>252</v>
      </c>
      <c r="F18" s="114">
        <v>239</v>
      </c>
      <c r="G18" s="114">
        <v>253</v>
      </c>
      <c r="H18" s="114">
        <v>254</v>
      </c>
      <c r="I18" s="140">
        <v>249</v>
      </c>
      <c r="J18" s="115">
        <v>3</v>
      </c>
      <c r="K18" s="116">
        <v>1.2048192771084338</v>
      </c>
    </row>
    <row r="19" spans="1:255" ht="14.1" customHeight="1" x14ac:dyDescent="0.2">
      <c r="A19" s="306" t="s">
        <v>235</v>
      </c>
      <c r="B19" s="307" t="s">
        <v>236</v>
      </c>
      <c r="C19" s="308"/>
      <c r="D19" s="113">
        <v>0.52479278042081512</v>
      </c>
      <c r="E19" s="115">
        <v>107</v>
      </c>
      <c r="F19" s="114">
        <v>99</v>
      </c>
      <c r="G19" s="114">
        <v>109</v>
      </c>
      <c r="H19" s="114">
        <v>112</v>
      </c>
      <c r="I19" s="140">
        <v>109</v>
      </c>
      <c r="J19" s="115">
        <v>-2</v>
      </c>
      <c r="K19" s="116">
        <v>-1.834862385321101</v>
      </c>
    </row>
    <row r="20" spans="1:255" ht="14.1" customHeight="1" x14ac:dyDescent="0.2">
      <c r="A20" s="306">
        <v>12</v>
      </c>
      <c r="B20" s="307" t="s">
        <v>237</v>
      </c>
      <c r="C20" s="308"/>
      <c r="D20" s="113">
        <v>0.5395065966942959</v>
      </c>
      <c r="E20" s="115">
        <v>110</v>
      </c>
      <c r="F20" s="114">
        <v>88</v>
      </c>
      <c r="G20" s="114">
        <v>112</v>
      </c>
      <c r="H20" s="114">
        <v>104</v>
      </c>
      <c r="I20" s="140">
        <v>113</v>
      </c>
      <c r="J20" s="115">
        <v>-3</v>
      </c>
      <c r="K20" s="116">
        <v>-2.6548672566371683</v>
      </c>
    </row>
    <row r="21" spans="1:255" ht="14.1" customHeight="1" x14ac:dyDescent="0.2">
      <c r="A21" s="306">
        <v>21</v>
      </c>
      <c r="B21" s="307" t="s">
        <v>238</v>
      </c>
      <c r="C21" s="308"/>
      <c r="D21" s="113">
        <v>0.62288488891068716</v>
      </c>
      <c r="E21" s="115">
        <v>127</v>
      </c>
      <c r="F21" s="114">
        <v>118</v>
      </c>
      <c r="G21" s="114">
        <v>138</v>
      </c>
      <c r="H21" s="114">
        <v>144</v>
      </c>
      <c r="I21" s="140">
        <v>133</v>
      </c>
      <c r="J21" s="115">
        <v>-6</v>
      </c>
      <c r="K21" s="116">
        <v>-4.511278195488722</v>
      </c>
    </row>
    <row r="22" spans="1:255" ht="14.1" customHeight="1" x14ac:dyDescent="0.2">
      <c r="A22" s="306">
        <v>22</v>
      </c>
      <c r="B22" s="307" t="s">
        <v>239</v>
      </c>
      <c r="C22" s="308"/>
      <c r="D22" s="113">
        <v>1.9275099318259845</v>
      </c>
      <c r="E22" s="115">
        <v>393</v>
      </c>
      <c r="F22" s="114">
        <v>386</v>
      </c>
      <c r="G22" s="114">
        <v>399</v>
      </c>
      <c r="H22" s="114">
        <v>394</v>
      </c>
      <c r="I22" s="140">
        <v>388</v>
      </c>
      <c r="J22" s="115">
        <v>5</v>
      </c>
      <c r="K22" s="116">
        <v>1.2886597938144331</v>
      </c>
    </row>
    <row r="23" spans="1:255" ht="14.1" customHeight="1" x14ac:dyDescent="0.2">
      <c r="A23" s="306">
        <v>23</v>
      </c>
      <c r="B23" s="307" t="s">
        <v>240</v>
      </c>
      <c r="C23" s="308"/>
      <c r="D23" s="113">
        <v>0.36294080141252638</v>
      </c>
      <c r="E23" s="115">
        <v>74</v>
      </c>
      <c r="F23" s="114">
        <v>74</v>
      </c>
      <c r="G23" s="114">
        <v>77</v>
      </c>
      <c r="H23" s="114">
        <v>75</v>
      </c>
      <c r="I23" s="140">
        <v>74</v>
      </c>
      <c r="J23" s="115">
        <v>0</v>
      </c>
      <c r="K23" s="116">
        <v>0</v>
      </c>
    </row>
    <row r="24" spans="1:255" ht="14.1" customHeight="1" x14ac:dyDescent="0.2">
      <c r="A24" s="306">
        <v>24</v>
      </c>
      <c r="B24" s="307" t="s">
        <v>241</v>
      </c>
      <c r="C24" s="308"/>
      <c r="D24" s="113">
        <v>6.4397469223600963</v>
      </c>
      <c r="E24" s="115">
        <v>1313</v>
      </c>
      <c r="F24" s="114">
        <v>1258</v>
      </c>
      <c r="G24" s="114">
        <v>1296</v>
      </c>
      <c r="H24" s="114">
        <v>1346</v>
      </c>
      <c r="I24" s="140">
        <v>1374</v>
      </c>
      <c r="J24" s="115">
        <v>-61</v>
      </c>
      <c r="K24" s="116">
        <v>-4.4395924308588066</v>
      </c>
    </row>
    <row r="25" spans="1:255" ht="14.1" customHeight="1" x14ac:dyDescent="0.2">
      <c r="A25" s="306">
        <v>25</v>
      </c>
      <c r="B25" s="307" t="s">
        <v>242</v>
      </c>
      <c r="C25" s="308"/>
      <c r="D25" s="113">
        <v>5.0468389818039139</v>
      </c>
      <c r="E25" s="115">
        <v>1029</v>
      </c>
      <c r="F25" s="114">
        <v>969</v>
      </c>
      <c r="G25" s="114">
        <v>976</v>
      </c>
      <c r="H25" s="114">
        <v>954</v>
      </c>
      <c r="I25" s="140">
        <v>959</v>
      </c>
      <c r="J25" s="115">
        <v>70</v>
      </c>
      <c r="K25" s="116">
        <v>7.2992700729927007</v>
      </c>
    </row>
    <row r="26" spans="1:255" ht="14.1" customHeight="1" x14ac:dyDescent="0.2">
      <c r="A26" s="306">
        <v>26</v>
      </c>
      <c r="B26" s="307" t="s">
        <v>243</v>
      </c>
      <c r="C26" s="308"/>
      <c r="D26" s="113">
        <v>2.9378586492716661</v>
      </c>
      <c r="E26" s="115">
        <v>599</v>
      </c>
      <c r="F26" s="114">
        <v>603</v>
      </c>
      <c r="G26" s="114">
        <v>600</v>
      </c>
      <c r="H26" s="114">
        <v>581</v>
      </c>
      <c r="I26" s="140">
        <v>595</v>
      </c>
      <c r="J26" s="115">
        <v>4</v>
      </c>
      <c r="K26" s="116">
        <v>0.67226890756302526</v>
      </c>
    </row>
    <row r="27" spans="1:255" ht="14.1" customHeight="1" x14ac:dyDescent="0.2">
      <c r="A27" s="306">
        <v>27</v>
      </c>
      <c r="B27" s="307" t="s">
        <v>244</v>
      </c>
      <c r="C27" s="308"/>
      <c r="D27" s="113">
        <v>2.4179704742753447</v>
      </c>
      <c r="E27" s="115">
        <v>493</v>
      </c>
      <c r="F27" s="114">
        <v>477</v>
      </c>
      <c r="G27" s="114">
        <v>480</v>
      </c>
      <c r="H27" s="114">
        <v>466</v>
      </c>
      <c r="I27" s="140">
        <v>473</v>
      </c>
      <c r="J27" s="115">
        <v>20</v>
      </c>
      <c r="K27" s="116">
        <v>4.2283298097251585</v>
      </c>
    </row>
    <row r="28" spans="1:255" ht="14.1" customHeight="1" x14ac:dyDescent="0.2">
      <c r="A28" s="306">
        <v>28</v>
      </c>
      <c r="B28" s="307" t="s">
        <v>245</v>
      </c>
      <c r="C28" s="308"/>
      <c r="D28" s="113">
        <v>0.1422335573103144</v>
      </c>
      <c r="E28" s="115">
        <v>29</v>
      </c>
      <c r="F28" s="114">
        <v>30</v>
      </c>
      <c r="G28" s="114">
        <v>30</v>
      </c>
      <c r="H28" s="114">
        <v>31</v>
      </c>
      <c r="I28" s="140">
        <v>31</v>
      </c>
      <c r="J28" s="115">
        <v>-2</v>
      </c>
      <c r="K28" s="116">
        <v>-6.4516129032258061</v>
      </c>
    </row>
    <row r="29" spans="1:255" ht="14.1" customHeight="1" x14ac:dyDescent="0.2">
      <c r="A29" s="306">
        <v>29</v>
      </c>
      <c r="B29" s="307" t="s">
        <v>246</v>
      </c>
      <c r="C29" s="308"/>
      <c r="D29" s="113">
        <v>4.4337633037422135</v>
      </c>
      <c r="E29" s="115">
        <v>904</v>
      </c>
      <c r="F29" s="114">
        <v>902</v>
      </c>
      <c r="G29" s="114">
        <v>889</v>
      </c>
      <c r="H29" s="114">
        <v>878</v>
      </c>
      <c r="I29" s="140">
        <v>878</v>
      </c>
      <c r="J29" s="115">
        <v>26</v>
      </c>
      <c r="K29" s="116">
        <v>2.9612756264236904</v>
      </c>
    </row>
    <row r="30" spans="1:255" ht="14.1" customHeight="1" x14ac:dyDescent="0.2">
      <c r="A30" s="306" t="s">
        <v>247</v>
      </c>
      <c r="B30" s="307" t="s">
        <v>248</v>
      </c>
      <c r="C30" s="308"/>
      <c r="D30" s="113">
        <v>1.4125263622541566</v>
      </c>
      <c r="E30" s="115">
        <v>288</v>
      </c>
      <c r="F30" s="114">
        <v>282</v>
      </c>
      <c r="G30" s="114">
        <v>272</v>
      </c>
      <c r="H30" s="114">
        <v>264</v>
      </c>
      <c r="I30" s="140">
        <v>265</v>
      </c>
      <c r="J30" s="115">
        <v>23</v>
      </c>
      <c r="K30" s="116">
        <v>8.6792452830188687</v>
      </c>
    </row>
    <row r="31" spans="1:255" ht="14.1" customHeight="1" x14ac:dyDescent="0.2">
      <c r="A31" s="306" t="s">
        <v>249</v>
      </c>
      <c r="B31" s="307" t="s">
        <v>250</v>
      </c>
      <c r="C31" s="308"/>
      <c r="D31" s="113">
        <v>1.7018980822992791</v>
      </c>
      <c r="E31" s="115">
        <v>347</v>
      </c>
      <c r="F31" s="114">
        <v>357</v>
      </c>
      <c r="G31" s="114">
        <v>363</v>
      </c>
      <c r="H31" s="114">
        <v>359</v>
      </c>
      <c r="I31" s="140">
        <v>358</v>
      </c>
      <c r="J31" s="115">
        <v>-11</v>
      </c>
      <c r="K31" s="116">
        <v>-3.0726256983240225</v>
      </c>
    </row>
    <row r="32" spans="1:255" ht="14.1" customHeight="1" x14ac:dyDescent="0.2">
      <c r="A32" s="306">
        <v>31</v>
      </c>
      <c r="B32" s="307" t="s">
        <v>251</v>
      </c>
      <c r="C32" s="308"/>
      <c r="D32" s="113">
        <v>0.51988817499632156</v>
      </c>
      <c r="E32" s="115">
        <v>106</v>
      </c>
      <c r="F32" s="114">
        <v>107</v>
      </c>
      <c r="G32" s="114">
        <v>107</v>
      </c>
      <c r="H32" s="114">
        <v>106</v>
      </c>
      <c r="I32" s="140">
        <v>104</v>
      </c>
      <c r="J32" s="115">
        <v>2</v>
      </c>
      <c r="K32" s="116">
        <v>1.9230769230769231</v>
      </c>
    </row>
    <row r="33" spans="1:11" ht="14.1" customHeight="1" x14ac:dyDescent="0.2">
      <c r="A33" s="306">
        <v>32</v>
      </c>
      <c r="B33" s="307" t="s">
        <v>252</v>
      </c>
      <c r="C33" s="308"/>
      <c r="D33" s="113">
        <v>3.246848791014763</v>
      </c>
      <c r="E33" s="115">
        <v>662</v>
      </c>
      <c r="F33" s="114">
        <v>647</v>
      </c>
      <c r="G33" s="114">
        <v>705</v>
      </c>
      <c r="H33" s="114">
        <v>678</v>
      </c>
      <c r="I33" s="140">
        <v>643</v>
      </c>
      <c r="J33" s="115">
        <v>19</v>
      </c>
      <c r="K33" s="116">
        <v>2.9548989113530326</v>
      </c>
    </row>
    <row r="34" spans="1:11" ht="14.1" customHeight="1" x14ac:dyDescent="0.2">
      <c r="A34" s="306">
        <v>33</v>
      </c>
      <c r="B34" s="307" t="s">
        <v>253</v>
      </c>
      <c r="C34" s="308"/>
      <c r="D34" s="113">
        <v>1.3536710971602335</v>
      </c>
      <c r="E34" s="115">
        <v>276</v>
      </c>
      <c r="F34" s="114">
        <v>282</v>
      </c>
      <c r="G34" s="114">
        <v>307</v>
      </c>
      <c r="H34" s="114">
        <v>293</v>
      </c>
      <c r="I34" s="140">
        <v>275</v>
      </c>
      <c r="J34" s="115">
        <v>1</v>
      </c>
      <c r="K34" s="116">
        <v>0.36363636363636365</v>
      </c>
    </row>
    <row r="35" spans="1:11" ht="14.1" customHeight="1" x14ac:dyDescent="0.2">
      <c r="A35" s="306">
        <v>34</v>
      </c>
      <c r="B35" s="307" t="s">
        <v>254</v>
      </c>
      <c r="C35" s="308"/>
      <c r="D35" s="113">
        <v>2.5160625827652163</v>
      </c>
      <c r="E35" s="115">
        <v>513</v>
      </c>
      <c r="F35" s="114">
        <v>510</v>
      </c>
      <c r="G35" s="114">
        <v>519</v>
      </c>
      <c r="H35" s="114">
        <v>497</v>
      </c>
      <c r="I35" s="140">
        <v>498</v>
      </c>
      <c r="J35" s="115">
        <v>15</v>
      </c>
      <c r="K35" s="116">
        <v>3.0120481927710845</v>
      </c>
    </row>
    <row r="36" spans="1:11" ht="14.1" customHeight="1" x14ac:dyDescent="0.2">
      <c r="A36" s="306">
        <v>41</v>
      </c>
      <c r="B36" s="307" t="s">
        <v>255</v>
      </c>
      <c r="C36" s="308"/>
      <c r="D36" s="113">
        <v>0.24523027122467997</v>
      </c>
      <c r="E36" s="115">
        <v>50</v>
      </c>
      <c r="F36" s="114">
        <v>51</v>
      </c>
      <c r="G36" s="114">
        <v>50</v>
      </c>
      <c r="H36" s="114">
        <v>52</v>
      </c>
      <c r="I36" s="140">
        <v>52</v>
      </c>
      <c r="J36" s="115">
        <v>-2</v>
      </c>
      <c r="K36" s="116">
        <v>-3.8461538461538463</v>
      </c>
    </row>
    <row r="37" spans="1:11" ht="14.1" customHeight="1" x14ac:dyDescent="0.2">
      <c r="A37" s="306">
        <v>42</v>
      </c>
      <c r="B37" s="307" t="s">
        <v>256</v>
      </c>
      <c r="C37" s="308"/>
      <c r="D37" s="113">
        <v>0.10790131933885919</v>
      </c>
      <c r="E37" s="115">
        <v>22</v>
      </c>
      <c r="F37" s="114">
        <v>22</v>
      </c>
      <c r="G37" s="114">
        <v>25</v>
      </c>
      <c r="H37" s="114">
        <v>23</v>
      </c>
      <c r="I37" s="140">
        <v>21</v>
      </c>
      <c r="J37" s="115">
        <v>1</v>
      </c>
      <c r="K37" s="116">
        <v>4.7619047619047619</v>
      </c>
    </row>
    <row r="38" spans="1:11" ht="14.1" customHeight="1" x14ac:dyDescent="0.2">
      <c r="A38" s="306">
        <v>43</v>
      </c>
      <c r="B38" s="307" t="s">
        <v>257</v>
      </c>
      <c r="C38" s="308"/>
      <c r="D38" s="113">
        <v>1.0446809554171368</v>
      </c>
      <c r="E38" s="115">
        <v>213</v>
      </c>
      <c r="F38" s="114">
        <v>207</v>
      </c>
      <c r="G38" s="114">
        <v>200</v>
      </c>
      <c r="H38" s="114">
        <v>198</v>
      </c>
      <c r="I38" s="140">
        <v>197</v>
      </c>
      <c r="J38" s="115">
        <v>16</v>
      </c>
      <c r="K38" s="116">
        <v>8.1218274111675122</v>
      </c>
    </row>
    <row r="39" spans="1:11" ht="14.1" customHeight="1" x14ac:dyDescent="0.2">
      <c r="A39" s="306">
        <v>51</v>
      </c>
      <c r="B39" s="307" t="s">
        <v>258</v>
      </c>
      <c r="C39" s="308"/>
      <c r="D39" s="113">
        <v>4.4141448820442397</v>
      </c>
      <c r="E39" s="115">
        <v>900</v>
      </c>
      <c r="F39" s="114">
        <v>886</v>
      </c>
      <c r="G39" s="114">
        <v>911</v>
      </c>
      <c r="H39" s="114">
        <v>890</v>
      </c>
      <c r="I39" s="140">
        <v>872</v>
      </c>
      <c r="J39" s="115">
        <v>28</v>
      </c>
      <c r="K39" s="116">
        <v>3.2110091743119265</v>
      </c>
    </row>
    <row r="40" spans="1:11" ht="14.1" customHeight="1" x14ac:dyDescent="0.2">
      <c r="A40" s="306" t="s">
        <v>259</v>
      </c>
      <c r="B40" s="307" t="s">
        <v>260</v>
      </c>
      <c r="C40" s="308"/>
      <c r="D40" s="113">
        <v>3.9531119721418411</v>
      </c>
      <c r="E40" s="115">
        <v>806</v>
      </c>
      <c r="F40" s="114">
        <v>788</v>
      </c>
      <c r="G40" s="114">
        <v>802</v>
      </c>
      <c r="H40" s="114">
        <v>786</v>
      </c>
      <c r="I40" s="140">
        <v>770</v>
      </c>
      <c r="J40" s="115">
        <v>36</v>
      </c>
      <c r="K40" s="116">
        <v>4.6753246753246751</v>
      </c>
    </row>
    <row r="41" spans="1:11" ht="14.1" customHeight="1" x14ac:dyDescent="0.2">
      <c r="A41" s="306"/>
      <c r="B41" s="307" t="s">
        <v>261</v>
      </c>
      <c r="C41" s="308"/>
      <c r="D41" s="113">
        <v>3.3547501103536219</v>
      </c>
      <c r="E41" s="115">
        <v>684</v>
      </c>
      <c r="F41" s="114">
        <v>675</v>
      </c>
      <c r="G41" s="114">
        <v>688</v>
      </c>
      <c r="H41" s="114">
        <v>676</v>
      </c>
      <c r="I41" s="140">
        <v>657</v>
      </c>
      <c r="J41" s="115">
        <v>27</v>
      </c>
      <c r="K41" s="116">
        <v>4.1095890410958908</v>
      </c>
    </row>
    <row r="42" spans="1:11" ht="14.1" customHeight="1" x14ac:dyDescent="0.2">
      <c r="A42" s="306">
        <v>52</v>
      </c>
      <c r="B42" s="307" t="s">
        <v>262</v>
      </c>
      <c r="C42" s="308"/>
      <c r="D42" s="113">
        <v>5.0958850360488501</v>
      </c>
      <c r="E42" s="115">
        <v>1039</v>
      </c>
      <c r="F42" s="114">
        <v>1008</v>
      </c>
      <c r="G42" s="114">
        <v>1168</v>
      </c>
      <c r="H42" s="114">
        <v>1125</v>
      </c>
      <c r="I42" s="140">
        <v>1132</v>
      </c>
      <c r="J42" s="115">
        <v>-93</v>
      </c>
      <c r="K42" s="116">
        <v>-8.2155477031802118</v>
      </c>
    </row>
    <row r="43" spans="1:11" ht="14.1" customHeight="1" x14ac:dyDescent="0.2">
      <c r="A43" s="306" t="s">
        <v>263</v>
      </c>
      <c r="B43" s="307" t="s">
        <v>264</v>
      </c>
      <c r="C43" s="308"/>
      <c r="D43" s="113">
        <v>3.7569277551620974</v>
      </c>
      <c r="E43" s="115">
        <v>766</v>
      </c>
      <c r="F43" s="114">
        <v>738</v>
      </c>
      <c r="G43" s="114">
        <v>896</v>
      </c>
      <c r="H43" s="114">
        <v>859</v>
      </c>
      <c r="I43" s="140">
        <v>867</v>
      </c>
      <c r="J43" s="115">
        <v>-101</v>
      </c>
      <c r="K43" s="116">
        <v>-11.649365628604382</v>
      </c>
    </row>
    <row r="44" spans="1:11" ht="14.1" customHeight="1" x14ac:dyDescent="0.2">
      <c r="A44" s="306">
        <v>53</v>
      </c>
      <c r="B44" s="307" t="s">
        <v>265</v>
      </c>
      <c r="C44" s="308"/>
      <c r="D44" s="113">
        <v>0.51007896414733433</v>
      </c>
      <c r="E44" s="115">
        <v>104</v>
      </c>
      <c r="F44" s="114">
        <v>110</v>
      </c>
      <c r="G44" s="114">
        <v>109</v>
      </c>
      <c r="H44" s="114">
        <v>104</v>
      </c>
      <c r="I44" s="140">
        <v>98</v>
      </c>
      <c r="J44" s="115">
        <v>6</v>
      </c>
      <c r="K44" s="116">
        <v>6.1224489795918364</v>
      </c>
    </row>
    <row r="45" spans="1:11" ht="14.1" customHeight="1" x14ac:dyDescent="0.2">
      <c r="A45" s="306" t="s">
        <v>266</v>
      </c>
      <c r="B45" s="307" t="s">
        <v>267</v>
      </c>
      <c r="C45" s="308"/>
      <c r="D45" s="113">
        <v>0.43160527735543674</v>
      </c>
      <c r="E45" s="115">
        <v>88</v>
      </c>
      <c r="F45" s="114">
        <v>93</v>
      </c>
      <c r="G45" s="114">
        <v>93</v>
      </c>
      <c r="H45" s="114">
        <v>88</v>
      </c>
      <c r="I45" s="140">
        <v>83</v>
      </c>
      <c r="J45" s="115">
        <v>5</v>
      </c>
      <c r="K45" s="116">
        <v>6.024096385542169</v>
      </c>
    </row>
    <row r="46" spans="1:11" ht="14.1" customHeight="1" x14ac:dyDescent="0.2">
      <c r="A46" s="306">
        <v>54</v>
      </c>
      <c r="B46" s="307" t="s">
        <v>268</v>
      </c>
      <c r="C46" s="308"/>
      <c r="D46" s="113">
        <v>2.2806415223895238</v>
      </c>
      <c r="E46" s="115">
        <v>465</v>
      </c>
      <c r="F46" s="114">
        <v>445</v>
      </c>
      <c r="G46" s="114">
        <v>433</v>
      </c>
      <c r="H46" s="114">
        <v>413</v>
      </c>
      <c r="I46" s="140">
        <v>394</v>
      </c>
      <c r="J46" s="115">
        <v>71</v>
      </c>
      <c r="K46" s="116">
        <v>18.020304568527919</v>
      </c>
    </row>
    <row r="47" spans="1:11" ht="14.1" customHeight="1" x14ac:dyDescent="0.2">
      <c r="A47" s="306">
        <v>61</v>
      </c>
      <c r="B47" s="307" t="s">
        <v>269</v>
      </c>
      <c r="C47" s="308"/>
      <c r="D47" s="113">
        <v>2.5258717936142037</v>
      </c>
      <c r="E47" s="115">
        <v>515</v>
      </c>
      <c r="F47" s="114">
        <v>503</v>
      </c>
      <c r="G47" s="114">
        <v>511</v>
      </c>
      <c r="H47" s="114">
        <v>488</v>
      </c>
      <c r="I47" s="140">
        <v>491</v>
      </c>
      <c r="J47" s="115">
        <v>24</v>
      </c>
      <c r="K47" s="116">
        <v>4.8879837067209779</v>
      </c>
    </row>
    <row r="48" spans="1:11" ht="14.1" customHeight="1" x14ac:dyDescent="0.2">
      <c r="A48" s="306">
        <v>62</v>
      </c>
      <c r="B48" s="307" t="s">
        <v>270</v>
      </c>
      <c r="C48" s="308"/>
      <c r="D48" s="113">
        <v>6.5819804796704107</v>
      </c>
      <c r="E48" s="115">
        <v>1342</v>
      </c>
      <c r="F48" s="114">
        <v>1337</v>
      </c>
      <c r="G48" s="114">
        <v>1318</v>
      </c>
      <c r="H48" s="114">
        <v>1297</v>
      </c>
      <c r="I48" s="140">
        <v>1280</v>
      </c>
      <c r="J48" s="115">
        <v>62</v>
      </c>
      <c r="K48" s="116">
        <v>4.84375</v>
      </c>
    </row>
    <row r="49" spans="1:11" ht="14.1" customHeight="1" x14ac:dyDescent="0.2">
      <c r="A49" s="306">
        <v>63</v>
      </c>
      <c r="B49" s="307" t="s">
        <v>271</v>
      </c>
      <c r="C49" s="308"/>
      <c r="D49" s="113">
        <v>3.0702829957329931</v>
      </c>
      <c r="E49" s="115">
        <v>626</v>
      </c>
      <c r="F49" s="114">
        <v>620</v>
      </c>
      <c r="G49" s="114">
        <v>665</v>
      </c>
      <c r="H49" s="114">
        <v>684</v>
      </c>
      <c r="I49" s="140">
        <v>659</v>
      </c>
      <c r="J49" s="115">
        <v>-33</v>
      </c>
      <c r="K49" s="116">
        <v>-5.0075872534142638</v>
      </c>
    </row>
    <row r="50" spans="1:11" ht="14.1" customHeight="1" x14ac:dyDescent="0.2">
      <c r="A50" s="306" t="s">
        <v>272</v>
      </c>
      <c r="B50" s="307" t="s">
        <v>273</v>
      </c>
      <c r="C50" s="308"/>
      <c r="D50" s="113">
        <v>0.9269704252292903</v>
      </c>
      <c r="E50" s="115">
        <v>189</v>
      </c>
      <c r="F50" s="114">
        <v>193</v>
      </c>
      <c r="G50" s="114">
        <v>201</v>
      </c>
      <c r="H50" s="114">
        <v>198</v>
      </c>
      <c r="I50" s="140">
        <v>185</v>
      </c>
      <c r="J50" s="115">
        <v>4</v>
      </c>
      <c r="K50" s="116">
        <v>2.1621621621621623</v>
      </c>
    </row>
    <row r="51" spans="1:11" ht="14.1" customHeight="1" x14ac:dyDescent="0.2">
      <c r="A51" s="306" t="s">
        <v>274</v>
      </c>
      <c r="B51" s="307" t="s">
        <v>275</v>
      </c>
      <c r="C51" s="308"/>
      <c r="D51" s="113">
        <v>1.677375055176811</v>
      </c>
      <c r="E51" s="115">
        <v>342</v>
      </c>
      <c r="F51" s="114">
        <v>334</v>
      </c>
      <c r="G51" s="114">
        <v>375</v>
      </c>
      <c r="H51" s="114">
        <v>405</v>
      </c>
      <c r="I51" s="140">
        <v>391</v>
      </c>
      <c r="J51" s="115">
        <v>-49</v>
      </c>
      <c r="K51" s="116">
        <v>-12.531969309462916</v>
      </c>
    </row>
    <row r="52" spans="1:11" ht="14.1" customHeight="1" x14ac:dyDescent="0.2">
      <c r="A52" s="306">
        <v>71</v>
      </c>
      <c r="B52" s="307" t="s">
        <v>276</v>
      </c>
      <c r="C52" s="308"/>
      <c r="D52" s="113">
        <v>8.9509048997008183</v>
      </c>
      <c r="E52" s="115">
        <v>1825</v>
      </c>
      <c r="F52" s="114">
        <v>1825</v>
      </c>
      <c r="G52" s="114">
        <v>1859</v>
      </c>
      <c r="H52" s="114">
        <v>1806</v>
      </c>
      <c r="I52" s="140">
        <v>1826</v>
      </c>
      <c r="J52" s="115">
        <v>-1</v>
      </c>
      <c r="K52" s="116">
        <v>-5.4764512595837894E-2</v>
      </c>
    </row>
    <row r="53" spans="1:11" ht="14.1" customHeight="1" x14ac:dyDescent="0.2">
      <c r="A53" s="306" t="s">
        <v>277</v>
      </c>
      <c r="B53" s="307" t="s">
        <v>278</v>
      </c>
      <c r="C53" s="308"/>
      <c r="D53" s="113">
        <v>2.5945362695571141</v>
      </c>
      <c r="E53" s="115">
        <v>529</v>
      </c>
      <c r="F53" s="114">
        <v>531</v>
      </c>
      <c r="G53" s="114">
        <v>532</v>
      </c>
      <c r="H53" s="114">
        <v>498</v>
      </c>
      <c r="I53" s="140">
        <v>501</v>
      </c>
      <c r="J53" s="115">
        <v>28</v>
      </c>
      <c r="K53" s="116">
        <v>5.5888223552894214</v>
      </c>
    </row>
    <row r="54" spans="1:11" ht="14.1" customHeight="1" x14ac:dyDescent="0.2">
      <c r="A54" s="306" t="s">
        <v>279</v>
      </c>
      <c r="B54" s="307" t="s">
        <v>280</v>
      </c>
      <c r="C54" s="308"/>
      <c r="D54" s="113">
        <v>5.6010593947716902</v>
      </c>
      <c r="E54" s="115">
        <v>1142</v>
      </c>
      <c r="F54" s="114">
        <v>1141</v>
      </c>
      <c r="G54" s="114">
        <v>1171</v>
      </c>
      <c r="H54" s="114">
        <v>1153</v>
      </c>
      <c r="I54" s="140">
        <v>1170</v>
      </c>
      <c r="J54" s="115">
        <v>-28</v>
      </c>
      <c r="K54" s="116">
        <v>-2.3931623931623931</v>
      </c>
    </row>
    <row r="55" spans="1:11" ht="14.1" customHeight="1" x14ac:dyDescent="0.2">
      <c r="A55" s="306">
        <v>72</v>
      </c>
      <c r="B55" s="307" t="s">
        <v>281</v>
      </c>
      <c r="C55" s="308"/>
      <c r="D55" s="113">
        <v>3.0163323360635639</v>
      </c>
      <c r="E55" s="115">
        <v>615</v>
      </c>
      <c r="F55" s="114">
        <v>618</v>
      </c>
      <c r="G55" s="114">
        <v>626</v>
      </c>
      <c r="H55" s="114">
        <v>609</v>
      </c>
      <c r="I55" s="140">
        <v>611</v>
      </c>
      <c r="J55" s="115">
        <v>4</v>
      </c>
      <c r="K55" s="116">
        <v>0.65466448445171854</v>
      </c>
    </row>
    <row r="56" spans="1:11" ht="14.1" customHeight="1" x14ac:dyDescent="0.2">
      <c r="A56" s="306" t="s">
        <v>282</v>
      </c>
      <c r="B56" s="307" t="s">
        <v>283</v>
      </c>
      <c r="C56" s="308"/>
      <c r="D56" s="113">
        <v>1.4468586002256119</v>
      </c>
      <c r="E56" s="115">
        <v>295</v>
      </c>
      <c r="F56" s="114">
        <v>300</v>
      </c>
      <c r="G56" s="114">
        <v>299</v>
      </c>
      <c r="H56" s="114">
        <v>285</v>
      </c>
      <c r="I56" s="140">
        <v>289</v>
      </c>
      <c r="J56" s="115">
        <v>6</v>
      </c>
      <c r="K56" s="116">
        <v>2.0761245674740483</v>
      </c>
    </row>
    <row r="57" spans="1:11" ht="14.1" customHeight="1" x14ac:dyDescent="0.2">
      <c r="A57" s="306" t="s">
        <v>284</v>
      </c>
      <c r="B57" s="307" t="s">
        <v>285</v>
      </c>
      <c r="C57" s="308"/>
      <c r="D57" s="113">
        <v>1.0103487174456816</v>
      </c>
      <c r="E57" s="115">
        <v>206</v>
      </c>
      <c r="F57" s="114">
        <v>201</v>
      </c>
      <c r="G57" s="114">
        <v>205</v>
      </c>
      <c r="H57" s="114">
        <v>208</v>
      </c>
      <c r="I57" s="140">
        <v>204</v>
      </c>
      <c r="J57" s="115">
        <v>2</v>
      </c>
      <c r="K57" s="116">
        <v>0.98039215686274506</v>
      </c>
    </row>
    <row r="58" spans="1:11" ht="14.1" customHeight="1" x14ac:dyDescent="0.2">
      <c r="A58" s="306">
        <v>73</v>
      </c>
      <c r="B58" s="307" t="s">
        <v>286</v>
      </c>
      <c r="C58" s="308"/>
      <c r="D58" s="113">
        <v>2.5552994261611652</v>
      </c>
      <c r="E58" s="115">
        <v>521</v>
      </c>
      <c r="F58" s="114">
        <v>518</v>
      </c>
      <c r="G58" s="114">
        <v>521</v>
      </c>
      <c r="H58" s="114">
        <v>511</v>
      </c>
      <c r="I58" s="140">
        <v>510</v>
      </c>
      <c r="J58" s="115">
        <v>11</v>
      </c>
      <c r="K58" s="116">
        <v>2.1568627450980391</v>
      </c>
    </row>
    <row r="59" spans="1:11" ht="14.1" customHeight="1" x14ac:dyDescent="0.2">
      <c r="A59" s="306" t="s">
        <v>287</v>
      </c>
      <c r="B59" s="307" t="s">
        <v>288</v>
      </c>
      <c r="C59" s="308"/>
      <c r="D59" s="113">
        <v>2.1580263867771836</v>
      </c>
      <c r="E59" s="115">
        <v>440</v>
      </c>
      <c r="F59" s="114">
        <v>435</v>
      </c>
      <c r="G59" s="114">
        <v>436</v>
      </c>
      <c r="H59" s="114">
        <v>430</v>
      </c>
      <c r="I59" s="140">
        <v>428</v>
      </c>
      <c r="J59" s="115">
        <v>12</v>
      </c>
      <c r="K59" s="116">
        <v>2.8037383177570092</v>
      </c>
    </row>
    <row r="60" spans="1:11" ht="14.1" customHeight="1" x14ac:dyDescent="0.2">
      <c r="A60" s="306">
        <v>81</v>
      </c>
      <c r="B60" s="307" t="s">
        <v>289</v>
      </c>
      <c r="C60" s="308"/>
      <c r="D60" s="113">
        <v>9.7944970327137177</v>
      </c>
      <c r="E60" s="115">
        <v>1997</v>
      </c>
      <c r="F60" s="114">
        <v>1978</v>
      </c>
      <c r="G60" s="114">
        <v>1980</v>
      </c>
      <c r="H60" s="114">
        <v>1921</v>
      </c>
      <c r="I60" s="140">
        <v>1919</v>
      </c>
      <c r="J60" s="115">
        <v>78</v>
      </c>
      <c r="K60" s="116">
        <v>4.064616988014591</v>
      </c>
    </row>
    <row r="61" spans="1:11" ht="14.1" customHeight="1" x14ac:dyDescent="0.2">
      <c r="A61" s="306" t="s">
        <v>290</v>
      </c>
      <c r="B61" s="307" t="s">
        <v>291</v>
      </c>
      <c r="C61" s="308"/>
      <c r="D61" s="113">
        <v>2.094266516258767</v>
      </c>
      <c r="E61" s="115">
        <v>427</v>
      </c>
      <c r="F61" s="114">
        <v>428</v>
      </c>
      <c r="G61" s="114">
        <v>429</v>
      </c>
      <c r="H61" s="114">
        <v>411</v>
      </c>
      <c r="I61" s="140">
        <v>413</v>
      </c>
      <c r="J61" s="115">
        <v>14</v>
      </c>
      <c r="K61" s="116">
        <v>3.3898305084745761</v>
      </c>
    </row>
    <row r="62" spans="1:11" ht="14.1" customHeight="1" x14ac:dyDescent="0.2">
      <c r="A62" s="306" t="s">
        <v>292</v>
      </c>
      <c r="B62" s="307" t="s">
        <v>293</v>
      </c>
      <c r="C62" s="308"/>
      <c r="D62" s="113">
        <v>5.0958850360488501</v>
      </c>
      <c r="E62" s="115">
        <v>1039</v>
      </c>
      <c r="F62" s="114">
        <v>1014</v>
      </c>
      <c r="G62" s="114">
        <v>1011</v>
      </c>
      <c r="H62" s="114">
        <v>983</v>
      </c>
      <c r="I62" s="140">
        <v>979</v>
      </c>
      <c r="J62" s="115">
        <v>60</v>
      </c>
      <c r="K62" s="116">
        <v>6.1287027579162414</v>
      </c>
    </row>
    <row r="63" spans="1:11" ht="14.1" customHeight="1" x14ac:dyDescent="0.2">
      <c r="A63" s="306"/>
      <c r="B63" s="307" t="s">
        <v>294</v>
      </c>
      <c r="C63" s="308"/>
      <c r="D63" s="113">
        <v>4.0855363186031681</v>
      </c>
      <c r="E63" s="115">
        <v>833</v>
      </c>
      <c r="F63" s="114">
        <v>809</v>
      </c>
      <c r="G63" s="114">
        <v>809</v>
      </c>
      <c r="H63" s="114">
        <v>779</v>
      </c>
      <c r="I63" s="140">
        <v>773</v>
      </c>
      <c r="J63" s="115">
        <v>60</v>
      </c>
      <c r="K63" s="116">
        <v>7.7619663648124195</v>
      </c>
    </row>
    <row r="64" spans="1:11" ht="14.1" customHeight="1" x14ac:dyDescent="0.2">
      <c r="A64" s="306" t="s">
        <v>295</v>
      </c>
      <c r="B64" s="307" t="s">
        <v>296</v>
      </c>
      <c r="C64" s="308"/>
      <c r="D64" s="113">
        <v>0.7847368679189759</v>
      </c>
      <c r="E64" s="115">
        <v>160</v>
      </c>
      <c r="F64" s="114">
        <v>161</v>
      </c>
      <c r="G64" s="114">
        <v>163</v>
      </c>
      <c r="H64" s="114">
        <v>156</v>
      </c>
      <c r="I64" s="140">
        <v>155</v>
      </c>
      <c r="J64" s="115">
        <v>5</v>
      </c>
      <c r="K64" s="116">
        <v>3.225806451612903</v>
      </c>
    </row>
    <row r="65" spans="1:11" ht="14.1" customHeight="1" x14ac:dyDescent="0.2">
      <c r="A65" s="306" t="s">
        <v>297</v>
      </c>
      <c r="B65" s="307" t="s">
        <v>298</v>
      </c>
      <c r="C65" s="308"/>
      <c r="D65" s="113">
        <v>0.81906910589043114</v>
      </c>
      <c r="E65" s="115">
        <v>167</v>
      </c>
      <c r="F65" s="114">
        <v>172</v>
      </c>
      <c r="G65" s="114">
        <v>171</v>
      </c>
      <c r="H65" s="114">
        <v>165</v>
      </c>
      <c r="I65" s="140">
        <v>165</v>
      </c>
      <c r="J65" s="115">
        <v>2</v>
      </c>
      <c r="K65" s="116">
        <v>1.2121212121212122</v>
      </c>
    </row>
    <row r="66" spans="1:11" ht="14.1" customHeight="1" x14ac:dyDescent="0.2">
      <c r="A66" s="306">
        <v>82</v>
      </c>
      <c r="B66" s="307" t="s">
        <v>299</v>
      </c>
      <c r="C66" s="308"/>
      <c r="D66" s="113">
        <v>2.7612928539898967</v>
      </c>
      <c r="E66" s="115">
        <v>563</v>
      </c>
      <c r="F66" s="114">
        <v>567</v>
      </c>
      <c r="G66" s="114">
        <v>576</v>
      </c>
      <c r="H66" s="114">
        <v>548</v>
      </c>
      <c r="I66" s="140">
        <v>554</v>
      </c>
      <c r="J66" s="115">
        <v>9</v>
      </c>
      <c r="K66" s="116">
        <v>1.6245487364620939</v>
      </c>
    </row>
    <row r="67" spans="1:11" ht="14.1" customHeight="1" x14ac:dyDescent="0.2">
      <c r="A67" s="306" t="s">
        <v>300</v>
      </c>
      <c r="B67" s="307" t="s">
        <v>301</v>
      </c>
      <c r="C67" s="308"/>
      <c r="D67" s="113">
        <v>1.8294178233361127</v>
      </c>
      <c r="E67" s="115">
        <v>373</v>
      </c>
      <c r="F67" s="114">
        <v>374</v>
      </c>
      <c r="G67" s="114">
        <v>375</v>
      </c>
      <c r="H67" s="114">
        <v>359</v>
      </c>
      <c r="I67" s="140">
        <v>374</v>
      </c>
      <c r="J67" s="115">
        <v>-1</v>
      </c>
      <c r="K67" s="116">
        <v>-0.26737967914438504</v>
      </c>
    </row>
    <row r="68" spans="1:11" ht="14.1" customHeight="1" x14ac:dyDescent="0.2">
      <c r="A68" s="306" t="s">
        <v>302</v>
      </c>
      <c r="B68" s="307" t="s">
        <v>303</v>
      </c>
      <c r="C68" s="308"/>
      <c r="D68" s="113">
        <v>0.50517435872284078</v>
      </c>
      <c r="E68" s="115">
        <v>103</v>
      </c>
      <c r="F68" s="114">
        <v>105</v>
      </c>
      <c r="G68" s="114">
        <v>106</v>
      </c>
      <c r="H68" s="114">
        <v>101</v>
      </c>
      <c r="I68" s="140">
        <v>93</v>
      </c>
      <c r="J68" s="115">
        <v>10</v>
      </c>
      <c r="K68" s="116">
        <v>10.75268817204301</v>
      </c>
    </row>
    <row r="69" spans="1:11" ht="14.1" customHeight="1" x14ac:dyDescent="0.2">
      <c r="A69" s="306">
        <v>83</v>
      </c>
      <c r="B69" s="307" t="s">
        <v>304</v>
      </c>
      <c r="C69" s="308"/>
      <c r="D69" s="113">
        <v>7.5678061699936237</v>
      </c>
      <c r="E69" s="115">
        <v>1543</v>
      </c>
      <c r="F69" s="114">
        <v>1537</v>
      </c>
      <c r="G69" s="114">
        <v>1533</v>
      </c>
      <c r="H69" s="114">
        <v>1445</v>
      </c>
      <c r="I69" s="140">
        <v>1495</v>
      </c>
      <c r="J69" s="115">
        <v>48</v>
      </c>
      <c r="K69" s="116">
        <v>3.2107023411371238</v>
      </c>
    </row>
    <row r="70" spans="1:11" ht="14.1" customHeight="1" x14ac:dyDescent="0.2">
      <c r="A70" s="306" t="s">
        <v>305</v>
      </c>
      <c r="B70" s="307" t="s">
        <v>306</v>
      </c>
      <c r="C70" s="308"/>
      <c r="D70" s="113">
        <v>5.988523223306685</v>
      </c>
      <c r="E70" s="115">
        <v>1221</v>
      </c>
      <c r="F70" s="114">
        <v>1215</v>
      </c>
      <c r="G70" s="114">
        <v>1199</v>
      </c>
      <c r="H70" s="114">
        <v>1111</v>
      </c>
      <c r="I70" s="140">
        <v>1159</v>
      </c>
      <c r="J70" s="115">
        <v>62</v>
      </c>
      <c r="K70" s="116">
        <v>5.3494391716997409</v>
      </c>
    </row>
    <row r="71" spans="1:11" ht="14.1" customHeight="1" x14ac:dyDescent="0.2">
      <c r="A71" s="306"/>
      <c r="B71" s="307" t="s">
        <v>307</v>
      </c>
      <c r="C71" s="308"/>
      <c r="D71" s="113">
        <v>2.8103389082348325</v>
      </c>
      <c r="E71" s="115">
        <v>573</v>
      </c>
      <c r="F71" s="114">
        <v>573</v>
      </c>
      <c r="G71" s="114">
        <v>565</v>
      </c>
      <c r="H71" s="114">
        <v>562</v>
      </c>
      <c r="I71" s="140">
        <v>561</v>
      </c>
      <c r="J71" s="115">
        <v>12</v>
      </c>
      <c r="K71" s="116">
        <v>2.1390374331550803</v>
      </c>
    </row>
    <row r="72" spans="1:11" ht="14.1" customHeight="1" x14ac:dyDescent="0.2">
      <c r="A72" s="306">
        <v>84</v>
      </c>
      <c r="B72" s="307" t="s">
        <v>308</v>
      </c>
      <c r="C72" s="308"/>
      <c r="D72" s="113">
        <v>0.9907302957477071</v>
      </c>
      <c r="E72" s="115">
        <v>202</v>
      </c>
      <c r="F72" s="114">
        <v>199</v>
      </c>
      <c r="G72" s="114">
        <v>199</v>
      </c>
      <c r="H72" s="114">
        <v>191</v>
      </c>
      <c r="I72" s="140">
        <v>202</v>
      </c>
      <c r="J72" s="115">
        <v>0</v>
      </c>
      <c r="K72" s="116">
        <v>0</v>
      </c>
    </row>
    <row r="73" spans="1:11" ht="14.1" customHeight="1" x14ac:dyDescent="0.2">
      <c r="A73" s="306" t="s">
        <v>309</v>
      </c>
      <c r="B73" s="307" t="s">
        <v>310</v>
      </c>
      <c r="C73" s="308"/>
      <c r="D73" s="113">
        <v>0.58855265093923192</v>
      </c>
      <c r="E73" s="115">
        <v>120</v>
      </c>
      <c r="F73" s="114">
        <v>121</v>
      </c>
      <c r="G73" s="114">
        <v>121</v>
      </c>
      <c r="H73" s="114">
        <v>117</v>
      </c>
      <c r="I73" s="140">
        <v>125</v>
      </c>
      <c r="J73" s="115">
        <v>-5</v>
      </c>
      <c r="K73" s="116">
        <v>-4</v>
      </c>
    </row>
    <row r="74" spans="1:11" ht="14.1" customHeight="1" x14ac:dyDescent="0.2">
      <c r="A74" s="306" t="s">
        <v>311</v>
      </c>
      <c r="B74" s="307" t="s">
        <v>312</v>
      </c>
      <c r="C74" s="308"/>
      <c r="D74" s="113">
        <v>0.20108882240423759</v>
      </c>
      <c r="E74" s="115">
        <v>41</v>
      </c>
      <c r="F74" s="114">
        <v>39</v>
      </c>
      <c r="G74" s="114">
        <v>40</v>
      </c>
      <c r="H74" s="114">
        <v>38</v>
      </c>
      <c r="I74" s="140">
        <v>40</v>
      </c>
      <c r="J74" s="115">
        <v>1</v>
      </c>
      <c r="K74" s="116">
        <v>2.5</v>
      </c>
    </row>
    <row r="75" spans="1:11" ht="14.1" customHeight="1" x14ac:dyDescent="0.2">
      <c r="A75" s="306" t="s">
        <v>313</v>
      </c>
      <c r="B75" s="307" t="s">
        <v>314</v>
      </c>
      <c r="C75" s="308"/>
      <c r="D75" s="113">
        <v>2.4523027122467997E-2</v>
      </c>
      <c r="E75" s="115">
        <v>5</v>
      </c>
      <c r="F75" s="114">
        <v>5</v>
      </c>
      <c r="G75" s="114">
        <v>5</v>
      </c>
      <c r="H75" s="114">
        <v>4</v>
      </c>
      <c r="I75" s="140">
        <v>5</v>
      </c>
      <c r="J75" s="115">
        <v>0</v>
      </c>
      <c r="K75" s="116">
        <v>0</v>
      </c>
    </row>
    <row r="76" spans="1:11" ht="14.1" customHeight="1" x14ac:dyDescent="0.2">
      <c r="A76" s="306">
        <v>91</v>
      </c>
      <c r="B76" s="307" t="s">
        <v>315</v>
      </c>
      <c r="C76" s="308"/>
      <c r="D76" s="113">
        <v>8.3378292216391189E-2</v>
      </c>
      <c r="E76" s="115">
        <v>17</v>
      </c>
      <c r="F76" s="114">
        <v>14</v>
      </c>
      <c r="G76" s="114">
        <v>15</v>
      </c>
      <c r="H76" s="114">
        <v>11</v>
      </c>
      <c r="I76" s="140">
        <v>10</v>
      </c>
      <c r="J76" s="115">
        <v>7</v>
      </c>
      <c r="K76" s="116">
        <v>70</v>
      </c>
    </row>
    <row r="77" spans="1:11" ht="14.1" customHeight="1" x14ac:dyDescent="0.2">
      <c r="A77" s="306">
        <v>92</v>
      </c>
      <c r="B77" s="307" t="s">
        <v>316</v>
      </c>
      <c r="C77" s="308"/>
      <c r="D77" s="113">
        <v>0.95149345235175831</v>
      </c>
      <c r="E77" s="115">
        <v>194</v>
      </c>
      <c r="F77" s="114">
        <v>196</v>
      </c>
      <c r="G77" s="114">
        <v>191</v>
      </c>
      <c r="H77" s="114">
        <v>185</v>
      </c>
      <c r="I77" s="140">
        <v>176</v>
      </c>
      <c r="J77" s="115">
        <v>18</v>
      </c>
      <c r="K77" s="116">
        <v>10.227272727272727</v>
      </c>
    </row>
    <row r="78" spans="1:11" ht="14.1" customHeight="1" x14ac:dyDescent="0.2">
      <c r="A78" s="306">
        <v>93</v>
      </c>
      <c r="B78" s="307" t="s">
        <v>317</v>
      </c>
      <c r="C78" s="308"/>
      <c r="D78" s="113">
        <v>8.8282897640884789E-2</v>
      </c>
      <c r="E78" s="115">
        <v>18</v>
      </c>
      <c r="F78" s="114">
        <v>20</v>
      </c>
      <c r="G78" s="114">
        <v>21</v>
      </c>
      <c r="H78" s="114">
        <v>21</v>
      </c>
      <c r="I78" s="140">
        <v>21</v>
      </c>
      <c r="J78" s="115">
        <v>-3</v>
      </c>
      <c r="K78" s="116">
        <v>-14.285714285714286</v>
      </c>
    </row>
    <row r="79" spans="1:11" ht="14.1" customHeight="1" x14ac:dyDescent="0.2">
      <c r="A79" s="306">
        <v>94</v>
      </c>
      <c r="B79" s="307" t="s">
        <v>318</v>
      </c>
      <c r="C79" s="308"/>
      <c r="D79" s="113">
        <v>0.20108882240423759</v>
      </c>
      <c r="E79" s="115">
        <v>41</v>
      </c>
      <c r="F79" s="114">
        <v>43</v>
      </c>
      <c r="G79" s="114">
        <v>38</v>
      </c>
      <c r="H79" s="114">
        <v>48</v>
      </c>
      <c r="I79" s="140">
        <v>51</v>
      </c>
      <c r="J79" s="115">
        <v>-10</v>
      </c>
      <c r="K79" s="116">
        <v>-19.607843137254903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3.4185099808720389</v>
      </c>
      <c r="E81" s="143">
        <v>697</v>
      </c>
      <c r="F81" s="144">
        <v>695</v>
      </c>
      <c r="G81" s="144">
        <v>699</v>
      </c>
      <c r="H81" s="144">
        <v>685</v>
      </c>
      <c r="I81" s="145">
        <v>691</v>
      </c>
      <c r="J81" s="143">
        <v>6</v>
      </c>
      <c r="K81" s="146">
        <v>0.86830680173661356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6790</v>
      </c>
      <c r="E12" s="114">
        <v>7022</v>
      </c>
      <c r="F12" s="114">
        <v>7165</v>
      </c>
      <c r="G12" s="114">
        <v>7196</v>
      </c>
      <c r="H12" s="140">
        <v>6978</v>
      </c>
      <c r="I12" s="115">
        <v>-188</v>
      </c>
      <c r="J12" s="116">
        <v>-2.6941817139581543</v>
      </c>
      <c r="K12"/>
      <c r="L12"/>
      <c r="M12"/>
      <c r="N12"/>
      <c r="O12"/>
      <c r="P12"/>
    </row>
    <row r="13" spans="1:16" s="110" customFormat="1" ht="14.45" customHeight="1" x14ac:dyDescent="0.2">
      <c r="A13" s="120" t="s">
        <v>105</v>
      </c>
      <c r="B13" s="119" t="s">
        <v>106</v>
      </c>
      <c r="C13" s="113">
        <v>41.266568483063331</v>
      </c>
      <c r="D13" s="115">
        <v>2802</v>
      </c>
      <c r="E13" s="114">
        <v>2870</v>
      </c>
      <c r="F13" s="114">
        <v>2927</v>
      </c>
      <c r="G13" s="114">
        <v>2932</v>
      </c>
      <c r="H13" s="140">
        <v>2823</v>
      </c>
      <c r="I13" s="115">
        <v>-21</v>
      </c>
      <c r="J13" s="116">
        <v>-0.74388947927736448</v>
      </c>
      <c r="K13"/>
      <c r="L13"/>
      <c r="M13"/>
      <c r="N13"/>
      <c r="O13"/>
      <c r="P13"/>
    </row>
    <row r="14" spans="1:16" s="110" customFormat="1" ht="14.45" customHeight="1" x14ac:dyDescent="0.2">
      <c r="A14" s="120"/>
      <c r="B14" s="119" t="s">
        <v>107</v>
      </c>
      <c r="C14" s="113">
        <v>58.733431516936669</v>
      </c>
      <c r="D14" s="115">
        <v>3988</v>
      </c>
      <c r="E14" s="114">
        <v>4152</v>
      </c>
      <c r="F14" s="114">
        <v>4238</v>
      </c>
      <c r="G14" s="114">
        <v>4264</v>
      </c>
      <c r="H14" s="140">
        <v>4155</v>
      </c>
      <c r="I14" s="115">
        <v>-167</v>
      </c>
      <c r="J14" s="116">
        <v>-4.0192539109506615</v>
      </c>
      <c r="K14"/>
      <c r="L14"/>
      <c r="M14"/>
      <c r="N14"/>
      <c r="O14"/>
      <c r="P14"/>
    </row>
    <row r="15" spans="1:16" s="110" customFormat="1" ht="14.45" customHeight="1" x14ac:dyDescent="0.2">
      <c r="A15" s="118" t="s">
        <v>105</v>
      </c>
      <c r="B15" s="121" t="s">
        <v>108</v>
      </c>
      <c r="C15" s="113">
        <v>17.054491899852724</v>
      </c>
      <c r="D15" s="115">
        <v>1158</v>
      </c>
      <c r="E15" s="114">
        <v>1251</v>
      </c>
      <c r="F15" s="114">
        <v>1297</v>
      </c>
      <c r="G15" s="114">
        <v>1350</v>
      </c>
      <c r="H15" s="140">
        <v>1292</v>
      </c>
      <c r="I15" s="115">
        <v>-134</v>
      </c>
      <c r="J15" s="116">
        <v>-10.371517027863778</v>
      </c>
      <c r="K15"/>
      <c r="L15"/>
      <c r="M15"/>
      <c r="N15"/>
      <c r="O15"/>
      <c r="P15"/>
    </row>
    <row r="16" spans="1:16" s="110" customFormat="1" ht="14.45" customHeight="1" x14ac:dyDescent="0.2">
      <c r="A16" s="118"/>
      <c r="B16" s="121" t="s">
        <v>109</v>
      </c>
      <c r="C16" s="113">
        <v>44.241531664212076</v>
      </c>
      <c r="D16" s="115">
        <v>3004</v>
      </c>
      <c r="E16" s="114">
        <v>3120</v>
      </c>
      <c r="F16" s="114">
        <v>3200</v>
      </c>
      <c r="G16" s="114">
        <v>3204</v>
      </c>
      <c r="H16" s="140">
        <v>3151</v>
      </c>
      <c r="I16" s="115">
        <v>-147</v>
      </c>
      <c r="J16" s="116">
        <v>-4.6651856553475088</v>
      </c>
      <c r="K16"/>
      <c r="L16"/>
      <c r="M16"/>
      <c r="N16"/>
      <c r="O16"/>
      <c r="P16"/>
    </row>
    <row r="17" spans="1:16" s="110" customFormat="1" ht="14.45" customHeight="1" x14ac:dyDescent="0.2">
      <c r="A17" s="118"/>
      <c r="B17" s="121" t="s">
        <v>110</v>
      </c>
      <c r="C17" s="113">
        <v>20.206185567010309</v>
      </c>
      <c r="D17" s="115">
        <v>1372</v>
      </c>
      <c r="E17" s="114">
        <v>1400</v>
      </c>
      <c r="F17" s="114">
        <v>1425</v>
      </c>
      <c r="G17" s="114">
        <v>1399</v>
      </c>
      <c r="H17" s="140">
        <v>1354</v>
      </c>
      <c r="I17" s="115">
        <v>18</v>
      </c>
      <c r="J17" s="116">
        <v>1.3293943870014771</v>
      </c>
      <c r="K17"/>
      <c r="L17"/>
      <c r="M17"/>
      <c r="N17"/>
      <c r="O17"/>
      <c r="P17"/>
    </row>
    <row r="18" spans="1:16" s="110" customFormat="1" ht="14.45" customHeight="1" x14ac:dyDescent="0.2">
      <c r="A18" s="120"/>
      <c r="B18" s="121" t="s">
        <v>111</v>
      </c>
      <c r="C18" s="113">
        <v>18.497790868924888</v>
      </c>
      <c r="D18" s="115">
        <v>1256</v>
      </c>
      <c r="E18" s="114">
        <v>1251</v>
      </c>
      <c r="F18" s="114">
        <v>1243</v>
      </c>
      <c r="G18" s="114">
        <v>1243</v>
      </c>
      <c r="H18" s="140">
        <v>1181</v>
      </c>
      <c r="I18" s="115">
        <v>75</v>
      </c>
      <c r="J18" s="116">
        <v>6.3505503810330231</v>
      </c>
      <c r="K18"/>
      <c r="L18"/>
      <c r="M18"/>
      <c r="N18"/>
      <c r="O18"/>
      <c r="P18"/>
    </row>
    <row r="19" spans="1:16" s="110" customFormat="1" ht="14.45" customHeight="1" x14ac:dyDescent="0.2">
      <c r="A19" s="120"/>
      <c r="B19" s="121" t="s">
        <v>112</v>
      </c>
      <c r="C19" s="113">
        <v>1.9882179675994109</v>
      </c>
      <c r="D19" s="115">
        <v>135</v>
      </c>
      <c r="E19" s="114">
        <v>125</v>
      </c>
      <c r="F19" s="114">
        <v>129</v>
      </c>
      <c r="G19" s="114">
        <v>103</v>
      </c>
      <c r="H19" s="140">
        <v>103</v>
      </c>
      <c r="I19" s="115">
        <v>32</v>
      </c>
      <c r="J19" s="116">
        <v>31.067961165048544</v>
      </c>
      <c r="K19"/>
      <c r="L19"/>
      <c r="M19"/>
      <c r="N19"/>
      <c r="O19"/>
      <c r="P19"/>
    </row>
    <row r="20" spans="1:16" s="110" customFormat="1" ht="14.45" customHeight="1" x14ac:dyDescent="0.2">
      <c r="A20" s="120" t="s">
        <v>113</v>
      </c>
      <c r="B20" s="119" t="s">
        <v>116</v>
      </c>
      <c r="C20" s="113">
        <v>94.329896907216494</v>
      </c>
      <c r="D20" s="115">
        <v>6405</v>
      </c>
      <c r="E20" s="114">
        <v>6615</v>
      </c>
      <c r="F20" s="114">
        <v>6765</v>
      </c>
      <c r="G20" s="114">
        <v>6802</v>
      </c>
      <c r="H20" s="140">
        <v>6612</v>
      </c>
      <c r="I20" s="115">
        <v>-207</v>
      </c>
      <c r="J20" s="116">
        <v>-3.1306715063520869</v>
      </c>
      <c r="K20"/>
      <c r="L20"/>
      <c r="M20"/>
      <c r="N20"/>
      <c r="O20"/>
      <c r="P20"/>
    </row>
    <row r="21" spans="1:16" s="110" customFormat="1" ht="14.45" customHeight="1" x14ac:dyDescent="0.2">
      <c r="A21" s="123"/>
      <c r="B21" s="124" t="s">
        <v>117</v>
      </c>
      <c r="C21" s="125">
        <v>5.6553755522827691</v>
      </c>
      <c r="D21" s="143">
        <v>384</v>
      </c>
      <c r="E21" s="144">
        <v>404</v>
      </c>
      <c r="F21" s="144">
        <v>396</v>
      </c>
      <c r="G21" s="144">
        <v>391</v>
      </c>
      <c r="H21" s="145">
        <v>363</v>
      </c>
      <c r="I21" s="143">
        <v>21</v>
      </c>
      <c r="J21" s="146">
        <v>5.785123966942149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7182</v>
      </c>
      <c r="E56" s="114">
        <v>7474</v>
      </c>
      <c r="F56" s="114">
        <v>7704</v>
      </c>
      <c r="G56" s="114">
        <v>7792</v>
      </c>
      <c r="H56" s="140">
        <v>7544</v>
      </c>
      <c r="I56" s="115">
        <v>-362</v>
      </c>
      <c r="J56" s="116">
        <v>-4.7985153764581128</v>
      </c>
      <c r="K56"/>
      <c r="L56"/>
      <c r="M56"/>
      <c r="N56"/>
      <c r="O56"/>
      <c r="P56"/>
    </row>
    <row r="57" spans="1:16" s="110" customFormat="1" ht="14.45" customHeight="1" x14ac:dyDescent="0.2">
      <c r="A57" s="120" t="s">
        <v>105</v>
      </c>
      <c r="B57" s="119" t="s">
        <v>106</v>
      </c>
      <c r="C57" s="113">
        <v>42.188805346700086</v>
      </c>
      <c r="D57" s="115">
        <v>3030</v>
      </c>
      <c r="E57" s="114">
        <v>3099</v>
      </c>
      <c r="F57" s="114">
        <v>3196</v>
      </c>
      <c r="G57" s="114">
        <v>3193</v>
      </c>
      <c r="H57" s="140">
        <v>3073</v>
      </c>
      <c r="I57" s="115">
        <v>-43</v>
      </c>
      <c r="J57" s="116">
        <v>-1.3992840872111942</v>
      </c>
    </row>
    <row r="58" spans="1:16" s="110" customFormat="1" ht="14.45" customHeight="1" x14ac:dyDescent="0.2">
      <c r="A58" s="120"/>
      <c r="B58" s="119" t="s">
        <v>107</v>
      </c>
      <c r="C58" s="113">
        <v>57.811194653299914</v>
      </c>
      <c r="D58" s="115">
        <v>4152</v>
      </c>
      <c r="E58" s="114">
        <v>4375</v>
      </c>
      <c r="F58" s="114">
        <v>4508</v>
      </c>
      <c r="G58" s="114">
        <v>4599</v>
      </c>
      <c r="H58" s="140">
        <v>4471</v>
      </c>
      <c r="I58" s="115">
        <v>-319</v>
      </c>
      <c r="J58" s="116">
        <v>-7.1348691567881906</v>
      </c>
    </row>
    <row r="59" spans="1:16" s="110" customFormat="1" ht="14.45" customHeight="1" x14ac:dyDescent="0.2">
      <c r="A59" s="118" t="s">
        <v>105</v>
      </c>
      <c r="B59" s="121" t="s">
        <v>108</v>
      </c>
      <c r="C59" s="113">
        <v>14.912280701754385</v>
      </c>
      <c r="D59" s="115">
        <v>1071</v>
      </c>
      <c r="E59" s="114">
        <v>1187</v>
      </c>
      <c r="F59" s="114">
        <v>1248</v>
      </c>
      <c r="G59" s="114">
        <v>1299</v>
      </c>
      <c r="H59" s="140">
        <v>1244</v>
      </c>
      <c r="I59" s="115">
        <v>-173</v>
      </c>
      <c r="J59" s="116">
        <v>-13.906752411575562</v>
      </c>
    </row>
    <row r="60" spans="1:16" s="110" customFormat="1" ht="14.45" customHeight="1" x14ac:dyDescent="0.2">
      <c r="A60" s="118"/>
      <c r="B60" s="121" t="s">
        <v>109</v>
      </c>
      <c r="C60" s="113">
        <v>45.614035087719301</v>
      </c>
      <c r="D60" s="115">
        <v>3276</v>
      </c>
      <c r="E60" s="114">
        <v>3401</v>
      </c>
      <c r="F60" s="114">
        <v>3529</v>
      </c>
      <c r="G60" s="114">
        <v>3559</v>
      </c>
      <c r="H60" s="140">
        <v>3469</v>
      </c>
      <c r="I60" s="115">
        <v>-193</v>
      </c>
      <c r="J60" s="116">
        <v>-5.5635629864514273</v>
      </c>
    </row>
    <row r="61" spans="1:16" s="110" customFormat="1" ht="14.45" customHeight="1" x14ac:dyDescent="0.2">
      <c r="A61" s="118"/>
      <c r="B61" s="121" t="s">
        <v>110</v>
      </c>
      <c r="C61" s="113">
        <v>20.593149540517963</v>
      </c>
      <c r="D61" s="115">
        <v>1479</v>
      </c>
      <c r="E61" s="114">
        <v>1528</v>
      </c>
      <c r="F61" s="114">
        <v>1574</v>
      </c>
      <c r="G61" s="114">
        <v>1572</v>
      </c>
      <c r="H61" s="140">
        <v>1531</v>
      </c>
      <c r="I61" s="115">
        <v>-52</v>
      </c>
      <c r="J61" s="116">
        <v>-3.3964728935336383</v>
      </c>
    </row>
    <row r="62" spans="1:16" s="110" customFormat="1" ht="14.45" customHeight="1" x14ac:dyDescent="0.2">
      <c r="A62" s="120"/>
      <c r="B62" s="121" t="s">
        <v>111</v>
      </c>
      <c r="C62" s="113">
        <v>18.880534670008355</v>
      </c>
      <c r="D62" s="115">
        <v>1356</v>
      </c>
      <c r="E62" s="114">
        <v>1358</v>
      </c>
      <c r="F62" s="114">
        <v>1353</v>
      </c>
      <c r="G62" s="114">
        <v>1362</v>
      </c>
      <c r="H62" s="140">
        <v>1300</v>
      </c>
      <c r="I62" s="115">
        <v>56</v>
      </c>
      <c r="J62" s="116">
        <v>4.3076923076923075</v>
      </c>
    </row>
    <row r="63" spans="1:16" s="110" customFormat="1" ht="14.45" customHeight="1" x14ac:dyDescent="0.2">
      <c r="A63" s="120"/>
      <c r="B63" s="121" t="s">
        <v>112</v>
      </c>
      <c r="C63" s="113">
        <v>2.0050125313283207</v>
      </c>
      <c r="D63" s="115">
        <v>144</v>
      </c>
      <c r="E63" s="114">
        <v>139</v>
      </c>
      <c r="F63" s="114">
        <v>144</v>
      </c>
      <c r="G63" s="114">
        <v>121</v>
      </c>
      <c r="H63" s="140">
        <v>114</v>
      </c>
      <c r="I63" s="115">
        <v>30</v>
      </c>
      <c r="J63" s="116">
        <v>26.315789473684209</v>
      </c>
    </row>
    <row r="64" spans="1:16" s="110" customFormat="1" ht="14.45" customHeight="1" x14ac:dyDescent="0.2">
      <c r="A64" s="120" t="s">
        <v>113</v>
      </c>
      <c r="B64" s="119" t="s">
        <v>116</v>
      </c>
      <c r="C64" s="113">
        <v>94.291283764967972</v>
      </c>
      <c r="D64" s="115">
        <v>6772</v>
      </c>
      <c r="E64" s="114">
        <v>7049</v>
      </c>
      <c r="F64" s="114">
        <v>7273</v>
      </c>
      <c r="G64" s="114">
        <v>7364</v>
      </c>
      <c r="H64" s="140">
        <v>7155</v>
      </c>
      <c r="I64" s="115">
        <v>-383</v>
      </c>
      <c r="J64" s="116">
        <v>-5.3529000698812021</v>
      </c>
    </row>
    <row r="65" spans="1:10" s="110" customFormat="1" ht="14.45" customHeight="1" x14ac:dyDescent="0.2">
      <c r="A65" s="123"/>
      <c r="B65" s="124" t="s">
        <v>117</v>
      </c>
      <c r="C65" s="125">
        <v>5.6808688387635753</v>
      </c>
      <c r="D65" s="143">
        <v>408</v>
      </c>
      <c r="E65" s="144">
        <v>422</v>
      </c>
      <c r="F65" s="144">
        <v>427</v>
      </c>
      <c r="G65" s="144">
        <v>424</v>
      </c>
      <c r="H65" s="145">
        <v>385</v>
      </c>
      <c r="I65" s="143">
        <v>23</v>
      </c>
      <c r="J65" s="146">
        <v>5.9740259740259738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6790</v>
      </c>
      <c r="G11" s="114">
        <v>7022</v>
      </c>
      <c r="H11" s="114">
        <v>7165</v>
      </c>
      <c r="I11" s="114">
        <v>7196</v>
      </c>
      <c r="J11" s="140">
        <v>6978</v>
      </c>
      <c r="K11" s="114">
        <v>-188</v>
      </c>
      <c r="L11" s="116">
        <v>-2.6941817139581543</v>
      </c>
    </row>
    <row r="12" spans="1:17" s="110" customFormat="1" ht="24" customHeight="1" x14ac:dyDescent="0.2">
      <c r="A12" s="604" t="s">
        <v>185</v>
      </c>
      <c r="B12" s="605"/>
      <c r="C12" s="605"/>
      <c r="D12" s="606"/>
      <c r="E12" s="113">
        <v>41.266568483063331</v>
      </c>
      <c r="F12" s="115">
        <v>2802</v>
      </c>
      <c r="G12" s="114">
        <v>2870</v>
      </c>
      <c r="H12" s="114">
        <v>2927</v>
      </c>
      <c r="I12" s="114">
        <v>2932</v>
      </c>
      <c r="J12" s="140">
        <v>2823</v>
      </c>
      <c r="K12" s="114">
        <v>-21</v>
      </c>
      <c r="L12" s="116">
        <v>-0.74388947927736448</v>
      </c>
    </row>
    <row r="13" spans="1:17" s="110" customFormat="1" ht="15" customHeight="1" x14ac:dyDescent="0.2">
      <c r="A13" s="120"/>
      <c r="B13" s="612" t="s">
        <v>107</v>
      </c>
      <c r="C13" s="612"/>
      <c r="E13" s="113">
        <v>58.733431516936669</v>
      </c>
      <c r="F13" s="115">
        <v>3988</v>
      </c>
      <c r="G13" s="114">
        <v>4152</v>
      </c>
      <c r="H13" s="114">
        <v>4238</v>
      </c>
      <c r="I13" s="114">
        <v>4264</v>
      </c>
      <c r="J13" s="140">
        <v>4155</v>
      </c>
      <c r="K13" s="114">
        <v>-167</v>
      </c>
      <c r="L13" s="116">
        <v>-4.0192539109506615</v>
      </c>
    </row>
    <row r="14" spans="1:17" s="110" customFormat="1" ht="22.5" customHeight="1" x14ac:dyDescent="0.2">
      <c r="A14" s="604" t="s">
        <v>186</v>
      </c>
      <c r="B14" s="605"/>
      <c r="C14" s="605"/>
      <c r="D14" s="606"/>
      <c r="E14" s="113">
        <v>17.054491899852724</v>
      </c>
      <c r="F14" s="115">
        <v>1158</v>
      </c>
      <c r="G14" s="114">
        <v>1251</v>
      </c>
      <c r="H14" s="114">
        <v>1297</v>
      </c>
      <c r="I14" s="114">
        <v>1350</v>
      </c>
      <c r="J14" s="140">
        <v>1292</v>
      </c>
      <c r="K14" s="114">
        <v>-134</v>
      </c>
      <c r="L14" s="116">
        <v>-10.371517027863778</v>
      </c>
    </row>
    <row r="15" spans="1:17" s="110" customFormat="1" ht="15" customHeight="1" x14ac:dyDescent="0.2">
      <c r="A15" s="120"/>
      <c r="B15" s="119"/>
      <c r="C15" s="258" t="s">
        <v>106</v>
      </c>
      <c r="E15" s="113">
        <v>40.069084628670119</v>
      </c>
      <c r="F15" s="115">
        <v>464</v>
      </c>
      <c r="G15" s="114">
        <v>503</v>
      </c>
      <c r="H15" s="114">
        <v>524</v>
      </c>
      <c r="I15" s="114">
        <v>532</v>
      </c>
      <c r="J15" s="140">
        <v>517</v>
      </c>
      <c r="K15" s="114">
        <v>-53</v>
      </c>
      <c r="L15" s="116">
        <v>-10.251450676982591</v>
      </c>
    </row>
    <row r="16" spans="1:17" s="110" customFormat="1" ht="15" customHeight="1" x14ac:dyDescent="0.2">
      <c r="A16" s="120"/>
      <c r="B16" s="119"/>
      <c r="C16" s="258" t="s">
        <v>107</v>
      </c>
      <c r="E16" s="113">
        <v>59.930915371329881</v>
      </c>
      <c r="F16" s="115">
        <v>694</v>
      </c>
      <c r="G16" s="114">
        <v>748</v>
      </c>
      <c r="H16" s="114">
        <v>773</v>
      </c>
      <c r="I16" s="114">
        <v>818</v>
      </c>
      <c r="J16" s="140">
        <v>775</v>
      </c>
      <c r="K16" s="114">
        <v>-81</v>
      </c>
      <c r="L16" s="116">
        <v>-10.451612903225806</v>
      </c>
    </row>
    <row r="17" spans="1:12" s="110" customFormat="1" ht="15" customHeight="1" x14ac:dyDescent="0.2">
      <c r="A17" s="120"/>
      <c r="B17" s="121" t="s">
        <v>109</v>
      </c>
      <c r="C17" s="258"/>
      <c r="E17" s="113">
        <v>44.241531664212076</v>
      </c>
      <c r="F17" s="115">
        <v>3004</v>
      </c>
      <c r="G17" s="114">
        <v>3120</v>
      </c>
      <c r="H17" s="114">
        <v>3200</v>
      </c>
      <c r="I17" s="114">
        <v>3204</v>
      </c>
      <c r="J17" s="140">
        <v>3151</v>
      </c>
      <c r="K17" s="114">
        <v>-147</v>
      </c>
      <c r="L17" s="116">
        <v>-4.6651856553475088</v>
      </c>
    </row>
    <row r="18" spans="1:12" s="110" customFormat="1" ht="15" customHeight="1" x14ac:dyDescent="0.2">
      <c r="A18" s="120"/>
      <c r="B18" s="119"/>
      <c r="C18" s="258" t="s">
        <v>106</v>
      </c>
      <c r="E18" s="113">
        <v>36.617842876165113</v>
      </c>
      <c r="F18" s="115">
        <v>1100</v>
      </c>
      <c r="G18" s="114">
        <v>1139</v>
      </c>
      <c r="H18" s="114">
        <v>1165</v>
      </c>
      <c r="I18" s="114">
        <v>1165</v>
      </c>
      <c r="J18" s="140">
        <v>1135</v>
      </c>
      <c r="K18" s="114">
        <v>-35</v>
      </c>
      <c r="L18" s="116">
        <v>-3.0837004405286343</v>
      </c>
    </row>
    <row r="19" spans="1:12" s="110" customFormat="1" ht="15" customHeight="1" x14ac:dyDescent="0.2">
      <c r="A19" s="120"/>
      <c r="B19" s="119"/>
      <c r="C19" s="258" t="s">
        <v>107</v>
      </c>
      <c r="E19" s="113">
        <v>63.382157123834887</v>
      </c>
      <c r="F19" s="115">
        <v>1904</v>
      </c>
      <c r="G19" s="114">
        <v>1981</v>
      </c>
      <c r="H19" s="114">
        <v>2035</v>
      </c>
      <c r="I19" s="114">
        <v>2039</v>
      </c>
      <c r="J19" s="140">
        <v>2016</v>
      </c>
      <c r="K19" s="114">
        <v>-112</v>
      </c>
      <c r="L19" s="116">
        <v>-5.5555555555555554</v>
      </c>
    </row>
    <row r="20" spans="1:12" s="110" customFormat="1" ht="15" customHeight="1" x14ac:dyDescent="0.2">
      <c r="A20" s="120"/>
      <c r="B20" s="121" t="s">
        <v>110</v>
      </c>
      <c r="C20" s="258"/>
      <c r="E20" s="113">
        <v>20.206185567010309</v>
      </c>
      <c r="F20" s="115">
        <v>1372</v>
      </c>
      <c r="G20" s="114">
        <v>1400</v>
      </c>
      <c r="H20" s="114">
        <v>1425</v>
      </c>
      <c r="I20" s="114">
        <v>1399</v>
      </c>
      <c r="J20" s="140">
        <v>1354</v>
      </c>
      <c r="K20" s="114">
        <v>18</v>
      </c>
      <c r="L20" s="116">
        <v>1.3293943870014771</v>
      </c>
    </row>
    <row r="21" spans="1:12" s="110" customFormat="1" ht="15" customHeight="1" x14ac:dyDescent="0.2">
      <c r="A21" s="120"/>
      <c r="B21" s="119"/>
      <c r="C21" s="258" t="s">
        <v>106</v>
      </c>
      <c r="E21" s="113">
        <v>37.317784256559769</v>
      </c>
      <c r="F21" s="115">
        <v>512</v>
      </c>
      <c r="G21" s="114">
        <v>515</v>
      </c>
      <c r="H21" s="114">
        <v>529</v>
      </c>
      <c r="I21" s="114">
        <v>526</v>
      </c>
      <c r="J21" s="140">
        <v>510</v>
      </c>
      <c r="K21" s="114">
        <v>2</v>
      </c>
      <c r="L21" s="116">
        <v>0.39215686274509803</v>
      </c>
    </row>
    <row r="22" spans="1:12" s="110" customFormat="1" ht="15" customHeight="1" x14ac:dyDescent="0.2">
      <c r="A22" s="120"/>
      <c r="B22" s="119"/>
      <c r="C22" s="258" t="s">
        <v>107</v>
      </c>
      <c r="E22" s="113">
        <v>62.682215743440231</v>
      </c>
      <c r="F22" s="115">
        <v>860</v>
      </c>
      <c r="G22" s="114">
        <v>885</v>
      </c>
      <c r="H22" s="114">
        <v>896</v>
      </c>
      <c r="I22" s="114">
        <v>873</v>
      </c>
      <c r="J22" s="140">
        <v>844</v>
      </c>
      <c r="K22" s="114">
        <v>16</v>
      </c>
      <c r="L22" s="116">
        <v>1.8957345971563981</v>
      </c>
    </row>
    <row r="23" spans="1:12" s="110" customFormat="1" ht="15" customHeight="1" x14ac:dyDescent="0.2">
      <c r="A23" s="120"/>
      <c r="B23" s="121" t="s">
        <v>111</v>
      </c>
      <c r="C23" s="258"/>
      <c r="E23" s="113">
        <v>18.497790868924888</v>
      </c>
      <c r="F23" s="115">
        <v>1256</v>
      </c>
      <c r="G23" s="114">
        <v>1251</v>
      </c>
      <c r="H23" s="114">
        <v>1243</v>
      </c>
      <c r="I23" s="114">
        <v>1243</v>
      </c>
      <c r="J23" s="140">
        <v>1181</v>
      </c>
      <c r="K23" s="114">
        <v>75</v>
      </c>
      <c r="L23" s="116">
        <v>6.3505503810330231</v>
      </c>
    </row>
    <row r="24" spans="1:12" s="110" customFormat="1" ht="15" customHeight="1" x14ac:dyDescent="0.2">
      <c r="A24" s="120"/>
      <c r="B24" s="119"/>
      <c r="C24" s="258" t="s">
        <v>106</v>
      </c>
      <c r="E24" s="113">
        <v>57.802547770700635</v>
      </c>
      <c r="F24" s="115">
        <v>726</v>
      </c>
      <c r="G24" s="114">
        <v>713</v>
      </c>
      <c r="H24" s="114">
        <v>709</v>
      </c>
      <c r="I24" s="114">
        <v>709</v>
      </c>
      <c r="J24" s="140">
        <v>661</v>
      </c>
      <c r="K24" s="114">
        <v>65</v>
      </c>
      <c r="L24" s="116">
        <v>9.8335854765506809</v>
      </c>
    </row>
    <row r="25" spans="1:12" s="110" customFormat="1" ht="15" customHeight="1" x14ac:dyDescent="0.2">
      <c r="A25" s="120"/>
      <c r="B25" s="119"/>
      <c r="C25" s="258" t="s">
        <v>107</v>
      </c>
      <c r="E25" s="113">
        <v>42.197452229299365</v>
      </c>
      <c r="F25" s="115">
        <v>530</v>
      </c>
      <c r="G25" s="114">
        <v>538</v>
      </c>
      <c r="H25" s="114">
        <v>534</v>
      </c>
      <c r="I25" s="114">
        <v>534</v>
      </c>
      <c r="J25" s="140">
        <v>520</v>
      </c>
      <c r="K25" s="114">
        <v>10</v>
      </c>
      <c r="L25" s="116">
        <v>1.9230769230769231</v>
      </c>
    </row>
    <row r="26" spans="1:12" s="110" customFormat="1" ht="15" customHeight="1" x14ac:dyDescent="0.2">
      <c r="A26" s="120"/>
      <c r="C26" s="121" t="s">
        <v>187</v>
      </c>
      <c r="D26" s="110" t="s">
        <v>188</v>
      </c>
      <c r="E26" s="113">
        <v>1.9882179675994109</v>
      </c>
      <c r="F26" s="115">
        <v>135</v>
      </c>
      <c r="G26" s="114">
        <v>125</v>
      </c>
      <c r="H26" s="114">
        <v>129</v>
      </c>
      <c r="I26" s="114">
        <v>103</v>
      </c>
      <c r="J26" s="140">
        <v>103</v>
      </c>
      <c r="K26" s="114">
        <v>32</v>
      </c>
      <c r="L26" s="116">
        <v>31.067961165048544</v>
      </c>
    </row>
    <row r="27" spans="1:12" s="110" customFormat="1" ht="15" customHeight="1" x14ac:dyDescent="0.2">
      <c r="A27" s="120"/>
      <c r="B27" s="119"/>
      <c r="D27" s="259" t="s">
        <v>106</v>
      </c>
      <c r="E27" s="113">
        <v>56.296296296296298</v>
      </c>
      <c r="F27" s="115">
        <v>76</v>
      </c>
      <c r="G27" s="114">
        <v>74</v>
      </c>
      <c r="H27" s="114">
        <v>75</v>
      </c>
      <c r="I27" s="114">
        <v>54</v>
      </c>
      <c r="J27" s="140">
        <v>54</v>
      </c>
      <c r="K27" s="114">
        <v>22</v>
      </c>
      <c r="L27" s="116">
        <v>40.74074074074074</v>
      </c>
    </row>
    <row r="28" spans="1:12" s="110" customFormat="1" ht="15" customHeight="1" x14ac:dyDescent="0.2">
      <c r="A28" s="120"/>
      <c r="B28" s="119"/>
      <c r="D28" s="259" t="s">
        <v>107</v>
      </c>
      <c r="E28" s="113">
        <v>43.703703703703702</v>
      </c>
      <c r="F28" s="115">
        <v>59</v>
      </c>
      <c r="G28" s="114">
        <v>51</v>
      </c>
      <c r="H28" s="114">
        <v>54</v>
      </c>
      <c r="I28" s="114">
        <v>49</v>
      </c>
      <c r="J28" s="140">
        <v>49</v>
      </c>
      <c r="K28" s="114">
        <v>10</v>
      </c>
      <c r="L28" s="116">
        <v>20.408163265306122</v>
      </c>
    </row>
    <row r="29" spans="1:12" s="110" customFormat="1" ht="24" customHeight="1" x14ac:dyDescent="0.2">
      <c r="A29" s="604" t="s">
        <v>189</v>
      </c>
      <c r="B29" s="605"/>
      <c r="C29" s="605"/>
      <c r="D29" s="606"/>
      <c r="E29" s="113">
        <v>94.329896907216494</v>
      </c>
      <c r="F29" s="115">
        <v>6405</v>
      </c>
      <c r="G29" s="114">
        <v>6615</v>
      </c>
      <c r="H29" s="114">
        <v>6765</v>
      </c>
      <c r="I29" s="114">
        <v>6802</v>
      </c>
      <c r="J29" s="140">
        <v>6612</v>
      </c>
      <c r="K29" s="114">
        <v>-207</v>
      </c>
      <c r="L29" s="116">
        <v>-3.1306715063520869</v>
      </c>
    </row>
    <row r="30" spans="1:12" s="110" customFormat="1" ht="15" customHeight="1" x14ac:dyDescent="0.2">
      <c r="A30" s="120"/>
      <c r="B30" s="119"/>
      <c r="C30" s="258" t="s">
        <v>106</v>
      </c>
      <c r="E30" s="113">
        <v>41.779859484777518</v>
      </c>
      <c r="F30" s="115">
        <v>2676</v>
      </c>
      <c r="G30" s="114">
        <v>2727</v>
      </c>
      <c r="H30" s="114">
        <v>2790</v>
      </c>
      <c r="I30" s="114">
        <v>2787</v>
      </c>
      <c r="J30" s="140">
        <v>2685</v>
      </c>
      <c r="K30" s="114">
        <v>-9</v>
      </c>
      <c r="L30" s="116">
        <v>-0.33519553072625696</v>
      </c>
    </row>
    <row r="31" spans="1:12" s="110" customFormat="1" ht="15" customHeight="1" x14ac:dyDescent="0.2">
      <c r="A31" s="120"/>
      <c r="B31" s="119"/>
      <c r="C31" s="258" t="s">
        <v>107</v>
      </c>
      <c r="E31" s="113">
        <v>58.220140515222482</v>
      </c>
      <c r="F31" s="115">
        <v>3729</v>
      </c>
      <c r="G31" s="114">
        <v>3888</v>
      </c>
      <c r="H31" s="114">
        <v>3975</v>
      </c>
      <c r="I31" s="114">
        <v>4015</v>
      </c>
      <c r="J31" s="140">
        <v>3927</v>
      </c>
      <c r="K31" s="114">
        <v>-198</v>
      </c>
      <c r="L31" s="116">
        <v>-5.0420168067226889</v>
      </c>
    </row>
    <row r="32" spans="1:12" s="110" customFormat="1" ht="15" customHeight="1" x14ac:dyDescent="0.2">
      <c r="A32" s="120"/>
      <c r="B32" s="119" t="s">
        <v>117</v>
      </c>
      <c r="C32" s="258"/>
      <c r="E32" s="113">
        <v>5.6553755522827691</v>
      </c>
      <c r="F32" s="114">
        <v>384</v>
      </c>
      <c r="G32" s="114">
        <v>404</v>
      </c>
      <c r="H32" s="114">
        <v>396</v>
      </c>
      <c r="I32" s="114">
        <v>391</v>
      </c>
      <c r="J32" s="140">
        <v>363</v>
      </c>
      <c r="K32" s="114">
        <v>21</v>
      </c>
      <c r="L32" s="116">
        <v>5.785123966942149</v>
      </c>
    </row>
    <row r="33" spans="1:12" s="110" customFormat="1" ht="15" customHeight="1" x14ac:dyDescent="0.2">
      <c r="A33" s="120"/>
      <c r="B33" s="119"/>
      <c r="C33" s="258" t="s">
        <v>106</v>
      </c>
      <c r="E33" s="113">
        <v>32.8125</v>
      </c>
      <c r="F33" s="114">
        <v>126</v>
      </c>
      <c r="G33" s="114">
        <v>143</v>
      </c>
      <c r="H33" s="114">
        <v>137</v>
      </c>
      <c r="I33" s="114">
        <v>145</v>
      </c>
      <c r="J33" s="140">
        <v>138</v>
      </c>
      <c r="K33" s="114">
        <v>-12</v>
      </c>
      <c r="L33" s="116">
        <v>-8.695652173913043</v>
      </c>
    </row>
    <row r="34" spans="1:12" s="110" customFormat="1" ht="15" customHeight="1" x14ac:dyDescent="0.2">
      <c r="A34" s="120"/>
      <c r="B34" s="119"/>
      <c r="C34" s="258" t="s">
        <v>107</v>
      </c>
      <c r="E34" s="113">
        <v>67.1875</v>
      </c>
      <c r="F34" s="114">
        <v>258</v>
      </c>
      <c r="G34" s="114">
        <v>261</v>
      </c>
      <c r="H34" s="114">
        <v>259</v>
      </c>
      <c r="I34" s="114">
        <v>246</v>
      </c>
      <c r="J34" s="140">
        <v>225</v>
      </c>
      <c r="K34" s="114">
        <v>33</v>
      </c>
      <c r="L34" s="116">
        <v>14.666666666666666</v>
      </c>
    </row>
    <row r="35" spans="1:12" s="110" customFormat="1" ht="24" customHeight="1" x14ac:dyDescent="0.2">
      <c r="A35" s="604" t="s">
        <v>192</v>
      </c>
      <c r="B35" s="605"/>
      <c r="C35" s="605"/>
      <c r="D35" s="606"/>
      <c r="E35" s="113">
        <v>19.086892488954344</v>
      </c>
      <c r="F35" s="114">
        <v>1296</v>
      </c>
      <c r="G35" s="114">
        <v>1364</v>
      </c>
      <c r="H35" s="114">
        <v>1399</v>
      </c>
      <c r="I35" s="114">
        <v>1439</v>
      </c>
      <c r="J35" s="114">
        <v>1391</v>
      </c>
      <c r="K35" s="318">
        <v>-95</v>
      </c>
      <c r="L35" s="319">
        <v>-6.8296189791516895</v>
      </c>
    </row>
    <row r="36" spans="1:12" s="110" customFormat="1" ht="15" customHeight="1" x14ac:dyDescent="0.2">
      <c r="A36" s="120"/>
      <c r="B36" s="119"/>
      <c r="C36" s="258" t="s">
        <v>106</v>
      </c>
      <c r="E36" s="113">
        <v>33.950617283950621</v>
      </c>
      <c r="F36" s="114">
        <v>440</v>
      </c>
      <c r="G36" s="114">
        <v>460</v>
      </c>
      <c r="H36" s="114">
        <v>471</v>
      </c>
      <c r="I36" s="114">
        <v>483</v>
      </c>
      <c r="J36" s="114">
        <v>449</v>
      </c>
      <c r="K36" s="318">
        <v>-9</v>
      </c>
      <c r="L36" s="116">
        <v>-2.0044543429844097</v>
      </c>
    </row>
    <row r="37" spans="1:12" s="110" customFormat="1" ht="15" customHeight="1" x14ac:dyDescent="0.2">
      <c r="A37" s="120"/>
      <c r="B37" s="119"/>
      <c r="C37" s="258" t="s">
        <v>107</v>
      </c>
      <c r="E37" s="113">
        <v>66.049382716049379</v>
      </c>
      <c r="F37" s="114">
        <v>856</v>
      </c>
      <c r="G37" s="114">
        <v>904</v>
      </c>
      <c r="H37" s="114">
        <v>928</v>
      </c>
      <c r="I37" s="114">
        <v>956</v>
      </c>
      <c r="J37" s="140">
        <v>942</v>
      </c>
      <c r="K37" s="114">
        <v>-86</v>
      </c>
      <c r="L37" s="116">
        <v>-9.1295116772823786</v>
      </c>
    </row>
    <row r="38" spans="1:12" s="110" customFormat="1" ht="15" customHeight="1" x14ac:dyDescent="0.2">
      <c r="A38" s="120"/>
      <c r="B38" s="119" t="s">
        <v>328</v>
      </c>
      <c r="C38" s="258"/>
      <c r="E38" s="113">
        <v>60.368188512518408</v>
      </c>
      <c r="F38" s="114">
        <v>4099</v>
      </c>
      <c r="G38" s="114">
        <v>4163</v>
      </c>
      <c r="H38" s="114">
        <v>4237</v>
      </c>
      <c r="I38" s="114">
        <v>4237</v>
      </c>
      <c r="J38" s="140">
        <v>4076</v>
      </c>
      <c r="K38" s="114">
        <v>23</v>
      </c>
      <c r="L38" s="116">
        <v>0.56427870461236507</v>
      </c>
    </row>
    <row r="39" spans="1:12" s="110" customFormat="1" ht="15" customHeight="1" x14ac:dyDescent="0.2">
      <c r="A39" s="120"/>
      <c r="B39" s="119"/>
      <c r="C39" s="258" t="s">
        <v>106</v>
      </c>
      <c r="E39" s="113">
        <v>45.498902171261285</v>
      </c>
      <c r="F39" s="115">
        <v>1865</v>
      </c>
      <c r="G39" s="114">
        <v>1881</v>
      </c>
      <c r="H39" s="114">
        <v>1907</v>
      </c>
      <c r="I39" s="114">
        <v>1914</v>
      </c>
      <c r="J39" s="140">
        <v>1826</v>
      </c>
      <c r="K39" s="114">
        <v>39</v>
      </c>
      <c r="L39" s="116">
        <v>2.1358159912376782</v>
      </c>
    </row>
    <row r="40" spans="1:12" s="110" customFormat="1" ht="15" customHeight="1" x14ac:dyDescent="0.2">
      <c r="A40" s="120"/>
      <c r="B40" s="119"/>
      <c r="C40" s="258" t="s">
        <v>107</v>
      </c>
      <c r="E40" s="113">
        <v>54.501097828738715</v>
      </c>
      <c r="F40" s="115">
        <v>2234</v>
      </c>
      <c r="G40" s="114">
        <v>2282</v>
      </c>
      <c r="H40" s="114">
        <v>2330</v>
      </c>
      <c r="I40" s="114">
        <v>2323</v>
      </c>
      <c r="J40" s="140">
        <v>2250</v>
      </c>
      <c r="K40" s="114">
        <v>-16</v>
      </c>
      <c r="L40" s="116">
        <v>-0.71111111111111114</v>
      </c>
    </row>
    <row r="41" spans="1:12" s="110" customFormat="1" ht="15" customHeight="1" x14ac:dyDescent="0.2">
      <c r="A41" s="120"/>
      <c r="B41" s="320" t="s">
        <v>517</v>
      </c>
      <c r="C41" s="258"/>
      <c r="E41" s="113">
        <v>4.9337260677466865</v>
      </c>
      <c r="F41" s="115">
        <v>335</v>
      </c>
      <c r="G41" s="114">
        <v>346</v>
      </c>
      <c r="H41" s="114">
        <v>342</v>
      </c>
      <c r="I41" s="114">
        <v>333</v>
      </c>
      <c r="J41" s="140">
        <v>322</v>
      </c>
      <c r="K41" s="114">
        <v>13</v>
      </c>
      <c r="L41" s="116">
        <v>4.0372670807453419</v>
      </c>
    </row>
    <row r="42" spans="1:12" s="110" customFormat="1" ht="15" customHeight="1" x14ac:dyDescent="0.2">
      <c r="A42" s="120"/>
      <c r="B42" s="119"/>
      <c r="C42" s="268" t="s">
        <v>106</v>
      </c>
      <c r="D42" s="182"/>
      <c r="E42" s="113">
        <v>47.164179104477611</v>
      </c>
      <c r="F42" s="115">
        <v>158</v>
      </c>
      <c r="G42" s="114">
        <v>160</v>
      </c>
      <c r="H42" s="114">
        <v>167</v>
      </c>
      <c r="I42" s="114">
        <v>162</v>
      </c>
      <c r="J42" s="140">
        <v>158</v>
      </c>
      <c r="K42" s="114">
        <v>0</v>
      </c>
      <c r="L42" s="116">
        <v>0</v>
      </c>
    </row>
    <row r="43" spans="1:12" s="110" customFormat="1" ht="15" customHeight="1" x14ac:dyDescent="0.2">
      <c r="A43" s="120"/>
      <c r="B43" s="119"/>
      <c r="C43" s="268" t="s">
        <v>107</v>
      </c>
      <c r="D43" s="182"/>
      <c r="E43" s="113">
        <v>52.835820895522389</v>
      </c>
      <c r="F43" s="115">
        <v>177</v>
      </c>
      <c r="G43" s="114">
        <v>186</v>
      </c>
      <c r="H43" s="114">
        <v>175</v>
      </c>
      <c r="I43" s="114">
        <v>171</v>
      </c>
      <c r="J43" s="140">
        <v>164</v>
      </c>
      <c r="K43" s="114">
        <v>13</v>
      </c>
      <c r="L43" s="116">
        <v>7.9268292682926829</v>
      </c>
    </row>
    <row r="44" spans="1:12" s="110" customFormat="1" ht="15" customHeight="1" x14ac:dyDescent="0.2">
      <c r="A44" s="120"/>
      <c r="B44" s="119" t="s">
        <v>205</v>
      </c>
      <c r="C44" s="268"/>
      <c r="D44" s="182"/>
      <c r="E44" s="113">
        <v>15.611192930780559</v>
      </c>
      <c r="F44" s="115">
        <v>1060</v>
      </c>
      <c r="G44" s="114">
        <v>1149</v>
      </c>
      <c r="H44" s="114">
        <v>1187</v>
      </c>
      <c r="I44" s="114">
        <v>1187</v>
      </c>
      <c r="J44" s="140">
        <v>1189</v>
      </c>
      <c r="K44" s="114">
        <v>-129</v>
      </c>
      <c r="L44" s="116">
        <v>-10.849453322119428</v>
      </c>
    </row>
    <row r="45" spans="1:12" s="110" customFormat="1" ht="15" customHeight="1" x14ac:dyDescent="0.2">
      <c r="A45" s="120"/>
      <c r="B45" s="119"/>
      <c r="C45" s="268" t="s">
        <v>106</v>
      </c>
      <c r="D45" s="182"/>
      <c r="E45" s="113">
        <v>31.981132075471699</v>
      </c>
      <c r="F45" s="115">
        <v>339</v>
      </c>
      <c r="G45" s="114">
        <v>369</v>
      </c>
      <c r="H45" s="114">
        <v>382</v>
      </c>
      <c r="I45" s="114">
        <v>373</v>
      </c>
      <c r="J45" s="140">
        <v>390</v>
      </c>
      <c r="K45" s="114">
        <v>-51</v>
      </c>
      <c r="L45" s="116">
        <v>-13.076923076923077</v>
      </c>
    </row>
    <row r="46" spans="1:12" s="110" customFormat="1" ht="15" customHeight="1" x14ac:dyDescent="0.2">
      <c r="A46" s="123"/>
      <c r="B46" s="124"/>
      <c r="C46" s="260" t="s">
        <v>107</v>
      </c>
      <c r="D46" s="261"/>
      <c r="E46" s="125">
        <v>68.018867924528308</v>
      </c>
      <c r="F46" s="143">
        <v>721</v>
      </c>
      <c r="G46" s="144">
        <v>780</v>
      </c>
      <c r="H46" s="144">
        <v>805</v>
      </c>
      <c r="I46" s="144">
        <v>814</v>
      </c>
      <c r="J46" s="145">
        <v>799</v>
      </c>
      <c r="K46" s="144">
        <v>-78</v>
      </c>
      <c r="L46" s="146">
        <v>-9.7622027534418017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6790</v>
      </c>
      <c r="E11" s="114">
        <v>7022</v>
      </c>
      <c r="F11" s="114">
        <v>7165</v>
      </c>
      <c r="G11" s="114">
        <v>7196</v>
      </c>
      <c r="H11" s="140">
        <v>6978</v>
      </c>
      <c r="I11" s="115">
        <v>-188</v>
      </c>
      <c r="J11" s="116">
        <v>-2.6941817139581543</v>
      </c>
    </row>
    <row r="12" spans="1:15" s="110" customFormat="1" ht="24.95" customHeight="1" x14ac:dyDescent="0.2">
      <c r="A12" s="193" t="s">
        <v>132</v>
      </c>
      <c r="B12" s="194" t="s">
        <v>133</v>
      </c>
      <c r="C12" s="113">
        <v>2.9160530191458025</v>
      </c>
      <c r="D12" s="115">
        <v>198</v>
      </c>
      <c r="E12" s="114">
        <v>202</v>
      </c>
      <c r="F12" s="114">
        <v>193</v>
      </c>
      <c r="G12" s="114">
        <v>200</v>
      </c>
      <c r="H12" s="140">
        <v>196</v>
      </c>
      <c r="I12" s="115">
        <v>2</v>
      </c>
      <c r="J12" s="116">
        <v>1.0204081632653061</v>
      </c>
    </row>
    <row r="13" spans="1:15" s="110" customFormat="1" ht="24.95" customHeight="1" x14ac:dyDescent="0.2">
      <c r="A13" s="193" t="s">
        <v>134</v>
      </c>
      <c r="B13" s="199" t="s">
        <v>214</v>
      </c>
      <c r="C13" s="113">
        <v>0.64801178203240062</v>
      </c>
      <c r="D13" s="115">
        <v>44</v>
      </c>
      <c r="E13" s="114">
        <v>40</v>
      </c>
      <c r="F13" s="114">
        <v>44</v>
      </c>
      <c r="G13" s="114">
        <v>42</v>
      </c>
      <c r="H13" s="140">
        <v>39</v>
      </c>
      <c r="I13" s="115">
        <v>5</v>
      </c>
      <c r="J13" s="116">
        <v>12.820512820512821</v>
      </c>
    </row>
    <row r="14" spans="1:15" s="287" customFormat="1" ht="24.95" customHeight="1" x14ac:dyDescent="0.2">
      <c r="A14" s="193" t="s">
        <v>215</v>
      </c>
      <c r="B14" s="199" t="s">
        <v>137</v>
      </c>
      <c r="C14" s="113">
        <v>10.220913107511045</v>
      </c>
      <c r="D14" s="115">
        <v>694</v>
      </c>
      <c r="E14" s="114">
        <v>677</v>
      </c>
      <c r="F14" s="114">
        <v>706</v>
      </c>
      <c r="G14" s="114">
        <v>709</v>
      </c>
      <c r="H14" s="140">
        <v>686</v>
      </c>
      <c r="I14" s="115">
        <v>8</v>
      </c>
      <c r="J14" s="116">
        <v>1.1661807580174928</v>
      </c>
      <c r="K14" s="110"/>
      <c r="L14" s="110"/>
      <c r="M14" s="110"/>
      <c r="N14" s="110"/>
      <c r="O14" s="110"/>
    </row>
    <row r="15" spans="1:15" s="110" customFormat="1" ht="24.95" customHeight="1" x14ac:dyDescent="0.2">
      <c r="A15" s="193" t="s">
        <v>216</v>
      </c>
      <c r="B15" s="199" t="s">
        <v>217</v>
      </c>
      <c r="C15" s="113">
        <v>3.3284241531664214</v>
      </c>
      <c r="D15" s="115">
        <v>226</v>
      </c>
      <c r="E15" s="114">
        <v>224</v>
      </c>
      <c r="F15" s="114">
        <v>228</v>
      </c>
      <c r="G15" s="114">
        <v>236</v>
      </c>
      <c r="H15" s="140">
        <v>232</v>
      </c>
      <c r="I15" s="115">
        <v>-6</v>
      </c>
      <c r="J15" s="116">
        <v>-2.5862068965517242</v>
      </c>
    </row>
    <row r="16" spans="1:15" s="287" customFormat="1" ht="24.95" customHeight="1" x14ac:dyDescent="0.2">
      <c r="A16" s="193" t="s">
        <v>218</v>
      </c>
      <c r="B16" s="199" t="s">
        <v>141</v>
      </c>
      <c r="C16" s="113">
        <v>5.0957290132547861</v>
      </c>
      <c r="D16" s="115">
        <v>346</v>
      </c>
      <c r="E16" s="114">
        <v>332</v>
      </c>
      <c r="F16" s="114">
        <v>347</v>
      </c>
      <c r="G16" s="114">
        <v>344</v>
      </c>
      <c r="H16" s="140">
        <v>324</v>
      </c>
      <c r="I16" s="115">
        <v>22</v>
      </c>
      <c r="J16" s="116">
        <v>6.7901234567901234</v>
      </c>
      <c r="K16" s="110"/>
      <c r="L16" s="110"/>
      <c r="M16" s="110"/>
      <c r="N16" s="110"/>
      <c r="O16" s="110"/>
    </row>
    <row r="17" spans="1:15" s="110" customFormat="1" ht="24.95" customHeight="1" x14ac:dyDescent="0.2">
      <c r="A17" s="193" t="s">
        <v>142</v>
      </c>
      <c r="B17" s="199" t="s">
        <v>220</v>
      </c>
      <c r="C17" s="113">
        <v>1.7967599410898381</v>
      </c>
      <c r="D17" s="115">
        <v>122</v>
      </c>
      <c r="E17" s="114">
        <v>121</v>
      </c>
      <c r="F17" s="114">
        <v>131</v>
      </c>
      <c r="G17" s="114">
        <v>129</v>
      </c>
      <c r="H17" s="140">
        <v>130</v>
      </c>
      <c r="I17" s="115">
        <v>-8</v>
      </c>
      <c r="J17" s="116">
        <v>-6.1538461538461542</v>
      </c>
    </row>
    <row r="18" spans="1:15" s="287" customFormat="1" ht="24.95" customHeight="1" x14ac:dyDescent="0.2">
      <c r="A18" s="201" t="s">
        <v>144</v>
      </c>
      <c r="B18" s="202" t="s">
        <v>145</v>
      </c>
      <c r="C18" s="113">
        <v>4.8748159057437404</v>
      </c>
      <c r="D18" s="115">
        <v>331</v>
      </c>
      <c r="E18" s="114">
        <v>323</v>
      </c>
      <c r="F18" s="114">
        <v>330</v>
      </c>
      <c r="G18" s="114">
        <v>332</v>
      </c>
      <c r="H18" s="140">
        <v>321</v>
      </c>
      <c r="I18" s="115">
        <v>10</v>
      </c>
      <c r="J18" s="116">
        <v>3.1152647975077881</v>
      </c>
      <c r="K18" s="110"/>
      <c r="L18" s="110"/>
      <c r="M18" s="110"/>
      <c r="N18" s="110"/>
      <c r="O18" s="110"/>
    </row>
    <row r="19" spans="1:15" s="110" customFormat="1" ht="24.95" customHeight="1" x14ac:dyDescent="0.2">
      <c r="A19" s="193" t="s">
        <v>146</v>
      </c>
      <c r="B19" s="199" t="s">
        <v>147</v>
      </c>
      <c r="C19" s="113">
        <v>15.375552282768778</v>
      </c>
      <c r="D19" s="115">
        <v>1044</v>
      </c>
      <c r="E19" s="114">
        <v>1048</v>
      </c>
      <c r="F19" s="114">
        <v>1043</v>
      </c>
      <c r="G19" s="114">
        <v>1030</v>
      </c>
      <c r="H19" s="140">
        <v>1045</v>
      </c>
      <c r="I19" s="115">
        <v>-1</v>
      </c>
      <c r="J19" s="116">
        <v>-9.569377990430622E-2</v>
      </c>
    </row>
    <row r="20" spans="1:15" s="287" customFormat="1" ht="24.95" customHeight="1" x14ac:dyDescent="0.2">
      <c r="A20" s="193" t="s">
        <v>148</v>
      </c>
      <c r="B20" s="199" t="s">
        <v>149</v>
      </c>
      <c r="C20" s="113">
        <v>7.1428571428571432</v>
      </c>
      <c r="D20" s="115">
        <v>485</v>
      </c>
      <c r="E20" s="114">
        <v>489</v>
      </c>
      <c r="F20" s="114">
        <v>499</v>
      </c>
      <c r="G20" s="114">
        <v>489</v>
      </c>
      <c r="H20" s="140">
        <v>488</v>
      </c>
      <c r="I20" s="115">
        <v>-3</v>
      </c>
      <c r="J20" s="116">
        <v>-0.61475409836065575</v>
      </c>
      <c r="K20" s="110"/>
      <c r="L20" s="110"/>
      <c r="M20" s="110"/>
      <c r="N20" s="110"/>
      <c r="O20" s="110"/>
    </row>
    <row r="21" spans="1:15" s="110" customFormat="1" ht="24.95" customHeight="1" x14ac:dyDescent="0.2">
      <c r="A21" s="201" t="s">
        <v>150</v>
      </c>
      <c r="B21" s="202" t="s">
        <v>151</v>
      </c>
      <c r="C21" s="113">
        <v>15.72901325478645</v>
      </c>
      <c r="D21" s="115">
        <v>1068</v>
      </c>
      <c r="E21" s="114">
        <v>1251</v>
      </c>
      <c r="F21" s="114">
        <v>1327</v>
      </c>
      <c r="G21" s="114">
        <v>1331</v>
      </c>
      <c r="H21" s="140">
        <v>1235</v>
      </c>
      <c r="I21" s="115">
        <v>-167</v>
      </c>
      <c r="J21" s="116">
        <v>-13.522267206477732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0.6921944035346097</v>
      </c>
      <c r="D23" s="115">
        <v>47</v>
      </c>
      <c r="E23" s="114">
        <v>49</v>
      </c>
      <c r="F23" s="114">
        <v>54</v>
      </c>
      <c r="G23" s="114">
        <v>54</v>
      </c>
      <c r="H23" s="140">
        <v>54</v>
      </c>
      <c r="I23" s="115">
        <v>-7</v>
      </c>
      <c r="J23" s="116">
        <v>-12.962962962962964</v>
      </c>
    </row>
    <row r="24" spans="1:15" s="110" customFormat="1" ht="24.95" customHeight="1" x14ac:dyDescent="0.2">
      <c r="A24" s="193" t="s">
        <v>156</v>
      </c>
      <c r="B24" s="199" t="s">
        <v>221</v>
      </c>
      <c r="C24" s="113">
        <v>4.6980854197349045</v>
      </c>
      <c r="D24" s="115">
        <v>319</v>
      </c>
      <c r="E24" s="114">
        <v>317</v>
      </c>
      <c r="F24" s="114">
        <v>314</v>
      </c>
      <c r="G24" s="114">
        <v>321</v>
      </c>
      <c r="H24" s="140">
        <v>309</v>
      </c>
      <c r="I24" s="115">
        <v>10</v>
      </c>
      <c r="J24" s="116">
        <v>3.2362459546925568</v>
      </c>
    </row>
    <row r="25" spans="1:15" s="110" customFormat="1" ht="24.95" customHeight="1" x14ac:dyDescent="0.2">
      <c r="A25" s="193" t="s">
        <v>222</v>
      </c>
      <c r="B25" s="204" t="s">
        <v>159</v>
      </c>
      <c r="C25" s="113">
        <v>7.4668630338733433</v>
      </c>
      <c r="D25" s="115">
        <v>507</v>
      </c>
      <c r="E25" s="114">
        <v>488</v>
      </c>
      <c r="F25" s="114">
        <v>490</v>
      </c>
      <c r="G25" s="114">
        <v>502</v>
      </c>
      <c r="H25" s="140">
        <v>468</v>
      </c>
      <c r="I25" s="115">
        <v>39</v>
      </c>
      <c r="J25" s="116">
        <v>8.3333333333333339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7.2312223858615612</v>
      </c>
      <c r="D27" s="115">
        <v>491</v>
      </c>
      <c r="E27" s="114">
        <v>507</v>
      </c>
      <c r="F27" s="114">
        <v>520</v>
      </c>
      <c r="G27" s="114">
        <v>518</v>
      </c>
      <c r="H27" s="140">
        <v>476</v>
      </c>
      <c r="I27" s="115">
        <v>15</v>
      </c>
      <c r="J27" s="116">
        <v>3.1512605042016806</v>
      </c>
    </row>
    <row r="28" spans="1:15" s="110" customFormat="1" ht="24.95" customHeight="1" x14ac:dyDescent="0.2">
      <c r="A28" s="193" t="s">
        <v>163</v>
      </c>
      <c r="B28" s="199" t="s">
        <v>164</v>
      </c>
      <c r="C28" s="113">
        <v>1.1634756995581739</v>
      </c>
      <c r="D28" s="115">
        <v>79</v>
      </c>
      <c r="E28" s="114">
        <v>85</v>
      </c>
      <c r="F28" s="114">
        <v>92</v>
      </c>
      <c r="G28" s="114">
        <v>90</v>
      </c>
      <c r="H28" s="140">
        <v>87</v>
      </c>
      <c r="I28" s="115">
        <v>-8</v>
      </c>
      <c r="J28" s="116">
        <v>-9.1954022988505741</v>
      </c>
    </row>
    <row r="29" spans="1:15" s="110" customFormat="1" ht="24.95" customHeight="1" x14ac:dyDescent="0.2">
      <c r="A29" s="193">
        <v>86</v>
      </c>
      <c r="B29" s="199" t="s">
        <v>165</v>
      </c>
      <c r="C29" s="113">
        <v>4.6391752577319592</v>
      </c>
      <c r="D29" s="115">
        <v>315</v>
      </c>
      <c r="E29" s="114">
        <v>332</v>
      </c>
      <c r="F29" s="114">
        <v>319</v>
      </c>
      <c r="G29" s="114">
        <v>324</v>
      </c>
      <c r="H29" s="140">
        <v>311</v>
      </c>
      <c r="I29" s="115">
        <v>4</v>
      </c>
      <c r="J29" s="116">
        <v>1.2861736334405145</v>
      </c>
    </row>
    <row r="30" spans="1:15" s="110" customFormat="1" ht="24.95" customHeight="1" x14ac:dyDescent="0.2">
      <c r="A30" s="193">
        <v>87.88</v>
      </c>
      <c r="B30" s="204" t="s">
        <v>166</v>
      </c>
      <c r="C30" s="113">
        <v>4.4771723122238587</v>
      </c>
      <c r="D30" s="115">
        <v>304</v>
      </c>
      <c r="E30" s="114">
        <v>309</v>
      </c>
      <c r="F30" s="114">
        <v>308</v>
      </c>
      <c r="G30" s="114">
        <v>310</v>
      </c>
      <c r="H30" s="140">
        <v>316</v>
      </c>
      <c r="I30" s="115">
        <v>-12</v>
      </c>
      <c r="J30" s="116">
        <v>-3.7974683544303796</v>
      </c>
    </row>
    <row r="31" spans="1:15" s="110" customFormat="1" ht="24.95" customHeight="1" x14ac:dyDescent="0.2">
      <c r="A31" s="193" t="s">
        <v>167</v>
      </c>
      <c r="B31" s="199" t="s">
        <v>168</v>
      </c>
      <c r="C31" s="113">
        <v>11.914580265095729</v>
      </c>
      <c r="D31" s="115">
        <v>809</v>
      </c>
      <c r="E31" s="114">
        <v>846</v>
      </c>
      <c r="F31" s="114">
        <v>868</v>
      </c>
      <c r="G31" s="114">
        <v>888</v>
      </c>
      <c r="H31" s="140">
        <v>872</v>
      </c>
      <c r="I31" s="115">
        <v>-63</v>
      </c>
      <c r="J31" s="116">
        <v>-7.2247706422018352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2.9160530191458025</v>
      </c>
      <c r="D34" s="115">
        <v>198</v>
      </c>
      <c r="E34" s="114">
        <v>202</v>
      </c>
      <c r="F34" s="114">
        <v>193</v>
      </c>
      <c r="G34" s="114">
        <v>200</v>
      </c>
      <c r="H34" s="140">
        <v>196</v>
      </c>
      <c r="I34" s="115">
        <v>2</v>
      </c>
      <c r="J34" s="116">
        <v>1.0204081632653061</v>
      </c>
    </row>
    <row r="35" spans="1:10" s="110" customFormat="1" ht="24.95" customHeight="1" x14ac:dyDescent="0.2">
      <c r="A35" s="292" t="s">
        <v>171</v>
      </c>
      <c r="B35" s="293" t="s">
        <v>172</v>
      </c>
      <c r="C35" s="113">
        <v>15.743740795287186</v>
      </c>
      <c r="D35" s="115">
        <v>1069</v>
      </c>
      <c r="E35" s="114">
        <v>1040</v>
      </c>
      <c r="F35" s="114">
        <v>1080</v>
      </c>
      <c r="G35" s="114">
        <v>1083</v>
      </c>
      <c r="H35" s="140">
        <v>1046</v>
      </c>
      <c r="I35" s="115">
        <v>23</v>
      </c>
      <c r="J35" s="116">
        <v>2.1988527724665392</v>
      </c>
    </row>
    <row r="36" spans="1:10" s="110" customFormat="1" ht="24.95" customHeight="1" x14ac:dyDescent="0.2">
      <c r="A36" s="294" t="s">
        <v>173</v>
      </c>
      <c r="B36" s="295" t="s">
        <v>174</v>
      </c>
      <c r="C36" s="125">
        <v>81.325478645066269</v>
      </c>
      <c r="D36" s="143">
        <v>5522</v>
      </c>
      <c r="E36" s="144">
        <v>5779</v>
      </c>
      <c r="F36" s="144">
        <v>5891</v>
      </c>
      <c r="G36" s="144">
        <v>5912</v>
      </c>
      <c r="H36" s="145">
        <v>5735</v>
      </c>
      <c r="I36" s="143">
        <v>-213</v>
      </c>
      <c r="J36" s="146">
        <v>-3.7140366172624235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6790</v>
      </c>
      <c r="F11" s="264">
        <v>7022</v>
      </c>
      <c r="G11" s="264">
        <v>7165</v>
      </c>
      <c r="H11" s="264">
        <v>7196</v>
      </c>
      <c r="I11" s="265">
        <v>6978</v>
      </c>
      <c r="J11" s="263">
        <v>-188</v>
      </c>
      <c r="K11" s="266">
        <v>-2.6941817139581543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42.695139911634755</v>
      </c>
      <c r="E13" s="115">
        <v>2899</v>
      </c>
      <c r="F13" s="114">
        <v>2967</v>
      </c>
      <c r="G13" s="114">
        <v>3039</v>
      </c>
      <c r="H13" s="114">
        <v>3099</v>
      </c>
      <c r="I13" s="140">
        <v>3001</v>
      </c>
      <c r="J13" s="115">
        <v>-102</v>
      </c>
      <c r="K13" s="116">
        <v>-3.3988670443185605</v>
      </c>
    </row>
    <row r="14" spans="1:15" ht="15.95" customHeight="1" x14ac:dyDescent="0.2">
      <c r="A14" s="306" t="s">
        <v>230</v>
      </c>
      <c r="B14" s="307"/>
      <c r="C14" s="308"/>
      <c r="D14" s="113">
        <v>45.81737849779087</v>
      </c>
      <c r="E14" s="115">
        <v>3111</v>
      </c>
      <c r="F14" s="114">
        <v>3235</v>
      </c>
      <c r="G14" s="114">
        <v>3298</v>
      </c>
      <c r="H14" s="114">
        <v>3284</v>
      </c>
      <c r="I14" s="140">
        <v>3185</v>
      </c>
      <c r="J14" s="115">
        <v>-74</v>
      </c>
      <c r="K14" s="116">
        <v>-2.3233908948194664</v>
      </c>
    </row>
    <row r="15" spans="1:15" ht="15.95" customHeight="1" x14ac:dyDescent="0.2">
      <c r="A15" s="306" t="s">
        <v>231</v>
      </c>
      <c r="B15" s="307"/>
      <c r="C15" s="308"/>
      <c r="D15" s="113">
        <v>3.6229749631811488</v>
      </c>
      <c r="E15" s="115">
        <v>246</v>
      </c>
      <c r="F15" s="114">
        <v>261</v>
      </c>
      <c r="G15" s="114">
        <v>264</v>
      </c>
      <c r="H15" s="114">
        <v>274</v>
      </c>
      <c r="I15" s="140">
        <v>263</v>
      </c>
      <c r="J15" s="115">
        <v>-17</v>
      </c>
      <c r="K15" s="116">
        <v>-6.4638783269961975</v>
      </c>
    </row>
    <row r="16" spans="1:15" ht="15.95" customHeight="1" x14ac:dyDescent="0.2">
      <c r="A16" s="306" t="s">
        <v>232</v>
      </c>
      <c r="B16" s="307"/>
      <c r="C16" s="308"/>
      <c r="D16" s="113">
        <v>3.5787923416789398</v>
      </c>
      <c r="E16" s="115">
        <v>243</v>
      </c>
      <c r="F16" s="114">
        <v>246</v>
      </c>
      <c r="G16" s="114">
        <v>247</v>
      </c>
      <c r="H16" s="114">
        <v>227</v>
      </c>
      <c r="I16" s="140">
        <v>216</v>
      </c>
      <c r="J16" s="115">
        <v>27</v>
      </c>
      <c r="K16" s="116">
        <v>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2.7982326951399115</v>
      </c>
      <c r="E18" s="115">
        <v>190</v>
      </c>
      <c r="F18" s="114">
        <v>187</v>
      </c>
      <c r="G18" s="114">
        <v>183</v>
      </c>
      <c r="H18" s="114">
        <v>196</v>
      </c>
      <c r="I18" s="140">
        <v>183</v>
      </c>
      <c r="J18" s="115">
        <v>7</v>
      </c>
      <c r="K18" s="116">
        <v>3.8251366120218577</v>
      </c>
    </row>
    <row r="19" spans="1:11" ht="14.1" customHeight="1" x14ac:dyDescent="0.2">
      <c r="A19" s="306" t="s">
        <v>235</v>
      </c>
      <c r="B19" s="307" t="s">
        <v>236</v>
      </c>
      <c r="C19" s="308"/>
      <c r="D19" s="113">
        <v>1.9587628865979381</v>
      </c>
      <c r="E19" s="115">
        <v>133</v>
      </c>
      <c r="F19" s="114">
        <v>129</v>
      </c>
      <c r="G19" s="114">
        <v>122</v>
      </c>
      <c r="H19" s="114">
        <v>132</v>
      </c>
      <c r="I19" s="140">
        <v>124</v>
      </c>
      <c r="J19" s="115">
        <v>9</v>
      </c>
      <c r="K19" s="116">
        <v>7.258064516129032</v>
      </c>
    </row>
    <row r="20" spans="1:11" ht="14.1" customHeight="1" x14ac:dyDescent="0.2">
      <c r="A20" s="306">
        <v>12</v>
      </c>
      <c r="B20" s="307" t="s">
        <v>237</v>
      </c>
      <c r="C20" s="308"/>
      <c r="D20" s="113">
        <v>1.2812960235640649</v>
      </c>
      <c r="E20" s="115">
        <v>87</v>
      </c>
      <c r="F20" s="114">
        <v>86</v>
      </c>
      <c r="G20" s="114">
        <v>94</v>
      </c>
      <c r="H20" s="114">
        <v>101</v>
      </c>
      <c r="I20" s="140">
        <v>91</v>
      </c>
      <c r="J20" s="115">
        <v>-4</v>
      </c>
      <c r="K20" s="116">
        <v>-4.395604395604396</v>
      </c>
    </row>
    <row r="21" spans="1:11" ht="14.1" customHeight="1" x14ac:dyDescent="0.2">
      <c r="A21" s="306">
        <v>21</v>
      </c>
      <c r="B21" s="307" t="s">
        <v>238</v>
      </c>
      <c r="C21" s="308"/>
      <c r="D21" s="113">
        <v>0.20618556701030927</v>
      </c>
      <c r="E21" s="115">
        <v>14</v>
      </c>
      <c r="F21" s="114">
        <v>12</v>
      </c>
      <c r="G21" s="114">
        <v>17</v>
      </c>
      <c r="H21" s="114">
        <v>17</v>
      </c>
      <c r="I21" s="140">
        <v>16</v>
      </c>
      <c r="J21" s="115">
        <v>-2</v>
      </c>
      <c r="K21" s="116">
        <v>-12.5</v>
      </c>
    </row>
    <row r="22" spans="1:11" ht="14.1" customHeight="1" x14ac:dyDescent="0.2">
      <c r="A22" s="306">
        <v>22</v>
      </c>
      <c r="B22" s="307" t="s">
        <v>239</v>
      </c>
      <c r="C22" s="308"/>
      <c r="D22" s="113">
        <v>1.0456553755522828</v>
      </c>
      <c r="E22" s="115">
        <v>71</v>
      </c>
      <c r="F22" s="114">
        <v>68</v>
      </c>
      <c r="G22" s="114">
        <v>68</v>
      </c>
      <c r="H22" s="114">
        <v>70</v>
      </c>
      <c r="I22" s="140">
        <v>65</v>
      </c>
      <c r="J22" s="115">
        <v>6</v>
      </c>
      <c r="K22" s="116">
        <v>9.2307692307692299</v>
      </c>
    </row>
    <row r="23" spans="1:11" ht="14.1" customHeight="1" x14ac:dyDescent="0.2">
      <c r="A23" s="306">
        <v>23</v>
      </c>
      <c r="B23" s="307" t="s">
        <v>240</v>
      </c>
      <c r="C23" s="308"/>
      <c r="D23" s="113">
        <v>0.36818851251840945</v>
      </c>
      <c r="E23" s="115">
        <v>25</v>
      </c>
      <c r="F23" s="114">
        <v>26</v>
      </c>
      <c r="G23" s="114">
        <v>27</v>
      </c>
      <c r="H23" s="114">
        <v>26</v>
      </c>
      <c r="I23" s="140">
        <v>30</v>
      </c>
      <c r="J23" s="115">
        <v>-5</v>
      </c>
      <c r="K23" s="116">
        <v>-16.666666666666668</v>
      </c>
    </row>
    <row r="24" spans="1:11" ht="14.1" customHeight="1" x14ac:dyDescent="0.2">
      <c r="A24" s="306">
        <v>24</v>
      </c>
      <c r="B24" s="307" t="s">
        <v>241</v>
      </c>
      <c r="C24" s="308"/>
      <c r="D24" s="113">
        <v>1.7525773195876289</v>
      </c>
      <c r="E24" s="115">
        <v>119</v>
      </c>
      <c r="F24" s="114">
        <v>110</v>
      </c>
      <c r="G24" s="114">
        <v>113</v>
      </c>
      <c r="H24" s="114">
        <v>110</v>
      </c>
      <c r="I24" s="140">
        <v>110</v>
      </c>
      <c r="J24" s="115">
        <v>9</v>
      </c>
      <c r="K24" s="116">
        <v>8.1818181818181817</v>
      </c>
    </row>
    <row r="25" spans="1:11" ht="14.1" customHeight="1" x14ac:dyDescent="0.2">
      <c r="A25" s="306">
        <v>25</v>
      </c>
      <c r="B25" s="307" t="s">
        <v>242</v>
      </c>
      <c r="C25" s="308"/>
      <c r="D25" s="113">
        <v>2.1354933726067746</v>
      </c>
      <c r="E25" s="115">
        <v>145</v>
      </c>
      <c r="F25" s="114">
        <v>151</v>
      </c>
      <c r="G25" s="114">
        <v>160</v>
      </c>
      <c r="H25" s="114">
        <v>161</v>
      </c>
      <c r="I25" s="140">
        <v>153</v>
      </c>
      <c r="J25" s="115">
        <v>-8</v>
      </c>
      <c r="K25" s="116">
        <v>-5.2287581699346406</v>
      </c>
    </row>
    <row r="26" spans="1:11" ht="14.1" customHeight="1" x14ac:dyDescent="0.2">
      <c r="A26" s="306">
        <v>26</v>
      </c>
      <c r="B26" s="307" t="s">
        <v>243</v>
      </c>
      <c r="C26" s="308"/>
      <c r="D26" s="113">
        <v>0.78055964653902798</v>
      </c>
      <c r="E26" s="115">
        <v>53</v>
      </c>
      <c r="F26" s="114">
        <v>55</v>
      </c>
      <c r="G26" s="114">
        <v>57</v>
      </c>
      <c r="H26" s="114">
        <v>52</v>
      </c>
      <c r="I26" s="140">
        <v>50</v>
      </c>
      <c r="J26" s="115">
        <v>3</v>
      </c>
      <c r="K26" s="116">
        <v>6</v>
      </c>
    </row>
    <row r="27" spans="1:11" ht="14.1" customHeight="1" x14ac:dyDescent="0.2">
      <c r="A27" s="306">
        <v>27</v>
      </c>
      <c r="B27" s="307" t="s">
        <v>244</v>
      </c>
      <c r="C27" s="308"/>
      <c r="D27" s="113">
        <v>0.35346097201767307</v>
      </c>
      <c r="E27" s="115">
        <v>24</v>
      </c>
      <c r="F27" s="114">
        <v>21</v>
      </c>
      <c r="G27" s="114">
        <v>19</v>
      </c>
      <c r="H27" s="114">
        <v>20</v>
      </c>
      <c r="I27" s="140">
        <v>19</v>
      </c>
      <c r="J27" s="115">
        <v>5</v>
      </c>
      <c r="K27" s="116">
        <v>26.315789473684209</v>
      </c>
    </row>
    <row r="28" spans="1:11" ht="14.1" customHeight="1" x14ac:dyDescent="0.2">
      <c r="A28" s="306">
        <v>28</v>
      </c>
      <c r="B28" s="307" t="s">
        <v>245</v>
      </c>
      <c r="C28" s="308"/>
      <c r="D28" s="113">
        <v>0.20618556701030927</v>
      </c>
      <c r="E28" s="115">
        <v>14</v>
      </c>
      <c r="F28" s="114">
        <v>14</v>
      </c>
      <c r="G28" s="114">
        <v>14</v>
      </c>
      <c r="H28" s="114">
        <v>14</v>
      </c>
      <c r="I28" s="140">
        <v>11</v>
      </c>
      <c r="J28" s="115">
        <v>3</v>
      </c>
      <c r="K28" s="116">
        <v>27.272727272727273</v>
      </c>
    </row>
    <row r="29" spans="1:11" ht="14.1" customHeight="1" x14ac:dyDescent="0.2">
      <c r="A29" s="306">
        <v>29</v>
      </c>
      <c r="B29" s="307" t="s">
        <v>246</v>
      </c>
      <c r="C29" s="308"/>
      <c r="D29" s="113">
        <v>3.7260677466863035</v>
      </c>
      <c r="E29" s="115">
        <v>253</v>
      </c>
      <c r="F29" s="114">
        <v>284</v>
      </c>
      <c r="G29" s="114">
        <v>287</v>
      </c>
      <c r="H29" s="114">
        <v>293</v>
      </c>
      <c r="I29" s="140">
        <v>287</v>
      </c>
      <c r="J29" s="115">
        <v>-34</v>
      </c>
      <c r="K29" s="116">
        <v>-11.846689895470384</v>
      </c>
    </row>
    <row r="30" spans="1:11" ht="14.1" customHeight="1" x14ac:dyDescent="0.2">
      <c r="A30" s="306" t="s">
        <v>247</v>
      </c>
      <c r="B30" s="307" t="s">
        <v>248</v>
      </c>
      <c r="C30" s="308"/>
      <c r="D30" s="113">
        <v>1.01620029455081</v>
      </c>
      <c r="E30" s="115">
        <v>69</v>
      </c>
      <c r="F30" s="114">
        <v>67</v>
      </c>
      <c r="G30" s="114" t="s">
        <v>513</v>
      </c>
      <c r="H30" s="114" t="s">
        <v>513</v>
      </c>
      <c r="I30" s="140" t="s">
        <v>513</v>
      </c>
      <c r="J30" s="115" t="s">
        <v>513</v>
      </c>
      <c r="K30" s="116" t="s">
        <v>513</v>
      </c>
    </row>
    <row r="31" spans="1:11" ht="14.1" customHeight="1" x14ac:dyDescent="0.2">
      <c r="A31" s="306" t="s">
        <v>249</v>
      </c>
      <c r="B31" s="307" t="s">
        <v>250</v>
      </c>
      <c r="C31" s="308"/>
      <c r="D31" s="113">
        <v>2.7098674521354935</v>
      </c>
      <c r="E31" s="115">
        <v>184</v>
      </c>
      <c r="F31" s="114">
        <v>217</v>
      </c>
      <c r="G31" s="114">
        <v>218</v>
      </c>
      <c r="H31" s="114">
        <v>225</v>
      </c>
      <c r="I31" s="140">
        <v>221</v>
      </c>
      <c r="J31" s="115">
        <v>-37</v>
      </c>
      <c r="K31" s="116">
        <v>-16.742081447963802</v>
      </c>
    </row>
    <row r="32" spans="1:11" ht="14.1" customHeight="1" x14ac:dyDescent="0.2">
      <c r="A32" s="306">
        <v>31</v>
      </c>
      <c r="B32" s="307" t="s">
        <v>251</v>
      </c>
      <c r="C32" s="308"/>
      <c r="D32" s="113">
        <v>0.14727540500736377</v>
      </c>
      <c r="E32" s="115">
        <v>10</v>
      </c>
      <c r="F32" s="114">
        <v>8</v>
      </c>
      <c r="G32" s="114">
        <v>10</v>
      </c>
      <c r="H32" s="114">
        <v>9</v>
      </c>
      <c r="I32" s="140">
        <v>9</v>
      </c>
      <c r="J32" s="115">
        <v>1</v>
      </c>
      <c r="K32" s="116">
        <v>11.111111111111111</v>
      </c>
    </row>
    <row r="33" spans="1:11" ht="14.1" customHeight="1" x14ac:dyDescent="0.2">
      <c r="A33" s="306">
        <v>32</v>
      </c>
      <c r="B33" s="307" t="s">
        <v>252</v>
      </c>
      <c r="C33" s="308"/>
      <c r="D33" s="113">
        <v>2.0029455081001473</v>
      </c>
      <c r="E33" s="115">
        <v>136</v>
      </c>
      <c r="F33" s="114">
        <v>128</v>
      </c>
      <c r="G33" s="114">
        <v>138</v>
      </c>
      <c r="H33" s="114">
        <v>135</v>
      </c>
      <c r="I33" s="140">
        <v>128</v>
      </c>
      <c r="J33" s="115">
        <v>8</v>
      </c>
      <c r="K33" s="116">
        <v>6.25</v>
      </c>
    </row>
    <row r="34" spans="1:11" ht="14.1" customHeight="1" x14ac:dyDescent="0.2">
      <c r="A34" s="306">
        <v>33</v>
      </c>
      <c r="B34" s="307" t="s">
        <v>253</v>
      </c>
      <c r="C34" s="308"/>
      <c r="D34" s="113">
        <v>0.47128129602356406</v>
      </c>
      <c r="E34" s="115">
        <v>32</v>
      </c>
      <c r="F34" s="114">
        <v>28</v>
      </c>
      <c r="G34" s="114">
        <v>31</v>
      </c>
      <c r="H34" s="114">
        <v>39</v>
      </c>
      <c r="I34" s="140">
        <v>35</v>
      </c>
      <c r="J34" s="115">
        <v>-3</v>
      </c>
      <c r="K34" s="116">
        <v>-8.5714285714285712</v>
      </c>
    </row>
    <row r="35" spans="1:11" ht="14.1" customHeight="1" x14ac:dyDescent="0.2">
      <c r="A35" s="306">
        <v>34</v>
      </c>
      <c r="B35" s="307" t="s">
        <v>254</v>
      </c>
      <c r="C35" s="308"/>
      <c r="D35" s="113">
        <v>6.435935198821797</v>
      </c>
      <c r="E35" s="115">
        <v>437</v>
      </c>
      <c r="F35" s="114">
        <v>457</v>
      </c>
      <c r="G35" s="114">
        <v>465</v>
      </c>
      <c r="H35" s="114">
        <v>460</v>
      </c>
      <c r="I35" s="140">
        <v>431</v>
      </c>
      <c r="J35" s="115">
        <v>6</v>
      </c>
      <c r="K35" s="116">
        <v>1.3921113689095128</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v>4</v>
      </c>
      <c r="I37" s="140">
        <v>5</v>
      </c>
      <c r="J37" s="115" t="s">
        <v>513</v>
      </c>
      <c r="K37" s="116" t="s">
        <v>513</v>
      </c>
    </row>
    <row r="38" spans="1:11" ht="14.1" customHeight="1" x14ac:dyDescent="0.2">
      <c r="A38" s="306">
        <v>43</v>
      </c>
      <c r="B38" s="307" t="s">
        <v>257</v>
      </c>
      <c r="C38" s="308"/>
      <c r="D38" s="113">
        <v>0.25036818851251841</v>
      </c>
      <c r="E38" s="115">
        <v>17</v>
      </c>
      <c r="F38" s="114">
        <v>18</v>
      </c>
      <c r="G38" s="114">
        <v>21</v>
      </c>
      <c r="H38" s="114">
        <v>18</v>
      </c>
      <c r="I38" s="140">
        <v>19</v>
      </c>
      <c r="J38" s="115">
        <v>-2</v>
      </c>
      <c r="K38" s="116">
        <v>-10.526315789473685</v>
      </c>
    </row>
    <row r="39" spans="1:11" ht="14.1" customHeight="1" x14ac:dyDescent="0.2">
      <c r="A39" s="306">
        <v>51</v>
      </c>
      <c r="B39" s="307" t="s">
        <v>258</v>
      </c>
      <c r="C39" s="308"/>
      <c r="D39" s="113">
        <v>6.9219440353460975</v>
      </c>
      <c r="E39" s="115">
        <v>470</v>
      </c>
      <c r="F39" s="114">
        <v>449</v>
      </c>
      <c r="G39" s="114">
        <v>437</v>
      </c>
      <c r="H39" s="114">
        <v>454</v>
      </c>
      <c r="I39" s="140">
        <v>448</v>
      </c>
      <c r="J39" s="115">
        <v>22</v>
      </c>
      <c r="K39" s="116">
        <v>4.9107142857142856</v>
      </c>
    </row>
    <row r="40" spans="1:11" ht="14.1" customHeight="1" x14ac:dyDescent="0.2">
      <c r="A40" s="306" t="s">
        <v>259</v>
      </c>
      <c r="B40" s="307" t="s">
        <v>260</v>
      </c>
      <c r="C40" s="308"/>
      <c r="D40" s="113">
        <v>6.8188512518409423</v>
      </c>
      <c r="E40" s="115">
        <v>463</v>
      </c>
      <c r="F40" s="114">
        <v>441</v>
      </c>
      <c r="G40" s="114">
        <v>429</v>
      </c>
      <c r="H40" s="114">
        <v>446</v>
      </c>
      <c r="I40" s="140">
        <v>440</v>
      </c>
      <c r="J40" s="115">
        <v>23</v>
      </c>
      <c r="K40" s="116">
        <v>5.2272727272727275</v>
      </c>
    </row>
    <row r="41" spans="1:11" ht="14.1" customHeight="1" x14ac:dyDescent="0.2">
      <c r="A41" s="306"/>
      <c r="B41" s="307" t="s">
        <v>261</v>
      </c>
      <c r="C41" s="308"/>
      <c r="D41" s="113">
        <v>3.2253313696612667</v>
      </c>
      <c r="E41" s="115">
        <v>219</v>
      </c>
      <c r="F41" s="114">
        <v>215</v>
      </c>
      <c r="G41" s="114">
        <v>201</v>
      </c>
      <c r="H41" s="114">
        <v>208</v>
      </c>
      <c r="I41" s="140">
        <v>204</v>
      </c>
      <c r="J41" s="115">
        <v>15</v>
      </c>
      <c r="K41" s="116">
        <v>7.3529411764705879</v>
      </c>
    </row>
    <row r="42" spans="1:11" ht="14.1" customHeight="1" x14ac:dyDescent="0.2">
      <c r="A42" s="306">
        <v>52</v>
      </c>
      <c r="B42" s="307" t="s">
        <v>262</v>
      </c>
      <c r="C42" s="308"/>
      <c r="D42" s="113">
        <v>5.4786450662739323</v>
      </c>
      <c r="E42" s="115">
        <v>372</v>
      </c>
      <c r="F42" s="114">
        <v>383</v>
      </c>
      <c r="G42" s="114">
        <v>385</v>
      </c>
      <c r="H42" s="114">
        <v>376</v>
      </c>
      <c r="I42" s="140">
        <v>374</v>
      </c>
      <c r="J42" s="115">
        <v>-2</v>
      </c>
      <c r="K42" s="116">
        <v>-0.53475935828877008</v>
      </c>
    </row>
    <row r="43" spans="1:11" ht="14.1" customHeight="1" x14ac:dyDescent="0.2">
      <c r="A43" s="306" t="s">
        <v>263</v>
      </c>
      <c r="B43" s="307" t="s">
        <v>264</v>
      </c>
      <c r="C43" s="308"/>
      <c r="D43" s="113">
        <v>5.2871870397643592</v>
      </c>
      <c r="E43" s="115">
        <v>359</v>
      </c>
      <c r="F43" s="114">
        <v>363</v>
      </c>
      <c r="G43" s="114">
        <v>366</v>
      </c>
      <c r="H43" s="114">
        <v>355</v>
      </c>
      <c r="I43" s="140">
        <v>351</v>
      </c>
      <c r="J43" s="115">
        <v>8</v>
      </c>
      <c r="K43" s="116">
        <v>2.2792022792022792</v>
      </c>
    </row>
    <row r="44" spans="1:11" ht="14.1" customHeight="1" x14ac:dyDescent="0.2">
      <c r="A44" s="306">
        <v>53</v>
      </c>
      <c r="B44" s="307" t="s">
        <v>265</v>
      </c>
      <c r="C44" s="308"/>
      <c r="D44" s="113">
        <v>0.95729013254786455</v>
      </c>
      <c r="E44" s="115">
        <v>65</v>
      </c>
      <c r="F44" s="114">
        <v>71</v>
      </c>
      <c r="G44" s="114">
        <v>73</v>
      </c>
      <c r="H44" s="114">
        <v>74</v>
      </c>
      <c r="I44" s="140">
        <v>70</v>
      </c>
      <c r="J44" s="115">
        <v>-5</v>
      </c>
      <c r="K44" s="116">
        <v>-7.1428571428571432</v>
      </c>
    </row>
    <row r="45" spans="1:11" ht="14.1" customHeight="1" x14ac:dyDescent="0.2">
      <c r="A45" s="306" t="s">
        <v>266</v>
      </c>
      <c r="B45" s="307" t="s">
        <v>267</v>
      </c>
      <c r="C45" s="308"/>
      <c r="D45" s="113">
        <v>0.88365243004418259</v>
      </c>
      <c r="E45" s="115">
        <v>60</v>
      </c>
      <c r="F45" s="114">
        <v>66</v>
      </c>
      <c r="G45" s="114">
        <v>68</v>
      </c>
      <c r="H45" s="114">
        <v>69</v>
      </c>
      <c r="I45" s="140">
        <v>65</v>
      </c>
      <c r="J45" s="115">
        <v>-5</v>
      </c>
      <c r="K45" s="116">
        <v>-7.6923076923076925</v>
      </c>
    </row>
    <row r="46" spans="1:11" ht="14.1" customHeight="1" x14ac:dyDescent="0.2">
      <c r="A46" s="306">
        <v>54</v>
      </c>
      <c r="B46" s="307" t="s">
        <v>268</v>
      </c>
      <c r="C46" s="308"/>
      <c r="D46" s="113">
        <v>15.331369661266569</v>
      </c>
      <c r="E46" s="115">
        <v>1041</v>
      </c>
      <c r="F46" s="114">
        <v>1008</v>
      </c>
      <c r="G46" s="114">
        <v>1035</v>
      </c>
      <c r="H46" s="114">
        <v>1043</v>
      </c>
      <c r="I46" s="140">
        <v>1019</v>
      </c>
      <c r="J46" s="115">
        <v>22</v>
      </c>
      <c r="K46" s="116">
        <v>2.1589793915603535</v>
      </c>
    </row>
    <row r="47" spans="1:11" ht="14.1" customHeight="1" x14ac:dyDescent="0.2">
      <c r="A47" s="306">
        <v>61</v>
      </c>
      <c r="B47" s="307" t="s">
        <v>269</v>
      </c>
      <c r="C47" s="308"/>
      <c r="D47" s="113">
        <v>0.55964653902798234</v>
      </c>
      <c r="E47" s="115">
        <v>38</v>
      </c>
      <c r="F47" s="114">
        <v>38</v>
      </c>
      <c r="G47" s="114">
        <v>38</v>
      </c>
      <c r="H47" s="114">
        <v>37</v>
      </c>
      <c r="I47" s="140">
        <v>36</v>
      </c>
      <c r="J47" s="115">
        <v>2</v>
      </c>
      <c r="K47" s="116">
        <v>5.5555555555555554</v>
      </c>
    </row>
    <row r="48" spans="1:11" ht="14.1" customHeight="1" x14ac:dyDescent="0.2">
      <c r="A48" s="306">
        <v>62</v>
      </c>
      <c r="B48" s="307" t="s">
        <v>270</v>
      </c>
      <c r="C48" s="308"/>
      <c r="D48" s="113">
        <v>9.1752577319587623</v>
      </c>
      <c r="E48" s="115">
        <v>623</v>
      </c>
      <c r="F48" s="114">
        <v>648</v>
      </c>
      <c r="G48" s="114">
        <v>665</v>
      </c>
      <c r="H48" s="114">
        <v>658</v>
      </c>
      <c r="I48" s="140">
        <v>661</v>
      </c>
      <c r="J48" s="115">
        <v>-38</v>
      </c>
      <c r="K48" s="116">
        <v>-5.7488653555219367</v>
      </c>
    </row>
    <row r="49" spans="1:11" ht="14.1" customHeight="1" x14ac:dyDescent="0.2">
      <c r="A49" s="306">
        <v>63</v>
      </c>
      <c r="B49" s="307" t="s">
        <v>271</v>
      </c>
      <c r="C49" s="308"/>
      <c r="D49" s="113">
        <v>11.192930780559646</v>
      </c>
      <c r="E49" s="115">
        <v>760</v>
      </c>
      <c r="F49" s="114">
        <v>897</v>
      </c>
      <c r="G49" s="114">
        <v>958</v>
      </c>
      <c r="H49" s="114">
        <v>965</v>
      </c>
      <c r="I49" s="140">
        <v>896</v>
      </c>
      <c r="J49" s="115">
        <v>-136</v>
      </c>
      <c r="K49" s="116">
        <v>-15.178571428571429</v>
      </c>
    </row>
    <row r="50" spans="1:11" ht="14.1" customHeight="1" x14ac:dyDescent="0.2">
      <c r="A50" s="306" t="s">
        <v>272</v>
      </c>
      <c r="B50" s="307" t="s">
        <v>273</v>
      </c>
      <c r="C50" s="308"/>
      <c r="D50" s="113">
        <v>0.98674521354933731</v>
      </c>
      <c r="E50" s="115">
        <v>67</v>
      </c>
      <c r="F50" s="114">
        <v>86</v>
      </c>
      <c r="G50" s="114">
        <v>88</v>
      </c>
      <c r="H50" s="114">
        <v>84</v>
      </c>
      <c r="I50" s="140">
        <v>88</v>
      </c>
      <c r="J50" s="115">
        <v>-21</v>
      </c>
      <c r="K50" s="116">
        <v>-23.863636363636363</v>
      </c>
    </row>
    <row r="51" spans="1:11" ht="14.1" customHeight="1" x14ac:dyDescent="0.2">
      <c r="A51" s="306" t="s">
        <v>274</v>
      </c>
      <c r="B51" s="307" t="s">
        <v>275</v>
      </c>
      <c r="C51" s="308"/>
      <c r="D51" s="113">
        <v>9.6612665684830628</v>
      </c>
      <c r="E51" s="115">
        <v>656</v>
      </c>
      <c r="F51" s="114">
        <v>762</v>
      </c>
      <c r="G51" s="114">
        <v>812</v>
      </c>
      <c r="H51" s="114">
        <v>824</v>
      </c>
      <c r="I51" s="140">
        <v>759</v>
      </c>
      <c r="J51" s="115">
        <v>-103</v>
      </c>
      <c r="K51" s="116">
        <v>-13.570487483530961</v>
      </c>
    </row>
    <row r="52" spans="1:11" ht="14.1" customHeight="1" x14ac:dyDescent="0.2">
      <c r="A52" s="306">
        <v>71</v>
      </c>
      <c r="B52" s="307" t="s">
        <v>276</v>
      </c>
      <c r="C52" s="308"/>
      <c r="D52" s="113">
        <v>9.5139911634756995</v>
      </c>
      <c r="E52" s="115">
        <v>646</v>
      </c>
      <c r="F52" s="114">
        <v>670</v>
      </c>
      <c r="G52" s="114">
        <v>669</v>
      </c>
      <c r="H52" s="114">
        <v>651</v>
      </c>
      <c r="I52" s="140">
        <v>643</v>
      </c>
      <c r="J52" s="115">
        <v>3</v>
      </c>
      <c r="K52" s="116">
        <v>0.46656298600311041</v>
      </c>
    </row>
    <row r="53" spans="1:11" ht="14.1" customHeight="1" x14ac:dyDescent="0.2">
      <c r="A53" s="306" t="s">
        <v>277</v>
      </c>
      <c r="B53" s="307" t="s">
        <v>278</v>
      </c>
      <c r="C53" s="308"/>
      <c r="D53" s="113">
        <v>0.50073637702503682</v>
      </c>
      <c r="E53" s="115">
        <v>34</v>
      </c>
      <c r="F53" s="114">
        <v>35</v>
      </c>
      <c r="G53" s="114">
        <v>36</v>
      </c>
      <c r="H53" s="114">
        <v>34</v>
      </c>
      <c r="I53" s="140">
        <v>35</v>
      </c>
      <c r="J53" s="115">
        <v>-1</v>
      </c>
      <c r="K53" s="116">
        <v>-2.8571428571428572</v>
      </c>
    </row>
    <row r="54" spans="1:11" ht="14.1" customHeight="1" x14ac:dyDescent="0.2">
      <c r="A54" s="306" t="s">
        <v>279</v>
      </c>
      <c r="B54" s="307" t="s">
        <v>280</v>
      </c>
      <c r="C54" s="308"/>
      <c r="D54" s="113">
        <v>7.1134020618556697</v>
      </c>
      <c r="E54" s="115">
        <v>483</v>
      </c>
      <c r="F54" s="114">
        <v>505</v>
      </c>
      <c r="G54" s="114">
        <v>501</v>
      </c>
      <c r="H54" s="114">
        <v>505</v>
      </c>
      <c r="I54" s="140">
        <v>504</v>
      </c>
      <c r="J54" s="115">
        <v>-21</v>
      </c>
      <c r="K54" s="116">
        <v>-4.166666666666667</v>
      </c>
    </row>
    <row r="55" spans="1:11" ht="14.1" customHeight="1" x14ac:dyDescent="0.2">
      <c r="A55" s="306">
        <v>72</v>
      </c>
      <c r="B55" s="307" t="s">
        <v>281</v>
      </c>
      <c r="C55" s="308"/>
      <c r="D55" s="113">
        <v>1.0456553755522828</v>
      </c>
      <c r="E55" s="115">
        <v>71</v>
      </c>
      <c r="F55" s="114">
        <v>71</v>
      </c>
      <c r="G55" s="114">
        <v>69</v>
      </c>
      <c r="H55" s="114">
        <v>67</v>
      </c>
      <c r="I55" s="140">
        <v>68</v>
      </c>
      <c r="J55" s="115">
        <v>3</v>
      </c>
      <c r="K55" s="116">
        <v>4.4117647058823533</v>
      </c>
    </row>
    <row r="56" spans="1:11" ht="14.1" customHeight="1" x14ac:dyDescent="0.2">
      <c r="A56" s="306" t="s">
        <v>282</v>
      </c>
      <c r="B56" s="307" t="s">
        <v>283</v>
      </c>
      <c r="C56" s="308"/>
      <c r="D56" s="113">
        <v>0.13254786450662739</v>
      </c>
      <c r="E56" s="115">
        <v>9</v>
      </c>
      <c r="F56" s="114">
        <v>12</v>
      </c>
      <c r="G56" s="114">
        <v>11</v>
      </c>
      <c r="H56" s="114">
        <v>9</v>
      </c>
      <c r="I56" s="140">
        <v>11</v>
      </c>
      <c r="J56" s="115">
        <v>-2</v>
      </c>
      <c r="K56" s="116">
        <v>-18.181818181818183</v>
      </c>
    </row>
    <row r="57" spans="1:11" ht="14.1" customHeight="1" x14ac:dyDescent="0.2">
      <c r="A57" s="306" t="s">
        <v>284</v>
      </c>
      <c r="B57" s="307" t="s">
        <v>285</v>
      </c>
      <c r="C57" s="308"/>
      <c r="D57" s="113">
        <v>0.6921944035346097</v>
      </c>
      <c r="E57" s="115">
        <v>47</v>
      </c>
      <c r="F57" s="114">
        <v>46</v>
      </c>
      <c r="G57" s="114">
        <v>45</v>
      </c>
      <c r="H57" s="114">
        <v>45</v>
      </c>
      <c r="I57" s="140">
        <v>44</v>
      </c>
      <c r="J57" s="115">
        <v>3</v>
      </c>
      <c r="K57" s="116">
        <v>6.8181818181818183</v>
      </c>
    </row>
    <row r="58" spans="1:11" ht="14.1" customHeight="1" x14ac:dyDescent="0.2">
      <c r="A58" s="306">
        <v>73</v>
      </c>
      <c r="B58" s="307" t="s">
        <v>286</v>
      </c>
      <c r="C58" s="308"/>
      <c r="D58" s="113">
        <v>0.86892488954344627</v>
      </c>
      <c r="E58" s="115">
        <v>59</v>
      </c>
      <c r="F58" s="114">
        <v>61</v>
      </c>
      <c r="G58" s="114">
        <v>63</v>
      </c>
      <c r="H58" s="114">
        <v>69</v>
      </c>
      <c r="I58" s="140">
        <v>69</v>
      </c>
      <c r="J58" s="115">
        <v>-10</v>
      </c>
      <c r="K58" s="116">
        <v>-14.492753623188406</v>
      </c>
    </row>
    <row r="59" spans="1:11" ht="14.1" customHeight="1" x14ac:dyDescent="0.2">
      <c r="A59" s="306" t="s">
        <v>287</v>
      </c>
      <c r="B59" s="307" t="s">
        <v>288</v>
      </c>
      <c r="C59" s="308"/>
      <c r="D59" s="113">
        <v>0.72164948453608246</v>
      </c>
      <c r="E59" s="115">
        <v>49</v>
      </c>
      <c r="F59" s="114">
        <v>52</v>
      </c>
      <c r="G59" s="114">
        <v>56</v>
      </c>
      <c r="H59" s="114">
        <v>61</v>
      </c>
      <c r="I59" s="140">
        <v>62</v>
      </c>
      <c r="J59" s="115">
        <v>-13</v>
      </c>
      <c r="K59" s="116">
        <v>-20.967741935483872</v>
      </c>
    </row>
    <row r="60" spans="1:11" ht="14.1" customHeight="1" x14ac:dyDescent="0.2">
      <c r="A60" s="306">
        <v>81</v>
      </c>
      <c r="B60" s="307" t="s">
        <v>289</v>
      </c>
      <c r="C60" s="308"/>
      <c r="D60" s="113">
        <v>3.1075110456553756</v>
      </c>
      <c r="E60" s="115">
        <v>211</v>
      </c>
      <c r="F60" s="114">
        <v>218</v>
      </c>
      <c r="G60" s="114">
        <v>213</v>
      </c>
      <c r="H60" s="114">
        <v>209</v>
      </c>
      <c r="I60" s="140">
        <v>203</v>
      </c>
      <c r="J60" s="115">
        <v>8</v>
      </c>
      <c r="K60" s="116">
        <v>3.9408866995073892</v>
      </c>
    </row>
    <row r="61" spans="1:11" ht="14.1" customHeight="1" x14ac:dyDescent="0.2">
      <c r="A61" s="306" t="s">
        <v>290</v>
      </c>
      <c r="B61" s="307" t="s">
        <v>291</v>
      </c>
      <c r="C61" s="308"/>
      <c r="D61" s="113">
        <v>0.91310751104565535</v>
      </c>
      <c r="E61" s="115">
        <v>62</v>
      </c>
      <c r="F61" s="114">
        <v>63</v>
      </c>
      <c r="G61" s="114">
        <v>65</v>
      </c>
      <c r="H61" s="114">
        <v>60</v>
      </c>
      <c r="I61" s="140">
        <v>55</v>
      </c>
      <c r="J61" s="115">
        <v>7</v>
      </c>
      <c r="K61" s="116">
        <v>12.727272727272727</v>
      </c>
    </row>
    <row r="62" spans="1:11" ht="14.1" customHeight="1" x14ac:dyDescent="0.2">
      <c r="A62" s="306" t="s">
        <v>292</v>
      </c>
      <c r="B62" s="307" t="s">
        <v>293</v>
      </c>
      <c r="C62" s="308"/>
      <c r="D62" s="113">
        <v>1.1634756995581739</v>
      </c>
      <c r="E62" s="115">
        <v>79</v>
      </c>
      <c r="F62" s="114">
        <v>82</v>
      </c>
      <c r="G62" s="114">
        <v>75</v>
      </c>
      <c r="H62" s="114">
        <v>78</v>
      </c>
      <c r="I62" s="140">
        <v>77</v>
      </c>
      <c r="J62" s="115">
        <v>2</v>
      </c>
      <c r="K62" s="116">
        <v>2.5974025974025974</v>
      </c>
    </row>
    <row r="63" spans="1:11" ht="14.1" customHeight="1" x14ac:dyDescent="0.2">
      <c r="A63" s="306"/>
      <c r="B63" s="307" t="s">
        <v>294</v>
      </c>
      <c r="C63" s="308"/>
      <c r="D63" s="113">
        <v>0.94256259204712811</v>
      </c>
      <c r="E63" s="115">
        <v>64</v>
      </c>
      <c r="F63" s="114">
        <v>64</v>
      </c>
      <c r="G63" s="114">
        <v>57</v>
      </c>
      <c r="H63" s="114">
        <v>60</v>
      </c>
      <c r="I63" s="140">
        <v>60</v>
      </c>
      <c r="J63" s="115">
        <v>4</v>
      </c>
      <c r="K63" s="116">
        <v>6.666666666666667</v>
      </c>
    </row>
    <row r="64" spans="1:11" ht="14.1" customHeight="1" x14ac:dyDescent="0.2">
      <c r="A64" s="306" t="s">
        <v>295</v>
      </c>
      <c r="B64" s="307" t="s">
        <v>296</v>
      </c>
      <c r="C64" s="308"/>
      <c r="D64" s="113">
        <v>5.8910162002945507E-2</v>
      </c>
      <c r="E64" s="115">
        <v>4</v>
      </c>
      <c r="F64" s="114">
        <v>4</v>
      </c>
      <c r="G64" s="114">
        <v>3</v>
      </c>
      <c r="H64" s="114">
        <v>3</v>
      </c>
      <c r="I64" s="140">
        <v>3</v>
      </c>
      <c r="J64" s="115">
        <v>1</v>
      </c>
      <c r="K64" s="116">
        <v>33.333333333333336</v>
      </c>
    </row>
    <row r="65" spans="1:11" ht="14.1" customHeight="1" x14ac:dyDescent="0.2">
      <c r="A65" s="306" t="s">
        <v>297</v>
      </c>
      <c r="B65" s="307" t="s">
        <v>298</v>
      </c>
      <c r="C65" s="308"/>
      <c r="D65" s="113">
        <v>0.51546391752577314</v>
      </c>
      <c r="E65" s="115">
        <v>35</v>
      </c>
      <c r="F65" s="114">
        <v>42</v>
      </c>
      <c r="G65" s="114">
        <v>40</v>
      </c>
      <c r="H65" s="114">
        <v>41</v>
      </c>
      <c r="I65" s="140">
        <v>42</v>
      </c>
      <c r="J65" s="115">
        <v>-7</v>
      </c>
      <c r="K65" s="116">
        <v>-16.666666666666668</v>
      </c>
    </row>
    <row r="66" spans="1:11" ht="14.1" customHeight="1" x14ac:dyDescent="0.2">
      <c r="A66" s="306">
        <v>82</v>
      </c>
      <c r="B66" s="307" t="s">
        <v>299</v>
      </c>
      <c r="C66" s="308"/>
      <c r="D66" s="113">
        <v>1.5758468335787923</v>
      </c>
      <c r="E66" s="115">
        <v>107</v>
      </c>
      <c r="F66" s="114">
        <v>112</v>
      </c>
      <c r="G66" s="114">
        <v>113</v>
      </c>
      <c r="H66" s="114">
        <v>113</v>
      </c>
      <c r="I66" s="140">
        <v>109</v>
      </c>
      <c r="J66" s="115">
        <v>-2</v>
      </c>
      <c r="K66" s="116">
        <v>-1.834862385321101</v>
      </c>
    </row>
    <row r="67" spans="1:11" ht="14.1" customHeight="1" x14ac:dyDescent="0.2">
      <c r="A67" s="306" t="s">
        <v>300</v>
      </c>
      <c r="B67" s="307" t="s">
        <v>301</v>
      </c>
      <c r="C67" s="308"/>
      <c r="D67" s="113">
        <v>0.63328424153166418</v>
      </c>
      <c r="E67" s="115">
        <v>43</v>
      </c>
      <c r="F67" s="114">
        <v>41</v>
      </c>
      <c r="G67" s="114">
        <v>43</v>
      </c>
      <c r="H67" s="114">
        <v>40</v>
      </c>
      <c r="I67" s="140">
        <v>39</v>
      </c>
      <c r="J67" s="115">
        <v>4</v>
      </c>
      <c r="K67" s="116">
        <v>10.256410256410257</v>
      </c>
    </row>
    <row r="68" spans="1:11" ht="14.1" customHeight="1" x14ac:dyDescent="0.2">
      <c r="A68" s="306" t="s">
        <v>302</v>
      </c>
      <c r="B68" s="307" t="s">
        <v>303</v>
      </c>
      <c r="C68" s="308"/>
      <c r="D68" s="113">
        <v>0.64801178203240062</v>
      </c>
      <c r="E68" s="115">
        <v>44</v>
      </c>
      <c r="F68" s="114">
        <v>46</v>
      </c>
      <c r="G68" s="114">
        <v>49</v>
      </c>
      <c r="H68" s="114">
        <v>55</v>
      </c>
      <c r="I68" s="140">
        <v>51</v>
      </c>
      <c r="J68" s="115">
        <v>-7</v>
      </c>
      <c r="K68" s="116">
        <v>-13.725490196078431</v>
      </c>
    </row>
    <row r="69" spans="1:11" ht="14.1" customHeight="1" x14ac:dyDescent="0.2">
      <c r="A69" s="306">
        <v>83</v>
      </c>
      <c r="B69" s="307" t="s">
        <v>304</v>
      </c>
      <c r="C69" s="308"/>
      <c r="D69" s="113">
        <v>3.7849779086892488</v>
      </c>
      <c r="E69" s="115">
        <v>257</v>
      </c>
      <c r="F69" s="114">
        <v>268</v>
      </c>
      <c r="G69" s="114">
        <v>268</v>
      </c>
      <c r="H69" s="114">
        <v>279</v>
      </c>
      <c r="I69" s="140">
        <v>272</v>
      </c>
      <c r="J69" s="115">
        <v>-15</v>
      </c>
      <c r="K69" s="116">
        <v>-5.5147058823529411</v>
      </c>
    </row>
    <row r="70" spans="1:11" ht="14.1" customHeight="1" x14ac:dyDescent="0.2">
      <c r="A70" s="306" t="s">
        <v>305</v>
      </c>
      <c r="B70" s="307" t="s">
        <v>306</v>
      </c>
      <c r="C70" s="308"/>
      <c r="D70" s="113">
        <v>1.4138438880706923</v>
      </c>
      <c r="E70" s="115">
        <v>96</v>
      </c>
      <c r="F70" s="114">
        <v>105</v>
      </c>
      <c r="G70" s="114">
        <v>111</v>
      </c>
      <c r="H70" s="114">
        <v>111</v>
      </c>
      <c r="I70" s="140">
        <v>106</v>
      </c>
      <c r="J70" s="115">
        <v>-10</v>
      </c>
      <c r="K70" s="116">
        <v>-9.433962264150944</v>
      </c>
    </row>
    <row r="71" spans="1:11" ht="14.1" customHeight="1" x14ac:dyDescent="0.2">
      <c r="A71" s="306"/>
      <c r="B71" s="307" t="s">
        <v>307</v>
      </c>
      <c r="C71" s="308"/>
      <c r="D71" s="113">
        <v>0.66273932253313694</v>
      </c>
      <c r="E71" s="115">
        <v>45</v>
      </c>
      <c r="F71" s="114">
        <v>50</v>
      </c>
      <c r="G71" s="114">
        <v>51</v>
      </c>
      <c r="H71" s="114">
        <v>51</v>
      </c>
      <c r="I71" s="140">
        <v>50</v>
      </c>
      <c r="J71" s="115">
        <v>-5</v>
      </c>
      <c r="K71" s="116">
        <v>-10</v>
      </c>
    </row>
    <row r="72" spans="1:11" ht="14.1" customHeight="1" x14ac:dyDescent="0.2">
      <c r="A72" s="306">
        <v>84</v>
      </c>
      <c r="B72" s="307" t="s">
        <v>308</v>
      </c>
      <c r="C72" s="308"/>
      <c r="D72" s="113">
        <v>0.98674521354933731</v>
      </c>
      <c r="E72" s="115">
        <v>67</v>
      </c>
      <c r="F72" s="114">
        <v>70</v>
      </c>
      <c r="G72" s="114">
        <v>68</v>
      </c>
      <c r="H72" s="114">
        <v>72</v>
      </c>
      <c r="I72" s="140">
        <v>69</v>
      </c>
      <c r="J72" s="115">
        <v>-2</v>
      </c>
      <c r="K72" s="116">
        <v>-2.8985507246376812</v>
      </c>
    </row>
    <row r="73" spans="1:11" ht="14.1" customHeight="1" x14ac:dyDescent="0.2">
      <c r="A73" s="306" t="s">
        <v>309</v>
      </c>
      <c r="B73" s="307" t="s">
        <v>310</v>
      </c>
      <c r="C73" s="308"/>
      <c r="D73" s="113">
        <v>0.19145802650957292</v>
      </c>
      <c r="E73" s="115">
        <v>13</v>
      </c>
      <c r="F73" s="114">
        <v>12</v>
      </c>
      <c r="G73" s="114">
        <v>12</v>
      </c>
      <c r="H73" s="114">
        <v>14</v>
      </c>
      <c r="I73" s="140">
        <v>13</v>
      </c>
      <c r="J73" s="115">
        <v>0</v>
      </c>
      <c r="K73" s="116">
        <v>0</v>
      </c>
    </row>
    <row r="74" spans="1:11" ht="14.1" customHeight="1" x14ac:dyDescent="0.2">
      <c r="A74" s="306" t="s">
        <v>311</v>
      </c>
      <c r="B74" s="307" t="s">
        <v>312</v>
      </c>
      <c r="C74" s="308"/>
      <c r="D74" s="113">
        <v>4.4182621502209134E-2</v>
      </c>
      <c r="E74" s="115">
        <v>3</v>
      </c>
      <c r="F74" s="114">
        <v>3</v>
      </c>
      <c r="G74" s="114">
        <v>4</v>
      </c>
      <c r="H74" s="114">
        <v>4</v>
      </c>
      <c r="I74" s="140">
        <v>4</v>
      </c>
      <c r="J74" s="115">
        <v>-1</v>
      </c>
      <c r="K74" s="116">
        <v>-25</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0.16200294550810015</v>
      </c>
      <c r="E77" s="115">
        <v>11</v>
      </c>
      <c r="F77" s="114">
        <v>8</v>
      </c>
      <c r="G77" s="114">
        <v>9</v>
      </c>
      <c r="H77" s="114">
        <v>8</v>
      </c>
      <c r="I77" s="140">
        <v>6</v>
      </c>
      <c r="J77" s="115">
        <v>5</v>
      </c>
      <c r="K77" s="116">
        <v>83.333333333333329</v>
      </c>
    </row>
    <row r="78" spans="1:11" ht="14.1" customHeight="1" x14ac:dyDescent="0.2">
      <c r="A78" s="306">
        <v>93</v>
      </c>
      <c r="B78" s="307" t="s">
        <v>317</v>
      </c>
      <c r="C78" s="308"/>
      <c r="D78" s="113">
        <v>0.16200294550810015</v>
      </c>
      <c r="E78" s="115">
        <v>11</v>
      </c>
      <c r="F78" s="114">
        <v>8</v>
      </c>
      <c r="G78" s="114">
        <v>8</v>
      </c>
      <c r="H78" s="114">
        <v>8</v>
      </c>
      <c r="I78" s="140">
        <v>8</v>
      </c>
      <c r="J78" s="115">
        <v>3</v>
      </c>
      <c r="K78" s="116">
        <v>37.5</v>
      </c>
    </row>
    <row r="79" spans="1:11" ht="14.1" customHeight="1" x14ac:dyDescent="0.2">
      <c r="A79" s="306">
        <v>94</v>
      </c>
      <c r="B79" s="307" t="s">
        <v>318</v>
      </c>
      <c r="C79" s="308"/>
      <c r="D79" s="113">
        <v>0.81001472754050075</v>
      </c>
      <c r="E79" s="115">
        <v>55</v>
      </c>
      <c r="F79" s="114">
        <v>69</v>
      </c>
      <c r="G79" s="114">
        <v>67</v>
      </c>
      <c r="H79" s="114">
        <v>73</v>
      </c>
      <c r="I79" s="140">
        <v>69</v>
      </c>
      <c r="J79" s="115">
        <v>-14</v>
      </c>
      <c r="K79" s="116">
        <v>-20.289855072463769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4.2857142857142856</v>
      </c>
      <c r="E81" s="143">
        <v>291</v>
      </c>
      <c r="F81" s="144">
        <v>313</v>
      </c>
      <c r="G81" s="144">
        <v>317</v>
      </c>
      <c r="H81" s="144">
        <v>312</v>
      </c>
      <c r="I81" s="145">
        <v>313</v>
      </c>
      <c r="J81" s="143">
        <v>-22</v>
      </c>
      <c r="K81" s="146">
        <v>-7.0287539936102235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1661</v>
      </c>
      <c r="G12" s="536">
        <v>1053</v>
      </c>
      <c r="H12" s="536">
        <v>2047</v>
      </c>
      <c r="I12" s="536">
        <v>1374</v>
      </c>
      <c r="J12" s="537">
        <v>2063</v>
      </c>
      <c r="K12" s="538">
        <v>-402</v>
      </c>
      <c r="L12" s="349">
        <v>-19.486185167232186</v>
      </c>
    </row>
    <row r="13" spans="1:17" s="110" customFormat="1" ht="15" customHeight="1" x14ac:dyDescent="0.2">
      <c r="A13" s="350" t="s">
        <v>344</v>
      </c>
      <c r="B13" s="351" t="s">
        <v>345</v>
      </c>
      <c r="C13" s="347"/>
      <c r="D13" s="347"/>
      <c r="E13" s="348"/>
      <c r="F13" s="536">
        <v>928</v>
      </c>
      <c r="G13" s="536">
        <v>508</v>
      </c>
      <c r="H13" s="536">
        <v>1131</v>
      </c>
      <c r="I13" s="536">
        <v>785</v>
      </c>
      <c r="J13" s="537">
        <v>1129</v>
      </c>
      <c r="K13" s="538">
        <v>-201</v>
      </c>
      <c r="L13" s="349">
        <v>-17.803365810451727</v>
      </c>
    </row>
    <row r="14" spans="1:17" s="110" customFormat="1" ht="22.5" customHeight="1" x14ac:dyDescent="0.2">
      <c r="A14" s="350"/>
      <c r="B14" s="351" t="s">
        <v>346</v>
      </c>
      <c r="C14" s="347"/>
      <c r="D14" s="347"/>
      <c r="E14" s="348"/>
      <c r="F14" s="536">
        <v>733</v>
      </c>
      <c r="G14" s="536">
        <v>545</v>
      </c>
      <c r="H14" s="536">
        <v>916</v>
      </c>
      <c r="I14" s="536">
        <v>589</v>
      </c>
      <c r="J14" s="537">
        <v>934</v>
      </c>
      <c r="K14" s="538">
        <v>-201</v>
      </c>
      <c r="L14" s="349">
        <v>-21.5203426124197</v>
      </c>
    </row>
    <row r="15" spans="1:17" s="110" customFormat="1" ht="15" customHeight="1" x14ac:dyDescent="0.2">
      <c r="A15" s="350" t="s">
        <v>347</v>
      </c>
      <c r="B15" s="351" t="s">
        <v>108</v>
      </c>
      <c r="C15" s="347"/>
      <c r="D15" s="347"/>
      <c r="E15" s="348"/>
      <c r="F15" s="536">
        <v>361</v>
      </c>
      <c r="G15" s="536">
        <v>239</v>
      </c>
      <c r="H15" s="536">
        <v>822</v>
      </c>
      <c r="I15" s="536">
        <v>375</v>
      </c>
      <c r="J15" s="537">
        <v>404</v>
      </c>
      <c r="K15" s="538">
        <v>-43</v>
      </c>
      <c r="L15" s="349">
        <v>-10.643564356435643</v>
      </c>
    </row>
    <row r="16" spans="1:17" s="110" customFormat="1" ht="15" customHeight="1" x14ac:dyDescent="0.2">
      <c r="A16" s="350"/>
      <c r="B16" s="351" t="s">
        <v>109</v>
      </c>
      <c r="C16" s="347"/>
      <c r="D16" s="347"/>
      <c r="E16" s="348"/>
      <c r="F16" s="536">
        <v>1087</v>
      </c>
      <c r="G16" s="536">
        <v>698</v>
      </c>
      <c r="H16" s="536">
        <v>1016</v>
      </c>
      <c r="I16" s="536">
        <v>869</v>
      </c>
      <c r="J16" s="537">
        <v>1290</v>
      </c>
      <c r="K16" s="538">
        <v>-203</v>
      </c>
      <c r="L16" s="349">
        <v>-15.736434108527131</v>
      </c>
    </row>
    <row r="17" spans="1:12" s="110" customFormat="1" ht="15" customHeight="1" x14ac:dyDescent="0.2">
      <c r="A17" s="350"/>
      <c r="B17" s="351" t="s">
        <v>110</v>
      </c>
      <c r="C17" s="347"/>
      <c r="D17" s="347"/>
      <c r="E17" s="348"/>
      <c r="F17" s="536">
        <v>190</v>
      </c>
      <c r="G17" s="536">
        <v>101</v>
      </c>
      <c r="H17" s="536">
        <v>173</v>
      </c>
      <c r="I17" s="536">
        <v>102</v>
      </c>
      <c r="J17" s="537">
        <v>325</v>
      </c>
      <c r="K17" s="538">
        <v>-135</v>
      </c>
      <c r="L17" s="349">
        <v>-41.53846153846154</v>
      </c>
    </row>
    <row r="18" spans="1:12" s="110" customFormat="1" ht="15" customHeight="1" x14ac:dyDescent="0.2">
      <c r="A18" s="350"/>
      <c r="B18" s="351" t="s">
        <v>111</v>
      </c>
      <c r="C18" s="347"/>
      <c r="D18" s="347"/>
      <c r="E18" s="348"/>
      <c r="F18" s="536">
        <v>23</v>
      </c>
      <c r="G18" s="536">
        <v>15</v>
      </c>
      <c r="H18" s="536">
        <v>36</v>
      </c>
      <c r="I18" s="536">
        <v>28</v>
      </c>
      <c r="J18" s="537">
        <v>44</v>
      </c>
      <c r="K18" s="538">
        <v>-21</v>
      </c>
      <c r="L18" s="349">
        <v>-47.727272727272727</v>
      </c>
    </row>
    <row r="19" spans="1:12" s="110" customFormat="1" ht="15" customHeight="1" x14ac:dyDescent="0.2">
      <c r="A19" s="118" t="s">
        <v>113</v>
      </c>
      <c r="B19" s="119" t="s">
        <v>181</v>
      </c>
      <c r="C19" s="347"/>
      <c r="D19" s="347"/>
      <c r="E19" s="348"/>
      <c r="F19" s="536">
        <v>1079</v>
      </c>
      <c r="G19" s="536">
        <v>661</v>
      </c>
      <c r="H19" s="536">
        <v>1475</v>
      </c>
      <c r="I19" s="536">
        <v>934</v>
      </c>
      <c r="J19" s="537">
        <v>1428</v>
      </c>
      <c r="K19" s="538">
        <v>-349</v>
      </c>
      <c r="L19" s="349">
        <v>-24.439775910364144</v>
      </c>
    </row>
    <row r="20" spans="1:12" s="110" customFormat="1" ht="15" customHeight="1" x14ac:dyDescent="0.2">
      <c r="A20" s="118"/>
      <c r="B20" s="119" t="s">
        <v>182</v>
      </c>
      <c r="C20" s="347"/>
      <c r="D20" s="347"/>
      <c r="E20" s="348"/>
      <c r="F20" s="536">
        <v>582</v>
      </c>
      <c r="G20" s="536">
        <v>392</v>
      </c>
      <c r="H20" s="536">
        <v>572</v>
      </c>
      <c r="I20" s="536">
        <v>440</v>
      </c>
      <c r="J20" s="537">
        <v>635</v>
      </c>
      <c r="K20" s="538">
        <v>-53</v>
      </c>
      <c r="L20" s="349">
        <v>-8.3464566929133852</v>
      </c>
    </row>
    <row r="21" spans="1:12" s="110" customFormat="1" ht="15" customHeight="1" x14ac:dyDescent="0.2">
      <c r="A21" s="118" t="s">
        <v>113</v>
      </c>
      <c r="B21" s="119" t="s">
        <v>116</v>
      </c>
      <c r="C21" s="347"/>
      <c r="D21" s="347"/>
      <c r="E21" s="348"/>
      <c r="F21" s="536">
        <v>1345</v>
      </c>
      <c r="G21" s="536">
        <v>810</v>
      </c>
      <c r="H21" s="536">
        <v>1705</v>
      </c>
      <c r="I21" s="536">
        <v>1062</v>
      </c>
      <c r="J21" s="537">
        <v>1644</v>
      </c>
      <c r="K21" s="538">
        <v>-299</v>
      </c>
      <c r="L21" s="349">
        <v>-18.187347931873479</v>
      </c>
    </row>
    <row r="22" spans="1:12" s="110" customFormat="1" ht="15" customHeight="1" x14ac:dyDescent="0.2">
      <c r="A22" s="118"/>
      <c r="B22" s="119" t="s">
        <v>117</v>
      </c>
      <c r="C22" s="347"/>
      <c r="D22" s="347"/>
      <c r="E22" s="348"/>
      <c r="F22" s="536">
        <v>315</v>
      </c>
      <c r="G22" s="536">
        <v>243</v>
      </c>
      <c r="H22" s="536">
        <v>342</v>
      </c>
      <c r="I22" s="536">
        <v>311</v>
      </c>
      <c r="J22" s="537">
        <v>418</v>
      </c>
      <c r="K22" s="538">
        <v>-103</v>
      </c>
      <c r="L22" s="349">
        <v>-24.641148325358852</v>
      </c>
    </row>
    <row r="23" spans="1:12" s="110" customFormat="1" ht="15" customHeight="1" x14ac:dyDescent="0.2">
      <c r="A23" s="352" t="s">
        <v>347</v>
      </c>
      <c r="B23" s="353" t="s">
        <v>193</v>
      </c>
      <c r="C23" s="354"/>
      <c r="D23" s="354"/>
      <c r="E23" s="355"/>
      <c r="F23" s="539">
        <v>42</v>
      </c>
      <c r="G23" s="539">
        <v>39</v>
      </c>
      <c r="H23" s="539">
        <v>474</v>
      </c>
      <c r="I23" s="539">
        <v>26</v>
      </c>
      <c r="J23" s="540">
        <v>72</v>
      </c>
      <c r="K23" s="541">
        <v>-30</v>
      </c>
      <c r="L23" s="356">
        <v>-41.666666666666664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31.2</v>
      </c>
      <c r="G25" s="542">
        <v>39.799999999999997</v>
      </c>
      <c r="H25" s="542">
        <v>34.700000000000003</v>
      </c>
      <c r="I25" s="542">
        <v>37.4</v>
      </c>
      <c r="J25" s="542">
        <v>32.9</v>
      </c>
      <c r="K25" s="543" t="s">
        <v>349</v>
      </c>
      <c r="L25" s="364">
        <v>-1.6999999999999993</v>
      </c>
    </row>
    <row r="26" spans="1:12" s="110" customFormat="1" ht="15" customHeight="1" x14ac:dyDescent="0.2">
      <c r="A26" s="365" t="s">
        <v>105</v>
      </c>
      <c r="B26" s="366" t="s">
        <v>345</v>
      </c>
      <c r="C26" s="362"/>
      <c r="D26" s="362"/>
      <c r="E26" s="363"/>
      <c r="F26" s="542">
        <v>27.6</v>
      </c>
      <c r="G26" s="542">
        <v>35.9</v>
      </c>
      <c r="H26" s="542">
        <v>29.3</v>
      </c>
      <c r="I26" s="542">
        <v>38.9</v>
      </c>
      <c r="J26" s="544">
        <v>33.6</v>
      </c>
      <c r="K26" s="543" t="s">
        <v>349</v>
      </c>
      <c r="L26" s="364">
        <v>-6</v>
      </c>
    </row>
    <row r="27" spans="1:12" s="110" customFormat="1" ht="15" customHeight="1" x14ac:dyDescent="0.2">
      <c r="A27" s="365"/>
      <c r="B27" s="366" t="s">
        <v>346</v>
      </c>
      <c r="C27" s="362"/>
      <c r="D27" s="362"/>
      <c r="E27" s="363"/>
      <c r="F27" s="542">
        <v>35.700000000000003</v>
      </c>
      <c r="G27" s="542">
        <v>43.4</v>
      </c>
      <c r="H27" s="542">
        <v>41.2</v>
      </c>
      <c r="I27" s="542">
        <v>35.4</v>
      </c>
      <c r="J27" s="542">
        <v>32.1</v>
      </c>
      <c r="K27" s="543" t="s">
        <v>349</v>
      </c>
      <c r="L27" s="364">
        <v>3.6000000000000014</v>
      </c>
    </row>
    <row r="28" spans="1:12" s="110" customFormat="1" ht="15" customHeight="1" x14ac:dyDescent="0.2">
      <c r="A28" s="365" t="s">
        <v>113</v>
      </c>
      <c r="B28" s="366" t="s">
        <v>108</v>
      </c>
      <c r="C28" s="362"/>
      <c r="D28" s="362"/>
      <c r="E28" s="363"/>
      <c r="F28" s="542">
        <v>44.7</v>
      </c>
      <c r="G28" s="542">
        <v>53.3</v>
      </c>
      <c r="H28" s="542">
        <v>44.1</v>
      </c>
      <c r="I28" s="542">
        <v>53.3</v>
      </c>
      <c r="J28" s="542">
        <v>47.3</v>
      </c>
      <c r="K28" s="543" t="s">
        <v>349</v>
      </c>
      <c r="L28" s="364">
        <v>-2.5999999999999943</v>
      </c>
    </row>
    <row r="29" spans="1:12" s="110" customFormat="1" ht="11.25" x14ac:dyDescent="0.2">
      <c r="A29" s="365"/>
      <c r="B29" s="366" t="s">
        <v>109</v>
      </c>
      <c r="C29" s="362"/>
      <c r="D29" s="362"/>
      <c r="E29" s="363"/>
      <c r="F29" s="542">
        <v>28.8</v>
      </c>
      <c r="G29" s="542">
        <v>37.9</v>
      </c>
      <c r="H29" s="542">
        <v>32.700000000000003</v>
      </c>
      <c r="I29" s="542">
        <v>32.9</v>
      </c>
      <c r="J29" s="544">
        <v>32</v>
      </c>
      <c r="K29" s="543" t="s">
        <v>349</v>
      </c>
      <c r="L29" s="364">
        <v>-3.1999999999999993</v>
      </c>
    </row>
    <row r="30" spans="1:12" s="110" customFormat="1" ht="15" customHeight="1" x14ac:dyDescent="0.2">
      <c r="A30" s="365"/>
      <c r="B30" s="366" t="s">
        <v>110</v>
      </c>
      <c r="C30" s="362"/>
      <c r="D30" s="362"/>
      <c r="E30" s="363"/>
      <c r="F30" s="542">
        <v>22.6</v>
      </c>
      <c r="G30" s="542">
        <v>26.7</v>
      </c>
      <c r="H30" s="542">
        <v>22.5</v>
      </c>
      <c r="I30" s="542">
        <v>23.5</v>
      </c>
      <c r="J30" s="542">
        <v>20</v>
      </c>
      <c r="K30" s="543" t="s">
        <v>349</v>
      </c>
      <c r="L30" s="364">
        <v>2.6000000000000014</v>
      </c>
    </row>
    <row r="31" spans="1:12" s="110" customFormat="1" ht="15" customHeight="1" x14ac:dyDescent="0.2">
      <c r="A31" s="365"/>
      <c r="B31" s="366" t="s">
        <v>111</v>
      </c>
      <c r="C31" s="362"/>
      <c r="D31" s="362"/>
      <c r="E31" s="363"/>
      <c r="F31" s="542">
        <v>30.4</v>
      </c>
      <c r="G31" s="542">
        <v>33.299999999999997</v>
      </c>
      <c r="H31" s="542">
        <v>47.2</v>
      </c>
      <c r="I31" s="542">
        <v>28.6</v>
      </c>
      <c r="J31" s="542">
        <v>45.5</v>
      </c>
      <c r="K31" s="543" t="s">
        <v>349</v>
      </c>
      <c r="L31" s="364">
        <v>-15.100000000000001</v>
      </c>
    </row>
    <row r="32" spans="1:12" s="110" customFormat="1" ht="15" customHeight="1" x14ac:dyDescent="0.2">
      <c r="A32" s="367" t="s">
        <v>113</v>
      </c>
      <c r="B32" s="368" t="s">
        <v>181</v>
      </c>
      <c r="C32" s="362"/>
      <c r="D32" s="362"/>
      <c r="E32" s="363"/>
      <c r="F32" s="542">
        <v>27.4</v>
      </c>
      <c r="G32" s="542">
        <v>38.799999999999997</v>
      </c>
      <c r="H32" s="542">
        <v>30.3</v>
      </c>
      <c r="I32" s="542">
        <v>38.799999999999997</v>
      </c>
      <c r="J32" s="544">
        <v>32.200000000000003</v>
      </c>
      <c r="K32" s="543" t="s">
        <v>349</v>
      </c>
      <c r="L32" s="364">
        <v>-4.8000000000000043</v>
      </c>
    </row>
    <row r="33" spans="1:12" s="110" customFormat="1" ht="15" customHeight="1" x14ac:dyDescent="0.2">
      <c r="A33" s="367"/>
      <c r="B33" s="368" t="s">
        <v>182</v>
      </c>
      <c r="C33" s="362"/>
      <c r="D33" s="362"/>
      <c r="E33" s="363"/>
      <c r="F33" s="542">
        <v>38</v>
      </c>
      <c r="G33" s="542">
        <v>41.2</v>
      </c>
      <c r="H33" s="542">
        <v>42.6</v>
      </c>
      <c r="I33" s="542">
        <v>34.6</v>
      </c>
      <c r="J33" s="542">
        <v>34.299999999999997</v>
      </c>
      <c r="K33" s="543" t="s">
        <v>349</v>
      </c>
      <c r="L33" s="364">
        <v>3.7000000000000028</v>
      </c>
    </row>
    <row r="34" spans="1:12" s="369" customFormat="1" ht="15" customHeight="1" x14ac:dyDescent="0.2">
      <c r="A34" s="367" t="s">
        <v>113</v>
      </c>
      <c r="B34" s="368" t="s">
        <v>116</v>
      </c>
      <c r="C34" s="362"/>
      <c r="D34" s="362"/>
      <c r="E34" s="363"/>
      <c r="F34" s="542">
        <v>29.4</v>
      </c>
      <c r="G34" s="542">
        <v>35.5</v>
      </c>
      <c r="H34" s="542">
        <v>34.700000000000003</v>
      </c>
      <c r="I34" s="542">
        <v>33.299999999999997</v>
      </c>
      <c r="J34" s="542">
        <v>26.3</v>
      </c>
      <c r="K34" s="543" t="s">
        <v>349</v>
      </c>
      <c r="L34" s="364">
        <v>3.0999999999999979</v>
      </c>
    </row>
    <row r="35" spans="1:12" s="369" customFormat="1" ht="11.25" x14ac:dyDescent="0.2">
      <c r="A35" s="370"/>
      <c r="B35" s="371" t="s">
        <v>117</v>
      </c>
      <c r="C35" s="372"/>
      <c r="D35" s="372"/>
      <c r="E35" s="373"/>
      <c r="F35" s="545">
        <v>38.799999999999997</v>
      </c>
      <c r="G35" s="545">
        <v>53.8</v>
      </c>
      <c r="H35" s="545">
        <v>34.6</v>
      </c>
      <c r="I35" s="545">
        <v>51</v>
      </c>
      <c r="J35" s="546">
        <v>58.4</v>
      </c>
      <c r="K35" s="547" t="s">
        <v>349</v>
      </c>
      <c r="L35" s="374">
        <v>-19.600000000000001</v>
      </c>
    </row>
    <row r="36" spans="1:12" s="369" customFormat="1" ht="15.95" customHeight="1" x14ac:dyDescent="0.2">
      <c r="A36" s="375" t="s">
        <v>350</v>
      </c>
      <c r="B36" s="376"/>
      <c r="C36" s="377"/>
      <c r="D36" s="376"/>
      <c r="E36" s="378"/>
      <c r="F36" s="548">
        <v>1608</v>
      </c>
      <c r="G36" s="548">
        <v>1006</v>
      </c>
      <c r="H36" s="548">
        <v>1535</v>
      </c>
      <c r="I36" s="548">
        <v>1339</v>
      </c>
      <c r="J36" s="548">
        <v>1978</v>
      </c>
      <c r="K36" s="549">
        <v>-370</v>
      </c>
      <c r="L36" s="380">
        <v>-18.705763397371083</v>
      </c>
    </row>
    <row r="37" spans="1:12" s="369" customFormat="1" ht="15.95" customHeight="1" x14ac:dyDescent="0.2">
      <c r="A37" s="381"/>
      <c r="B37" s="382" t="s">
        <v>113</v>
      </c>
      <c r="C37" s="382" t="s">
        <v>351</v>
      </c>
      <c r="D37" s="382"/>
      <c r="E37" s="383"/>
      <c r="F37" s="548">
        <v>502</v>
      </c>
      <c r="G37" s="548">
        <v>400</v>
      </c>
      <c r="H37" s="548">
        <v>532</v>
      </c>
      <c r="I37" s="548">
        <v>501</v>
      </c>
      <c r="J37" s="548">
        <v>651</v>
      </c>
      <c r="K37" s="549">
        <v>-149</v>
      </c>
      <c r="L37" s="380">
        <v>-22.887864823348693</v>
      </c>
    </row>
    <row r="38" spans="1:12" s="369" customFormat="1" ht="15.95" customHeight="1" x14ac:dyDescent="0.2">
      <c r="A38" s="381"/>
      <c r="B38" s="384" t="s">
        <v>105</v>
      </c>
      <c r="C38" s="384" t="s">
        <v>106</v>
      </c>
      <c r="D38" s="385"/>
      <c r="E38" s="383"/>
      <c r="F38" s="548">
        <v>891</v>
      </c>
      <c r="G38" s="548">
        <v>487</v>
      </c>
      <c r="H38" s="548">
        <v>840</v>
      </c>
      <c r="I38" s="548">
        <v>769</v>
      </c>
      <c r="J38" s="550">
        <v>1080</v>
      </c>
      <c r="K38" s="549">
        <v>-189</v>
      </c>
      <c r="L38" s="380">
        <v>-17.5</v>
      </c>
    </row>
    <row r="39" spans="1:12" s="369" customFormat="1" ht="15.95" customHeight="1" x14ac:dyDescent="0.2">
      <c r="A39" s="381"/>
      <c r="B39" s="385"/>
      <c r="C39" s="382" t="s">
        <v>352</v>
      </c>
      <c r="D39" s="385"/>
      <c r="E39" s="383"/>
      <c r="F39" s="548">
        <v>246</v>
      </c>
      <c r="G39" s="548">
        <v>175</v>
      </c>
      <c r="H39" s="548">
        <v>246</v>
      </c>
      <c r="I39" s="548">
        <v>299</v>
      </c>
      <c r="J39" s="548">
        <v>363</v>
      </c>
      <c r="K39" s="549">
        <v>-117</v>
      </c>
      <c r="L39" s="380">
        <v>-32.231404958677686</v>
      </c>
    </row>
    <row r="40" spans="1:12" s="369" customFormat="1" ht="15.95" customHeight="1" x14ac:dyDescent="0.2">
      <c r="A40" s="381"/>
      <c r="B40" s="384"/>
      <c r="C40" s="384" t="s">
        <v>107</v>
      </c>
      <c r="D40" s="385"/>
      <c r="E40" s="383"/>
      <c r="F40" s="548">
        <v>717</v>
      </c>
      <c r="G40" s="548">
        <v>519</v>
      </c>
      <c r="H40" s="548">
        <v>695</v>
      </c>
      <c r="I40" s="548">
        <v>570</v>
      </c>
      <c r="J40" s="548">
        <v>898</v>
      </c>
      <c r="K40" s="549">
        <v>-181</v>
      </c>
      <c r="L40" s="380">
        <v>-20.155902004454344</v>
      </c>
    </row>
    <row r="41" spans="1:12" s="369" customFormat="1" ht="24" customHeight="1" x14ac:dyDescent="0.2">
      <c r="A41" s="381"/>
      <c r="B41" s="385"/>
      <c r="C41" s="382" t="s">
        <v>352</v>
      </c>
      <c r="D41" s="385"/>
      <c r="E41" s="383"/>
      <c r="F41" s="548">
        <v>256</v>
      </c>
      <c r="G41" s="548">
        <v>225</v>
      </c>
      <c r="H41" s="548">
        <v>286</v>
      </c>
      <c r="I41" s="548">
        <v>202</v>
      </c>
      <c r="J41" s="550">
        <v>288</v>
      </c>
      <c r="K41" s="549">
        <v>-32</v>
      </c>
      <c r="L41" s="380">
        <v>-11.111111111111111</v>
      </c>
    </row>
    <row r="42" spans="1:12" s="110" customFormat="1" ht="15" customHeight="1" x14ac:dyDescent="0.2">
      <c r="A42" s="381"/>
      <c r="B42" s="384" t="s">
        <v>113</v>
      </c>
      <c r="C42" s="384" t="s">
        <v>353</v>
      </c>
      <c r="D42" s="385"/>
      <c r="E42" s="383"/>
      <c r="F42" s="548">
        <v>318</v>
      </c>
      <c r="G42" s="548">
        <v>199</v>
      </c>
      <c r="H42" s="548">
        <v>370</v>
      </c>
      <c r="I42" s="548">
        <v>347</v>
      </c>
      <c r="J42" s="548">
        <v>334</v>
      </c>
      <c r="K42" s="549">
        <v>-16</v>
      </c>
      <c r="L42" s="380">
        <v>-4.7904191616766463</v>
      </c>
    </row>
    <row r="43" spans="1:12" s="110" customFormat="1" ht="15" customHeight="1" x14ac:dyDescent="0.2">
      <c r="A43" s="381"/>
      <c r="B43" s="385"/>
      <c r="C43" s="382" t="s">
        <v>352</v>
      </c>
      <c r="D43" s="385"/>
      <c r="E43" s="383"/>
      <c r="F43" s="548">
        <v>142</v>
      </c>
      <c r="G43" s="548">
        <v>106</v>
      </c>
      <c r="H43" s="548">
        <v>163</v>
      </c>
      <c r="I43" s="548">
        <v>185</v>
      </c>
      <c r="J43" s="548">
        <v>158</v>
      </c>
      <c r="K43" s="549">
        <v>-16</v>
      </c>
      <c r="L43" s="380">
        <v>-10.126582278481013</v>
      </c>
    </row>
    <row r="44" spans="1:12" s="110" customFormat="1" ht="15" customHeight="1" x14ac:dyDescent="0.2">
      <c r="A44" s="381"/>
      <c r="B44" s="384"/>
      <c r="C44" s="366" t="s">
        <v>109</v>
      </c>
      <c r="D44" s="385"/>
      <c r="E44" s="383"/>
      <c r="F44" s="548">
        <v>1077</v>
      </c>
      <c r="G44" s="548">
        <v>691</v>
      </c>
      <c r="H44" s="548">
        <v>956</v>
      </c>
      <c r="I44" s="548">
        <v>862</v>
      </c>
      <c r="J44" s="550">
        <v>1275</v>
      </c>
      <c r="K44" s="549">
        <v>-198</v>
      </c>
      <c r="L44" s="380">
        <v>-15.529411764705882</v>
      </c>
    </row>
    <row r="45" spans="1:12" s="110" customFormat="1" ht="15" customHeight="1" x14ac:dyDescent="0.2">
      <c r="A45" s="381"/>
      <c r="B45" s="385"/>
      <c r="C45" s="382" t="s">
        <v>352</v>
      </c>
      <c r="D45" s="385"/>
      <c r="E45" s="383"/>
      <c r="F45" s="548">
        <v>310</v>
      </c>
      <c r="G45" s="548">
        <v>262</v>
      </c>
      <c r="H45" s="548">
        <v>313</v>
      </c>
      <c r="I45" s="548">
        <v>284</v>
      </c>
      <c r="J45" s="548">
        <v>408</v>
      </c>
      <c r="K45" s="549">
        <v>-98</v>
      </c>
      <c r="L45" s="380">
        <v>-24.019607843137255</v>
      </c>
    </row>
    <row r="46" spans="1:12" s="110" customFormat="1" ht="15" customHeight="1" x14ac:dyDescent="0.2">
      <c r="A46" s="381"/>
      <c r="B46" s="384"/>
      <c r="C46" s="366" t="s">
        <v>110</v>
      </c>
      <c r="D46" s="385"/>
      <c r="E46" s="383"/>
      <c r="F46" s="548">
        <v>190</v>
      </c>
      <c r="G46" s="548">
        <v>101</v>
      </c>
      <c r="H46" s="548">
        <v>173</v>
      </c>
      <c r="I46" s="548">
        <v>102</v>
      </c>
      <c r="J46" s="548">
        <v>325</v>
      </c>
      <c r="K46" s="549">
        <v>-135</v>
      </c>
      <c r="L46" s="380">
        <v>-41.53846153846154</v>
      </c>
    </row>
    <row r="47" spans="1:12" s="110" customFormat="1" ht="15" customHeight="1" x14ac:dyDescent="0.2">
      <c r="A47" s="381"/>
      <c r="B47" s="385"/>
      <c r="C47" s="382" t="s">
        <v>352</v>
      </c>
      <c r="D47" s="385"/>
      <c r="E47" s="383"/>
      <c r="F47" s="548">
        <v>43</v>
      </c>
      <c r="G47" s="548">
        <v>27</v>
      </c>
      <c r="H47" s="548">
        <v>39</v>
      </c>
      <c r="I47" s="548">
        <v>24</v>
      </c>
      <c r="J47" s="550">
        <v>65</v>
      </c>
      <c r="K47" s="549">
        <v>-22</v>
      </c>
      <c r="L47" s="380">
        <v>-33.846153846153847</v>
      </c>
    </row>
    <row r="48" spans="1:12" s="110" customFormat="1" ht="15" customHeight="1" x14ac:dyDescent="0.2">
      <c r="A48" s="381"/>
      <c r="B48" s="385"/>
      <c r="C48" s="366" t="s">
        <v>111</v>
      </c>
      <c r="D48" s="386"/>
      <c r="E48" s="387"/>
      <c r="F48" s="548">
        <v>23</v>
      </c>
      <c r="G48" s="548">
        <v>15</v>
      </c>
      <c r="H48" s="548">
        <v>36</v>
      </c>
      <c r="I48" s="548">
        <v>28</v>
      </c>
      <c r="J48" s="548">
        <v>44</v>
      </c>
      <c r="K48" s="549">
        <v>-21</v>
      </c>
      <c r="L48" s="380">
        <v>-47.727272727272727</v>
      </c>
    </row>
    <row r="49" spans="1:12" s="110" customFormat="1" ht="15" customHeight="1" x14ac:dyDescent="0.2">
      <c r="A49" s="381"/>
      <c r="B49" s="385"/>
      <c r="C49" s="382" t="s">
        <v>352</v>
      </c>
      <c r="D49" s="385"/>
      <c r="E49" s="383"/>
      <c r="F49" s="548">
        <v>7</v>
      </c>
      <c r="G49" s="548">
        <v>5</v>
      </c>
      <c r="H49" s="548">
        <v>17</v>
      </c>
      <c r="I49" s="548">
        <v>8</v>
      </c>
      <c r="J49" s="548">
        <v>20</v>
      </c>
      <c r="K49" s="549">
        <v>-13</v>
      </c>
      <c r="L49" s="380">
        <v>-65</v>
      </c>
    </row>
    <row r="50" spans="1:12" s="110" customFormat="1" ht="15" customHeight="1" x14ac:dyDescent="0.2">
      <c r="A50" s="381"/>
      <c r="B50" s="384" t="s">
        <v>113</v>
      </c>
      <c r="C50" s="382" t="s">
        <v>181</v>
      </c>
      <c r="D50" s="385"/>
      <c r="E50" s="383"/>
      <c r="F50" s="548">
        <v>1029</v>
      </c>
      <c r="G50" s="548">
        <v>618</v>
      </c>
      <c r="H50" s="548">
        <v>991</v>
      </c>
      <c r="I50" s="548">
        <v>900</v>
      </c>
      <c r="J50" s="550">
        <v>1349</v>
      </c>
      <c r="K50" s="549">
        <v>-320</v>
      </c>
      <c r="L50" s="380">
        <v>-23.721275018532246</v>
      </c>
    </row>
    <row r="51" spans="1:12" s="110" customFormat="1" ht="15" customHeight="1" x14ac:dyDescent="0.2">
      <c r="A51" s="381"/>
      <c r="B51" s="385"/>
      <c r="C51" s="382" t="s">
        <v>352</v>
      </c>
      <c r="D51" s="385"/>
      <c r="E51" s="383"/>
      <c r="F51" s="548">
        <v>282</v>
      </c>
      <c r="G51" s="548">
        <v>240</v>
      </c>
      <c r="H51" s="548">
        <v>300</v>
      </c>
      <c r="I51" s="548">
        <v>349</v>
      </c>
      <c r="J51" s="548">
        <v>435</v>
      </c>
      <c r="K51" s="549">
        <v>-153</v>
      </c>
      <c r="L51" s="380">
        <v>-35.172413793103445</v>
      </c>
    </row>
    <row r="52" spans="1:12" s="110" customFormat="1" ht="15" customHeight="1" x14ac:dyDescent="0.2">
      <c r="A52" s="381"/>
      <c r="B52" s="384"/>
      <c r="C52" s="382" t="s">
        <v>182</v>
      </c>
      <c r="D52" s="385"/>
      <c r="E52" s="383"/>
      <c r="F52" s="548">
        <v>579</v>
      </c>
      <c r="G52" s="548">
        <v>388</v>
      </c>
      <c r="H52" s="548">
        <v>544</v>
      </c>
      <c r="I52" s="548">
        <v>439</v>
      </c>
      <c r="J52" s="548">
        <v>629</v>
      </c>
      <c r="K52" s="549">
        <v>-50</v>
      </c>
      <c r="L52" s="380">
        <v>-7.9491255961844196</v>
      </c>
    </row>
    <row r="53" spans="1:12" s="269" customFormat="1" ht="11.25" customHeight="1" x14ac:dyDescent="0.2">
      <c r="A53" s="381"/>
      <c r="B53" s="385"/>
      <c r="C53" s="382" t="s">
        <v>352</v>
      </c>
      <c r="D53" s="385"/>
      <c r="E53" s="383"/>
      <c r="F53" s="548">
        <v>220</v>
      </c>
      <c r="G53" s="548">
        <v>160</v>
      </c>
      <c r="H53" s="548">
        <v>232</v>
      </c>
      <c r="I53" s="548">
        <v>152</v>
      </c>
      <c r="J53" s="550">
        <v>216</v>
      </c>
      <c r="K53" s="549">
        <v>4</v>
      </c>
      <c r="L53" s="380">
        <v>1.8518518518518519</v>
      </c>
    </row>
    <row r="54" spans="1:12" s="151" customFormat="1" ht="12.75" customHeight="1" x14ac:dyDescent="0.2">
      <c r="A54" s="381"/>
      <c r="B54" s="384" t="s">
        <v>113</v>
      </c>
      <c r="C54" s="384" t="s">
        <v>116</v>
      </c>
      <c r="D54" s="385"/>
      <c r="E54" s="383"/>
      <c r="F54" s="548">
        <v>1298</v>
      </c>
      <c r="G54" s="548">
        <v>772</v>
      </c>
      <c r="H54" s="548">
        <v>1249</v>
      </c>
      <c r="I54" s="548">
        <v>1032</v>
      </c>
      <c r="J54" s="548">
        <v>1572</v>
      </c>
      <c r="K54" s="549">
        <v>-274</v>
      </c>
      <c r="L54" s="380">
        <v>-17.430025445292621</v>
      </c>
    </row>
    <row r="55" spans="1:12" ht="11.25" x14ac:dyDescent="0.2">
      <c r="A55" s="381"/>
      <c r="B55" s="385"/>
      <c r="C55" s="382" t="s">
        <v>352</v>
      </c>
      <c r="D55" s="385"/>
      <c r="E55" s="383"/>
      <c r="F55" s="548">
        <v>382</v>
      </c>
      <c r="G55" s="548">
        <v>274</v>
      </c>
      <c r="H55" s="548">
        <v>433</v>
      </c>
      <c r="I55" s="548">
        <v>344</v>
      </c>
      <c r="J55" s="548">
        <v>414</v>
      </c>
      <c r="K55" s="549">
        <v>-32</v>
      </c>
      <c r="L55" s="380">
        <v>-7.7294685990338161</v>
      </c>
    </row>
    <row r="56" spans="1:12" ht="14.25" customHeight="1" x14ac:dyDescent="0.2">
      <c r="A56" s="381"/>
      <c r="B56" s="385"/>
      <c r="C56" s="384" t="s">
        <v>117</v>
      </c>
      <c r="D56" s="385"/>
      <c r="E56" s="383"/>
      <c r="F56" s="548">
        <v>309</v>
      </c>
      <c r="G56" s="548">
        <v>234</v>
      </c>
      <c r="H56" s="548">
        <v>286</v>
      </c>
      <c r="I56" s="548">
        <v>306</v>
      </c>
      <c r="J56" s="548">
        <v>406</v>
      </c>
      <c r="K56" s="549">
        <v>-97</v>
      </c>
      <c r="L56" s="380">
        <v>-23.891625615763548</v>
      </c>
    </row>
    <row r="57" spans="1:12" ht="18.75" customHeight="1" x14ac:dyDescent="0.2">
      <c r="A57" s="388"/>
      <c r="B57" s="389"/>
      <c r="C57" s="390" t="s">
        <v>352</v>
      </c>
      <c r="D57" s="389"/>
      <c r="E57" s="391"/>
      <c r="F57" s="551">
        <v>120</v>
      </c>
      <c r="G57" s="552">
        <v>126</v>
      </c>
      <c r="H57" s="552">
        <v>99</v>
      </c>
      <c r="I57" s="552">
        <v>156</v>
      </c>
      <c r="J57" s="552">
        <v>237</v>
      </c>
      <c r="K57" s="553">
        <f t="shared" ref="K57" si="0">IF(OR(F57=".",J57=".")=TRUE,".",IF(OR(F57="*",J57="*")=TRUE,"*",IF(AND(F57="-",J57="-")=TRUE,"-",IF(AND(ISNUMBER(J57),ISNUMBER(F57))=TRUE,IF(F57-J57=0,0,F57-J57),IF(ISNUMBER(F57)=TRUE,F57,-J57)))))</f>
        <v>-117</v>
      </c>
      <c r="L57" s="392">
        <f t="shared" ref="L57" si="1">IF(K57 =".",".",IF(K57 ="*","*",IF(K57="-","-",IF(K57=0,0,IF(OR(J57="-",J57=".",F57="-",F57=".")=TRUE,"X",IF(J57=0,"0,0",IF(ABS(K57*100/J57)&gt;250,".X",(K57*100/J57))))))))</f>
        <v>-49.367088607594937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1661</v>
      </c>
      <c r="E11" s="114">
        <v>1053</v>
      </c>
      <c r="F11" s="114">
        <v>2047</v>
      </c>
      <c r="G11" s="114">
        <v>1374</v>
      </c>
      <c r="H11" s="140">
        <v>2063</v>
      </c>
      <c r="I11" s="115">
        <v>-402</v>
      </c>
      <c r="J11" s="116">
        <v>-19.486185167232186</v>
      </c>
    </row>
    <row r="12" spans="1:15" s="110" customFormat="1" ht="24.95" customHeight="1" x14ac:dyDescent="0.2">
      <c r="A12" s="193" t="s">
        <v>132</v>
      </c>
      <c r="B12" s="194" t="s">
        <v>133</v>
      </c>
      <c r="C12" s="113">
        <v>1.6255267910897051</v>
      </c>
      <c r="D12" s="115">
        <v>27</v>
      </c>
      <c r="E12" s="114">
        <v>30</v>
      </c>
      <c r="F12" s="114">
        <v>36</v>
      </c>
      <c r="G12" s="114">
        <v>32</v>
      </c>
      <c r="H12" s="140">
        <v>42</v>
      </c>
      <c r="I12" s="115">
        <v>-15</v>
      </c>
      <c r="J12" s="116">
        <v>-35.714285714285715</v>
      </c>
    </row>
    <row r="13" spans="1:15" s="110" customFormat="1" ht="24.95" customHeight="1" x14ac:dyDescent="0.2">
      <c r="A13" s="193" t="s">
        <v>134</v>
      </c>
      <c r="B13" s="199" t="s">
        <v>214</v>
      </c>
      <c r="C13" s="113">
        <v>1.0836845273931366</v>
      </c>
      <c r="D13" s="115">
        <v>18</v>
      </c>
      <c r="E13" s="114">
        <v>50</v>
      </c>
      <c r="F13" s="114">
        <v>61</v>
      </c>
      <c r="G13" s="114">
        <v>18</v>
      </c>
      <c r="H13" s="140">
        <v>55</v>
      </c>
      <c r="I13" s="115">
        <v>-37</v>
      </c>
      <c r="J13" s="116">
        <v>-67.272727272727266</v>
      </c>
    </row>
    <row r="14" spans="1:15" s="287" customFormat="1" ht="24.95" customHeight="1" x14ac:dyDescent="0.2">
      <c r="A14" s="193" t="s">
        <v>215</v>
      </c>
      <c r="B14" s="199" t="s">
        <v>137</v>
      </c>
      <c r="C14" s="113">
        <v>30.583985550872967</v>
      </c>
      <c r="D14" s="115">
        <v>508</v>
      </c>
      <c r="E14" s="114">
        <v>163</v>
      </c>
      <c r="F14" s="114">
        <v>462</v>
      </c>
      <c r="G14" s="114">
        <v>257</v>
      </c>
      <c r="H14" s="140">
        <v>548</v>
      </c>
      <c r="I14" s="115">
        <v>-40</v>
      </c>
      <c r="J14" s="116">
        <v>-7.2992700729927007</v>
      </c>
      <c r="K14" s="110"/>
      <c r="L14" s="110"/>
      <c r="M14" s="110"/>
      <c r="N14" s="110"/>
      <c r="O14" s="110"/>
    </row>
    <row r="15" spans="1:15" s="110" customFormat="1" ht="24.95" customHeight="1" x14ac:dyDescent="0.2">
      <c r="A15" s="193" t="s">
        <v>216</v>
      </c>
      <c r="B15" s="199" t="s">
        <v>217</v>
      </c>
      <c r="C15" s="113">
        <v>5.1776038531005417</v>
      </c>
      <c r="D15" s="115">
        <v>86</v>
      </c>
      <c r="E15" s="114">
        <v>60</v>
      </c>
      <c r="F15" s="114">
        <v>104</v>
      </c>
      <c r="G15" s="114">
        <v>86</v>
      </c>
      <c r="H15" s="140">
        <v>70</v>
      </c>
      <c r="I15" s="115">
        <v>16</v>
      </c>
      <c r="J15" s="116">
        <v>22.857142857142858</v>
      </c>
    </row>
    <row r="16" spans="1:15" s="287" customFormat="1" ht="24.95" customHeight="1" x14ac:dyDescent="0.2">
      <c r="A16" s="193" t="s">
        <v>218</v>
      </c>
      <c r="B16" s="199" t="s">
        <v>141</v>
      </c>
      <c r="C16" s="113">
        <v>21.794099939795306</v>
      </c>
      <c r="D16" s="115">
        <v>362</v>
      </c>
      <c r="E16" s="114">
        <v>80</v>
      </c>
      <c r="F16" s="114">
        <v>313</v>
      </c>
      <c r="G16" s="114">
        <v>115</v>
      </c>
      <c r="H16" s="140">
        <v>410</v>
      </c>
      <c r="I16" s="115">
        <v>-48</v>
      </c>
      <c r="J16" s="116">
        <v>-11.707317073170731</v>
      </c>
      <c r="K16" s="110"/>
      <c r="L16" s="110"/>
      <c r="M16" s="110"/>
      <c r="N16" s="110"/>
      <c r="O16" s="110"/>
    </row>
    <row r="17" spans="1:15" s="110" customFormat="1" ht="24.95" customHeight="1" x14ac:dyDescent="0.2">
      <c r="A17" s="193" t="s">
        <v>142</v>
      </c>
      <c r="B17" s="199" t="s">
        <v>220</v>
      </c>
      <c r="C17" s="113">
        <v>3.6122817579771223</v>
      </c>
      <c r="D17" s="115">
        <v>60</v>
      </c>
      <c r="E17" s="114">
        <v>23</v>
      </c>
      <c r="F17" s="114">
        <v>45</v>
      </c>
      <c r="G17" s="114">
        <v>56</v>
      </c>
      <c r="H17" s="140">
        <v>68</v>
      </c>
      <c r="I17" s="115">
        <v>-8</v>
      </c>
      <c r="J17" s="116">
        <v>-11.764705882352942</v>
      </c>
    </row>
    <row r="18" spans="1:15" s="287" customFormat="1" ht="24.95" customHeight="1" x14ac:dyDescent="0.2">
      <c r="A18" s="201" t="s">
        <v>144</v>
      </c>
      <c r="B18" s="202" t="s">
        <v>145</v>
      </c>
      <c r="C18" s="113">
        <v>9.0909090909090917</v>
      </c>
      <c r="D18" s="115">
        <v>151</v>
      </c>
      <c r="E18" s="114">
        <v>63</v>
      </c>
      <c r="F18" s="114">
        <v>162</v>
      </c>
      <c r="G18" s="114">
        <v>143</v>
      </c>
      <c r="H18" s="140">
        <v>134</v>
      </c>
      <c r="I18" s="115">
        <v>17</v>
      </c>
      <c r="J18" s="116">
        <v>12.686567164179104</v>
      </c>
      <c r="K18" s="110"/>
      <c r="L18" s="110"/>
      <c r="M18" s="110"/>
      <c r="N18" s="110"/>
      <c r="O18" s="110"/>
    </row>
    <row r="19" spans="1:15" s="110" customFormat="1" ht="24.95" customHeight="1" x14ac:dyDescent="0.2">
      <c r="A19" s="193" t="s">
        <v>146</v>
      </c>
      <c r="B19" s="199" t="s">
        <v>147</v>
      </c>
      <c r="C19" s="113">
        <v>14.328717639975919</v>
      </c>
      <c r="D19" s="115">
        <v>238</v>
      </c>
      <c r="E19" s="114">
        <v>219</v>
      </c>
      <c r="F19" s="114">
        <v>259</v>
      </c>
      <c r="G19" s="114">
        <v>185</v>
      </c>
      <c r="H19" s="140">
        <v>205</v>
      </c>
      <c r="I19" s="115">
        <v>33</v>
      </c>
      <c r="J19" s="116">
        <v>16.097560975609756</v>
      </c>
    </row>
    <row r="20" spans="1:15" s="287" customFormat="1" ht="24.95" customHeight="1" x14ac:dyDescent="0.2">
      <c r="A20" s="193" t="s">
        <v>148</v>
      </c>
      <c r="B20" s="199" t="s">
        <v>149</v>
      </c>
      <c r="C20" s="113">
        <v>5.8398555087296806</v>
      </c>
      <c r="D20" s="115">
        <v>97</v>
      </c>
      <c r="E20" s="114">
        <v>89</v>
      </c>
      <c r="F20" s="114">
        <v>148</v>
      </c>
      <c r="G20" s="114">
        <v>86</v>
      </c>
      <c r="H20" s="140">
        <v>120</v>
      </c>
      <c r="I20" s="115">
        <v>-23</v>
      </c>
      <c r="J20" s="116">
        <v>-19.166666666666668</v>
      </c>
      <c r="K20" s="110"/>
      <c r="L20" s="110"/>
      <c r="M20" s="110"/>
      <c r="N20" s="110"/>
      <c r="O20" s="110"/>
    </row>
    <row r="21" spans="1:15" s="110" customFormat="1" ht="24.95" customHeight="1" x14ac:dyDescent="0.2">
      <c r="A21" s="201" t="s">
        <v>150</v>
      </c>
      <c r="B21" s="202" t="s">
        <v>151</v>
      </c>
      <c r="C21" s="113">
        <v>7.1643588199879593</v>
      </c>
      <c r="D21" s="115">
        <v>119</v>
      </c>
      <c r="E21" s="114">
        <v>93</v>
      </c>
      <c r="F21" s="114">
        <v>139</v>
      </c>
      <c r="G21" s="114">
        <v>154</v>
      </c>
      <c r="H21" s="140">
        <v>138</v>
      </c>
      <c r="I21" s="115">
        <v>-19</v>
      </c>
      <c r="J21" s="116">
        <v>-13.768115942028986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0.60204695966285371</v>
      </c>
      <c r="D23" s="115">
        <v>10</v>
      </c>
      <c r="E23" s="114">
        <v>4</v>
      </c>
      <c r="F23" s="114">
        <v>16</v>
      </c>
      <c r="G23" s="114">
        <v>11</v>
      </c>
      <c r="H23" s="140">
        <v>8</v>
      </c>
      <c r="I23" s="115">
        <v>2</v>
      </c>
      <c r="J23" s="116">
        <v>25</v>
      </c>
    </row>
    <row r="24" spans="1:15" s="110" customFormat="1" ht="24.95" customHeight="1" x14ac:dyDescent="0.2">
      <c r="A24" s="193" t="s">
        <v>156</v>
      </c>
      <c r="B24" s="199" t="s">
        <v>221</v>
      </c>
      <c r="C24" s="113">
        <v>2.287778446718844</v>
      </c>
      <c r="D24" s="115">
        <v>38</v>
      </c>
      <c r="E24" s="114">
        <v>14</v>
      </c>
      <c r="F24" s="114">
        <v>48</v>
      </c>
      <c r="G24" s="114">
        <v>27</v>
      </c>
      <c r="H24" s="140">
        <v>33</v>
      </c>
      <c r="I24" s="115">
        <v>5</v>
      </c>
      <c r="J24" s="116">
        <v>15.151515151515152</v>
      </c>
    </row>
    <row r="25" spans="1:15" s="110" customFormat="1" ht="24.95" customHeight="1" x14ac:dyDescent="0.2">
      <c r="A25" s="193" t="s">
        <v>222</v>
      </c>
      <c r="B25" s="204" t="s">
        <v>159</v>
      </c>
      <c r="C25" s="113">
        <v>7.1041541240216741</v>
      </c>
      <c r="D25" s="115">
        <v>118</v>
      </c>
      <c r="E25" s="114">
        <v>65</v>
      </c>
      <c r="F25" s="114">
        <v>102</v>
      </c>
      <c r="G25" s="114">
        <v>173</v>
      </c>
      <c r="H25" s="140">
        <v>72</v>
      </c>
      <c r="I25" s="115">
        <v>46</v>
      </c>
      <c r="J25" s="116">
        <v>63.888888888888886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1.9867549668874172</v>
      </c>
      <c r="D27" s="115">
        <v>33</v>
      </c>
      <c r="E27" s="114">
        <v>18</v>
      </c>
      <c r="F27" s="114">
        <v>53</v>
      </c>
      <c r="G27" s="114">
        <v>29</v>
      </c>
      <c r="H27" s="140">
        <v>128</v>
      </c>
      <c r="I27" s="115">
        <v>-95</v>
      </c>
      <c r="J27" s="116">
        <v>-74.21875</v>
      </c>
    </row>
    <row r="28" spans="1:15" s="110" customFormat="1" ht="24.95" customHeight="1" x14ac:dyDescent="0.2">
      <c r="A28" s="193" t="s">
        <v>163</v>
      </c>
      <c r="B28" s="199" t="s">
        <v>164</v>
      </c>
      <c r="C28" s="113">
        <v>2.107164358819988</v>
      </c>
      <c r="D28" s="115">
        <v>35</v>
      </c>
      <c r="E28" s="114">
        <v>40</v>
      </c>
      <c r="F28" s="114">
        <v>97</v>
      </c>
      <c r="G28" s="114">
        <v>35</v>
      </c>
      <c r="H28" s="140">
        <v>117</v>
      </c>
      <c r="I28" s="115">
        <v>-82</v>
      </c>
      <c r="J28" s="116">
        <v>-70.085470085470092</v>
      </c>
    </row>
    <row r="29" spans="1:15" s="110" customFormat="1" ht="24.95" customHeight="1" x14ac:dyDescent="0.2">
      <c r="A29" s="193">
        <v>86</v>
      </c>
      <c r="B29" s="199" t="s">
        <v>165</v>
      </c>
      <c r="C29" s="113">
        <v>4.2745334136062612</v>
      </c>
      <c r="D29" s="115">
        <v>71</v>
      </c>
      <c r="E29" s="114">
        <v>66</v>
      </c>
      <c r="F29" s="114">
        <v>140</v>
      </c>
      <c r="G29" s="114">
        <v>83</v>
      </c>
      <c r="H29" s="140">
        <v>97</v>
      </c>
      <c r="I29" s="115">
        <v>-26</v>
      </c>
      <c r="J29" s="116">
        <v>-26.804123711340207</v>
      </c>
    </row>
    <row r="30" spans="1:15" s="110" customFormat="1" ht="24.95" customHeight="1" x14ac:dyDescent="0.2">
      <c r="A30" s="193">
        <v>87.88</v>
      </c>
      <c r="B30" s="204" t="s">
        <v>166</v>
      </c>
      <c r="C30" s="113">
        <v>7.2847682119205297</v>
      </c>
      <c r="D30" s="115">
        <v>121</v>
      </c>
      <c r="E30" s="114">
        <v>104</v>
      </c>
      <c r="F30" s="114">
        <v>254</v>
      </c>
      <c r="G30" s="114">
        <v>85</v>
      </c>
      <c r="H30" s="140">
        <v>220</v>
      </c>
      <c r="I30" s="115">
        <v>-99</v>
      </c>
      <c r="J30" s="116">
        <v>-45</v>
      </c>
    </row>
    <row r="31" spans="1:15" s="110" customFormat="1" ht="24.95" customHeight="1" x14ac:dyDescent="0.2">
      <c r="A31" s="193" t="s">
        <v>167</v>
      </c>
      <c r="B31" s="199" t="s">
        <v>168</v>
      </c>
      <c r="C31" s="113">
        <v>4.1541240216736908</v>
      </c>
      <c r="D31" s="115">
        <v>69</v>
      </c>
      <c r="E31" s="114">
        <v>31</v>
      </c>
      <c r="F31" s="114">
        <v>60</v>
      </c>
      <c r="G31" s="114">
        <v>48</v>
      </c>
      <c r="H31" s="140">
        <v>53</v>
      </c>
      <c r="I31" s="115">
        <v>16</v>
      </c>
      <c r="J31" s="116">
        <v>30.188679245283019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1.6255267910897051</v>
      </c>
      <c r="D34" s="115">
        <v>27</v>
      </c>
      <c r="E34" s="114">
        <v>30</v>
      </c>
      <c r="F34" s="114">
        <v>36</v>
      </c>
      <c r="G34" s="114">
        <v>32</v>
      </c>
      <c r="H34" s="140">
        <v>42</v>
      </c>
      <c r="I34" s="115">
        <v>-15</v>
      </c>
      <c r="J34" s="116">
        <v>-35.714285714285715</v>
      </c>
    </row>
    <row r="35" spans="1:10" s="110" customFormat="1" ht="24.95" customHeight="1" x14ac:dyDescent="0.2">
      <c r="A35" s="292" t="s">
        <v>171</v>
      </c>
      <c r="B35" s="293" t="s">
        <v>172</v>
      </c>
      <c r="C35" s="113">
        <v>40.758579169175192</v>
      </c>
      <c r="D35" s="115">
        <v>677</v>
      </c>
      <c r="E35" s="114">
        <v>276</v>
      </c>
      <c r="F35" s="114">
        <v>685</v>
      </c>
      <c r="G35" s="114">
        <v>418</v>
      </c>
      <c r="H35" s="140">
        <v>737</v>
      </c>
      <c r="I35" s="115">
        <v>-60</v>
      </c>
      <c r="J35" s="116">
        <v>-8.1411126187245593</v>
      </c>
    </row>
    <row r="36" spans="1:10" s="110" customFormat="1" ht="24.95" customHeight="1" x14ac:dyDescent="0.2">
      <c r="A36" s="294" t="s">
        <v>173</v>
      </c>
      <c r="B36" s="295" t="s">
        <v>174</v>
      </c>
      <c r="C36" s="125">
        <v>57.615894039735096</v>
      </c>
      <c r="D36" s="143">
        <v>957</v>
      </c>
      <c r="E36" s="144">
        <v>747</v>
      </c>
      <c r="F36" s="144">
        <v>1326</v>
      </c>
      <c r="G36" s="144">
        <v>924</v>
      </c>
      <c r="H36" s="145">
        <v>1284</v>
      </c>
      <c r="I36" s="143">
        <v>-327</v>
      </c>
      <c r="J36" s="146">
        <v>-25.467289719626169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1661</v>
      </c>
      <c r="F11" s="264">
        <v>1053</v>
      </c>
      <c r="G11" s="264">
        <v>2047</v>
      </c>
      <c r="H11" s="264">
        <v>1374</v>
      </c>
      <c r="I11" s="265">
        <v>2063</v>
      </c>
      <c r="J11" s="263">
        <v>-402</v>
      </c>
      <c r="K11" s="266">
        <v>-19.486185167232186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25.707405177603853</v>
      </c>
      <c r="E13" s="115">
        <v>427</v>
      </c>
      <c r="F13" s="114">
        <v>311</v>
      </c>
      <c r="G13" s="114">
        <v>525</v>
      </c>
      <c r="H13" s="114">
        <v>450</v>
      </c>
      <c r="I13" s="140">
        <v>556</v>
      </c>
      <c r="J13" s="115">
        <v>-129</v>
      </c>
      <c r="K13" s="116">
        <v>-23.201438848920862</v>
      </c>
    </row>
    <row r="14" spans="1:15" ht="15.95" customHeight="1" x14ac:dyDescent="0.2">
      <c r="A14" s="306" t="s">
        <v>230</v>
      </c>
      <c r="B14" s="307"/>
      <c r="C14" s="308"/>
      <c r="D14" s="113">
        <v>62.85370258880193</v>
      </c>
      <c r="E14" s="115">
        <v>1044</v>
      </c>
      <c r="F14" s="114">
        <v>583</v>
      </c>
      <c r="G14" s="114">
        <v>1288</v>
      </c>
      <c r="H14" s="114">
        <v>762</v>
      </c>
      <c r="I14" s="140">
        <v>1273</v>
      </c>
      <c r="J14" s="115">
        <v>-229</v>
      </c>
      <c r="K14" s="116">
        <v>-17.989002356637862</v>
      </c>
    </row>
    <row r="15" spans="1:15" ht="15.95" customHeight="1" x14ac:dyDescent="0.2">
      <c r="A15" s="306" t="s">
        <v>231</v>
      </c>
      <c r="B15" s="307"/>
      <c r="C15" s="308"/>
      <c r="D15" s="113">
        <v>6.2010836845273936</v>
      </c>
      <c r="E15" s="115">
        <v>103</v>
      </c>
      <c r="F15" s="114">
        <v>88</v>
      </c>
      <c r="G15" s="114">
        <v>101</v>
      </c>
      <c r="H15" s="114">
        <v>70</v>
      </c>
      <c r="I15" s="140">
        <v>105</v>
      </c>
      <c r="J15" s="115">
        <v>-2</v>
      </c>
      <c r="K15" s="116">
        <v>-1.9047619047619047</v>
      </c>
    </row>
    <row r="16" spans="1:15" ht="15.95" customHeight="1" x14ac:dyDescent="0.2">
      <c r="A16" s="306" t="s">
        <v>232</v>
      </c>
      <c r="B16" s="307"/>
      <c r="C16" s="308"/>
      <c r="D16" s="113">
        <v>4.3949428055388324</v>
      </c>
      <c r="E16" s="115">
        <v>73</v>
      </c>
      <c r="F16" s="114">
        <v>67</v>
      </c>
      <c r="G16" s="114">
        <v>107</v>
      </c>
      <c r="H16" s="114">
        <v>85</v>
      </c>
      <c r="I16" s="140">
        <v>119</v>
      </c>
      <c r="J16" s="115">
        <v>-46</v>
      </c>
      <c r="K16" s="116">
        <v>-38.655462184873947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1.8061408789885611</v>
      </c>
      <c r="E18" s="115">
        <v>30</v>
      </c>
      <c r="F18" s="114">
        <v>28</v>
      </c>
      <c r="G18" s="114">
        <v>30</v>
      </c>
      <c r="H18" s="114">
        <v>25</v>
      </c>
      <c r="I18" s="140">
        <v>43</v>
      </c>
      <c r="J18" s="115">
        <v>-13</v>
      </c>
      <c r="K18" s="116">
        <v>-30.232558139534884</v>
      </c>
    </row>
    <row r="19" spans="1:11" ht="14.1" customHeight="1" x14ac:dyDescent="0.2">
      <c r="A19" s="306" t="s">
        <v>235</v>
      </c>
      <c r="B19" s="307" t="s">
        <v>236</v>
      </c>
      <c r="C19" s="308"/>
      <c r="D19" s="113">
        <v>1.0836845273931366</v>
      </c>
      <c r="E19" s="115">
        <v>18</v>
      </c>
      <c r="F19" s="114">
        <v>18</v>
      </c>
      <c r="G19" s="114">
        <v>22</v>
      </c>
      <c r="H19" s="114">
        <v>18</v>
      </c>
      <c r="I19" s="140">
        <v>19</v>
      </c>
      <c r="J19" s="115">
        <v>-1</v>
      </c>
      <c r="K19" s="116">
        <v>-5.2631578947368425</v>
      </c>
    </row>
    <row r="20" spans="1:11" ht="14.1" customHeight="1" x14ac:dyDescent="0.2">
      <c r="A20" s="306">
        <v>12</v>
      </c>
      <c r="B20" s="307" t="s">
        <v>237</v>
      </c>
      <c r="C20" s="308"/>
      <c r="D20" s="113">
        <v>1.6857314870559903</v>
      </c>
      <c r="E20" s="115">
        <v>28</v>
      </c>
      <c r="F20" s="114">
        <v>30</v>
      </c>
      <c r="G20" s="114">
        <v>18</v>
      </c>
      <c r="H20" s="114">
        <v>12</v>
      </c>
      <c r="I20" s="140">
        <v>40</v>
      </c>
      <c r="J20" s="115">
        <v>-12</v>
      </c>
      <c r="K20" s="116">
        <v>-30</v>
      </c>
    </row>
    <row r="21" spans="1:11" ht="14.1" customHeight="1" x14ac:dyDescent="0.2">
      <c r="A21" s="306">
        <v>21</v>
      </c>
      <c r="B21" s="307" t="s">
        <v>238</v>
      </c>
      <c r="C21" s="308"/>
      <c r="D21" s="113">
        <v>1.143889223359422</v>
      </c>
      <c r="E21" s="115">
        <v>19</v>
      </c>
      <c r="F21" s="114">
        <v>3</v>
      </c>
      <c r="G21" s="114">
        <v>12</v>
      </c>
      <c r="H21" s="114">
        <v>18</v>
      </c>
      <c r="I21" s="140">
        <v>19</v>
      </c>
      <c r="J21" s="115">
        <v>0</v>
      </c>
      <c r="K21" s="116">
        <v>0</v>
      </c>
    </row>
    <row r="22" spans="1:11" ht="14.1" customHeight="1" x14ac:dyDescent="0.2">
      <c r="A22" s="306">
        <v>22</v>
      </c>
      <c r="B22" s="307" t="s">
        <v>239</v>
      </c>
      <c r="C22" s="308"/>
      <c r="D22" s="113">
        <v>2.0469596628537028</v>
      </c>
      <c r="E22" s="115">
        <v>34</v>
      </c>
      <c r="F22" s="114">
        <v>15</v>
      </c>
      <c r="G22" s="114">
        <v>39</v>
      </c>
      <c r="H22" s="114">
        <v>32</v>
      </c>
      <c r="I22" s="140">
        <v>27</v>
      </c>
      <c r="J22" s="115">
        <v>7</v>
      </c>
      <c r="K22" s="116">
        <v>25.925925925925927</v>
      </c>
    </row>
    <row r="23" spans="1:11" ht="14.1" customHeight="1" x14ac:dyDescent="0.2">
      <c r="A23" s="306">
        <v>23</v>
      </c>
      <c r="B23" s="307" t="s">
        <v>240</v>
      </c>
      <c r="C23" s="308"/>
      <c r="D23" s="113">
        <v>0.30102347983142685</v>
      </c>
      <c r="E23" s="115">
        <v>5</v>
      </c>
      <c r="F23" s="114" t="s">
        <v>513</v>
      </c>
      <c r="G23" s="114">
        <v>8</v>
      </c>
      <c r="H23" s="114">
        <v>5</v>
      </c>
      <c r="I23" s="140" t="s">
        <v>513</v>
      </c>
      <c r="J23" s="115" t="s">
        <v>513</v>
      </c>
      <c r="K23" s="116" t="s">
        <v>513</v>
      </c>
    </row>
    <row r="24" spans="1:11" ht="14.1" customHeight="1" x14ac:dyDescent="0.2">
      <c r="A24" s="306">
        <v>24</v>
      </c>
      <c r="B24" s="307" t="s">
        <v>241</v>
      </c>
      <c r="C24" s="308"/>
      <c r="D24" s="113">
        <v>8.6694762191450927</v>
      </c>
      <c r="E24" s="115">
        <v>144</v>
      </c>
      <c r="F24" s="114">
        <v>22</v>
      </c>
      <c r="G24" s="114">
        <v>166</v>
      </c>
      <c r="H24" s="114">
        <v>118</v>
      </c>
      <c r="I24" s="140">
        <v>274</v>
      </c>
      <c r="J24" s="115">
        <v>-130</v>
      </c>
      <c r="K24" s="116">
        <v>-47.445255474452551</v>
      </c>
    </row>
    <row r="25" spans="1:11" ht="14.1" customHeight="1" x14ac:dyDescent="0.2">
      <c r="A25" s="306">
        <v>25</v>
      </c>
      <c r="B25" s="307" t="s">
        <v>242</v>
      </c>
      <c r="C25" s="308"/>
      <c r="D25" s="113">
        <v>7.405177603853101</v>
      </c>
      <c r="E25" s="115">
        <v>123</v>
      </c>
      <c r="F25" s="114">
        <v>30</v>
      </c>
      <c r="G25" s="114">
        <v>77</v>
      </c>
      <c r="H25" s="114">
        <v>42</v>
      </c>
      <c r="I25" s="140">
        <v>87</v>
      </c>
      <c r="J25" s="115">
        <v>36</v>
      </c>
      <c r="K25" s="116">
        <v>41.379310344827587</v>
      </c>
    </row>
    <row r="26" spans="1:11" ht="14.1" customHeight="1" x14ac:dyDescent="0.2">
      <c r="A26" s="306">
        <v>26</v>
      </c>
      <c r="B26" s="307" t="s">
        <v>243</v>
      </c>
      <c r="C26" s="308"/>
      <c r="D26" s="113">
        <v>2.5285972305839857</v>
      </c>
      <c r="E26" s="115">
        <v>42</v>
      </c>
      <c r="F26" s="114">
        <v>45</v>
      </c>
      <c r="G26" s="114">
        <v>78</v>
      </c>
      <c r="H26" s="114">
        <v>10</v>
      </c>
      <c r="I26" s="140">
        <v>49</v>
      </c>
      <c r="J26" s="115">
        <v>-7</v>
      </c>
      <c r="K26" s="116">
        <v>-14.285714285714286</v>
      </c>
    </row>
    <row r="27" spans="1:11" ht="14.1" customHeight="1" x14ac:dyDescent="0.2">
      <c r="A27" s="306">
        <v>27</v>
      </c>
      <c r="B27" s="307" t="s">
        <v>244</v>
      </c>
      <c r="C27" s="308"/>
      <c r="D27" s="113">
        <v>1.8663455749548465</v>
      </c>
      <c r="E27" s="115">
        <v>31</v>
      </c>
      <c r="F27" s="114">
        <v>11</v>
      </c>
      <c r="G27" s="114">
        <v>36</v>
      </c>
      <c r="H27" s="114">
        <v>11</v>
      </c>
      <c r="I27" s="140">
        <v>38</v>
      </c>
      <c r="J27" s="115">
        <v>-7</v>
      </c>
      <c r="K27" s="116">
        <v>-18.421052631578949</v>
      </c>
    </row>
    <row r="28" spans="1:11" ht="14.1" customHeight="1" x14ac:dyDescent="0.2">
      <c r="A28" s="306">
        <v>28</v>
      </c>
      <c r="B28" s="307" t="s">
        <v>245</v>
      </c>
      <c r="C28" s="308"/>
      <c r="D28" s="113" t="s">
        <v>513</v>
      </c>
      <c r="E28" s="115" t="s">
        <v>513</v>
      </c>
      <c r="F28" s="114">
        <v>4</v>
      </c>
      <c r="G28" s="114">
        <v>0</v>
      </c>
      <c r="H28" s="114" t="s">
        <v>513</v>
      </c>
      <c r="I28" s="140">
        <v>0</v>
      </c>
      <c r="J28" s="115" t="s">
        <v>513</v>
      </c>
      <c r="K28" s="116" t="s">
        <v>513</v>
      </c>
    </row>
    <row r="29" spans="1:11" ht="14.1" customHeight="1" x14ac:dyDescent="0.2">
      <c r="A29" s="306">
        <v>29</v>
      </c>
      <c r="B29" s="307" t="s">
        <v>246</v>
      </c>
      <c r="C29" s="308"/>
      <c r="D29" s="113">
        <v>5.0571944611679713</v>
      </c>
      <c r="E29" s="115">
        <v>84</v>
      </c>
      <c r="F29" s="114">
        <v>75</v>
      </c>
      <c r="G29" s="114">
        <v>102</v>
      </c>
      <c r="H29" s="114">
        <v>78</v>
      </c>
      <c r="I29" s="140">
        <v>73</v>
      </c>
      <c r="J29" s="115">
        <v>11</v>
      </c>
      <c r="K29" s="116">
        <v>15.068493150684931</v>
      </c>
    </row>
    <row r="30" spans="1:11" ht="14.1" customHeight="1" x14ac:dyDescent="0.2">
      <c r="A30" s="306" t="s">
        <v>247</v>
      </c>
      <c r="B30" s="307" t="s">
        <v>248</v>
      </c>
      <c r="C30" s="308"/>
      <c r="D30" s="113">
        <v>1.6255267910897051</v>
      </c>
      <c r="E30" s="115">
        <v>27</v>
      </c>
      <c r="F30" s="114">
        <v>32</v>
      </c>
      <c r="G30" s="114">
        <v>41</v>
      </c>
      <c r="H30" s="114">
        <v>20</v>
      </c>
      <c r="I30" s="140">
        <v>18</v>
      </c>
      <c r="J30" s="115">
        <v>9</v>
      </c>
      <c r="K30" s="116">
        <v>50</v>
      </c>
    </row>
    <row r="31" spans="1:11" ht="14.1" customHeight="1" x14ac:dyDescent="0.2">
      <c r="A31" s="306" t="s">
        <v>249</v>
      </c>
      <c r="B31" s="307" t="s">
        <v>250</v>
      </c>
      <c r="C31" s="308"/>
      <c r="D31" s="113">
        <v>2.3479831426851296</v>
      </c>
      <c r="E31" s="115">
        <v>39</v>
      </c>
      <c r="F31" s="114">
        <v>33</v>
      </c>
      <c r="G31" s="114">
        <v>53</v>
      </c>
      <c r="H31" s="114">
        <v>46</v>
      </c>
      <c r="I31" s="140">
        <v>43</v>
      </c>
      <c r="J31" s="115">
        <v>-4</v>
      </c>
      <c r="K31" s="116">
        <v>-9.3023255813953494</v>
      </c>
    </row>
    <row r="32" spans="1:11" ht="14.1" customHeight="1" x14ac:dyDescent="0.2">
      <c r="A32" s="306">
        <v>31</v>
      </c>
      <c r="B32" s="307" t="s">
        <v>251</v>
      </c>
      <c r="C32" s="308"/>
      <c r="D32" s="113">
        <v>0.36122817579771221</v>
      </c>
      <c r="E32" s="115">
        <v>6</v>
      </c>
      <c r="F32" s="114" t="s">
        <v>513</v>
      </c>
      <c r="G32" s="114">
        <v>4</v>
      </c>
      <c r="H32" s="114">
        <v>5</v>
      </c>
      <c r="I32" s="140">
        <v>7</v>
      </c>
      <c r="J32" s="115">
        <v>-1</v>
      </c>
      <c r="K32" s="116">
        <v>-14.285714285714286</v>
      </c>
    </row>
    <row r="33" spans="1:11" ht="14.1" customHeight="1" x14ac:dyDescent="0.2">
      <c r="A33" s="306">
        <v>32</v>
      </c>
      <c r="B33" s="307" t="s">
        <v>252</v>
      </c>
      <c r="C33" s="308"/>
      <c r="D33" s="113">
        <v>3.6122817579771223</v>
      </c>
      <c r="E33" s="115">
        <v>60</v>
      </c>
      <c r="F33" s="114">
        <v>21</v>
      </c>
      <c r="G33" s="114">
        <v>71</v>
      </c>
      <c r="H33" s="114">
        <v>72</v>
      </c>
      <c r="I33" s="140">
        <v>73</v>
      </c>
      <c r="J33" s="115">
        <v>-13</v>
      </c>
      <c r="K33" s="116">
        <v>-17.80821917808219</v>
      </c>
    </row>
    <row r="34" spans="1:11" ht="14.1" customHeight="1" x14ac:dyDescent="0.2">
      <c r="A34" s="306">
        <v>33</v>
      </c>
      <c r="B34" s="307" t="s">
        <v>253</v>
      </c>
      <c r="C34" s="308"/>
      <c r="D34" s="113">
        <v>1.5653220951234197</v>
      </c>
      <c r="E34" s="115">
        <v>26</v>
      </c>
      <c r="F34" s="114">
        <v>10</v>
      </c>
      <c r="G34" s="114">
        <v>46</v>
      </c>
      <c r="H34" s="114">
        <v>43</v>
      </c>
      <c r="I34" s="140">
        <v>29</v>
      </c>
      <c r="J34" s="115">
        <v>-3</v>
      </c>
      <c r="K34" s="116">
        <v>-10.344827586206897</v>
      </c>
    </row>
    <row r="35" spans="1:11" ht="14.1" customHeight="1" x14ac:dyDescent="0.2">
      <c r="A35" s="306">
        <v>34</v>
      </c>
      <c r="B35" s="307" t="s">
        <v>254</v>
      </c>
      <c r="C35" s="308"/>
      <c r="D35" s="113">
        <v>2.7694160144491269</v>
      </c>
      <c r="E35" s="115">
        <v>46</v>
      </c>
      <c r="F35" s="114">
        <v>18</v>
      </c>
      <c r="G35" s="114">
        <v>50</v>
      </c>
      <c r="H35" s="114">
        <v>30</v>
      </c>
      <c r="I35" s="140">
        <v>80</v>
      </c>
      <c r="J35" s="115">
        <v>-34</v>
      </c>
      <c r="K35" s="116">
        <v>-42.5</v>
      </c>
    </row>
    <row r="36" spans="1:11" ht="14.1" customHeight="1" x14ac:dyDescent="0.2">
      <c r="A36" s="306">
        <v>41</v>
      </c>
      <c r="B36" s="307" t="s">
        <v>255</v>
      </c>
      <c r="C36" s="308"/>
      <c r="D36" s="113" t="s">
        <v>513</v>
      </c>
      <c r="E36" s="115" t="s">
        <v>513</v>
      </c>
      <c r="F36" s="114" t="s">
        <v>513</v>
      </c>
      <c r="G36" s="114" t="s">
        <v>513</v>
      </c>
      <c r="H36" s="114" t="s">
        <v>513</v>
      </c>
      <c r="I36" s="140">
        <v>4</v>
      </c>
      <c r="J36" s="115" t="s">
        <v>513</v>
      </c>
      <c r="K36" s="116" t="s">
        <v>513</v>
      </c>
    </row>
    <row r="37" spans="1:11" ht="14.1" customHeight="1" x14ac:dyDescent="0.2">
      <c r="A37" s="306">
        <v>42</v>
      </c>
      <c r="B37" s="307" t="s">
        <v>256</v>
      </c>
      <c r="C37" s="308"/>
      <c r="D37" s="113">
        <v>0.18061408789885611</v>
      </c>
      <c r="E37" s="115">
        <v>3</v>
      </c>
      <c r="F37" s="114" t="s">
        <v>513</v>
      </c>
      <c r="G37" s="114" t="s">
        <v>513</v>
      </c>
      <c r="H37" s="114">
        <v>4</v>
      </c>
      <c r="I37" s="140">
        <v>3</v>
      </c>
      <c r="J37" s="115">
        <v>0</v>
      </c>
      <c r="K37" s="116">
        <v>0</v>
      </c>
    </row>
    <row r="38" spans="1:11" ht="14.1" customHeight="1" x14ac:dyDescent="0.2">
      <c r="A38" s="306">
        <v>43</v>
      </c>
      <c r="B38" s="307" t="s">
        <v>257</v>
      </c>
      <c r="C38" s="308"/>
      <c r="D38" s="113">
        <v>0.54184226369656829</v>
      </c>
      <c r="E38" s="115">
        <v>9</v>
      </c>
      <c r="F38" s="114">
        <v>13</v>
      </c>
      <c r="G38" s="114">
        <v>13</v>
      </c>
      <c r="H38" s="114">
        <v>10</v>
      </c>
      <c r="I38" s="140">
        <v>6</v>
      </c>
      <c r="J38" s="115">
        <v>3</v>
      </c>
      <c r="K38" s="116">
        <v>50</v>
      </c>
    </row>
    <row r="39" spans="1:11" ht="14.1" customHeight="1" x14ac:dyDescent="0.2">
      <c r="A39" s="306">
        <v>51</v>
      </c>
      <c r="B39" s="307" t="s">
        <v>258</v>
      </c>
      <c r="C39" s="308"/>
      <c r="D39" s="113">
        <v>5.3582179409993982</v>
      </c>
      <c r="E39" s="115">
        <v>89</v>
      </c>
      <c r="F39" s="114">
        <v>91</v>
      </c>
      <c r="G39" s="114">
        <v>137</v>
      </c>
      <c r="H39" s="114">
        <v>115</v>
      </c>
      <c r="I39" s="140">
        <v>95</v>
      </c>
      <c r="J39" s="115">
        <v>-6</v>
      </c>
      <c r="K39" s="116">
        <v>-6.3157894736842106</v>
      </c>
    </row>
    <row r="40" spans="1:11" ht="14.1" customHeight="1" x14ac:dyDescent="0.2">
      <c r="A40" s="306" t="s">
        <v>259</v>
      </c>
      <c r="B40" s="307" t="s">
        <v>260</v>
      </c>
      <c r="C40" s="308"/>
      <c r="D40" s="113">
        <v>5.298013245033113</v>
      </c>
      <c r="E40" s="115">
        <v>88</v>
      </c>
      <c r="F40" s="114">
        <v>88</v>
      </c>
      <c r="G40" s="114">
        <v>130</v>
      </c>
      <c r="H40" s="114">
        <v>112</v>
      </c>
      <c r="I40" s="140">
        <v>91</v>
      </c>
      <c r="J40" s="115">
        <v>-3</v>
      </c>
      <c r="K40" s="116">
        <v>-3.2967032967032965</v>
      </c>
    </row>
    <row r="41" spans="1:11" ht="14.1" customHeight="1" x14ac:dyDescent="0.2">
      <c r="A41" s="306"/>
      <c r="B41" s="307" t="s">
        <v>261</v>
      </c>
      <c r="C41" s="308"/>
      <c r="D41" s="113">
        <v>4.575556893437688</v>
      </c>
      <c r="E41" s="115">
        <v>76</v>
      </c>
      <c r="F41" s="114">
        <v>82</v>
      </c>
      <c r="G41" s="114">
        <v>119</v>
      </c>
      <c r="H41" s="114">
        <v>107</v>
      </c>
      <c r="I41" s="140">
        <v>88</v>
      </c>
      <c r="J41" s="115">
        <v>-12</v>
      </c>
      <c r="K41" s="116">
        <v>-13.636363636363637</v>
      </c>
    </row>
    <row r="42" spans="1:11" ht="14.1" customHeight="1" x14ac:dyDescent="0.2">
      <c r="A42" s="306">
        <v>52</v>
      </c>
      <c r="B42" s="307" t="s">
        <v>262</v>
      </c>
      <c r="C42" s="308"/>
      <c r="D42" s="113">
        <v>7.043949428055388</v>
      </c>
      <c r="E42" s="115">
        <v>117</v>
      </c>
      <c r="F42" s="114">
        <v>65</v>
      </c>
      <c r="G42" s="114">
        <v>119</v>
      </c>
      <c r="H42" s="114">
        <v>84</v>
      </c>
      <c r="I42" s="140">
        <v>123</v>
      </c>
      <c r="J42" s="115">
        <v>-6</v>
      </c>
      <c r="K42" s="116">
        <v>-4.8780487804878048</v>
      </c>
    </row>
    <row r="43" spans="1:11" ht="14.1" customHeight="1" x14ac:dyDescent="0.2">
      <c r="A43" s="306" t="s">
        <v>263</v>
      </c>
      <c r="B43" s="307" t="s">
        <v>264</v>
      </c>
      <c r="C43" s="308"/>
      <c r="D43" s="113">
        <v>6.0806742925948223</v>
      </c>
      <c r="E43" s="115">
        <v>101</v>
      </c>
      <c r="F43" s="114">
        <v>61</v>
      </c>
      <c r="G43" s="114">
        <v>107</v>
      </c>
      <c r="H43" s="114">
        <v>72</v>
      </c>
      <c r="I43" s="140">
        <v>109</v>
      </c>
      <c r="J43" s="115">
        <v>-8</v>
      </c>
      <c r="K43" s="116">
        <v>-7.3394495412844041</v>
      </c>
    </row>
    <row r="44" spans="1:11" ht="14.1" customHeight="1" x14ac:dyDescent="0.2">
      <c r="A44" s="306">
        <v>53</v>
      </c>
      <c r="B44" s="307" t="s">
        <v>265</v>
      </c>
      <c r="C44" s="308"/>
      <c r="D44" s="113" t="s">
        <v>513</v>
      </c>
      <c r="E44" s="115" t="s">
        <v>513</v>
      </c>
      <c r="F44" s="114">
        <v>4</v>
      </c>
      <c r="G44" s="114">
        <v>11</v>
      </c>
      <c r="H44" s="114">
        <v>12</v>
      </c>
      <c r="I44" s="140">
        <v>11</v>
      </c>
      <c r="J44" s="115" t="s">
        <v>513</v>
      </c>
      <c r="K44" s="116" t="s">
        <v>513</v>
      </c>
    </row>
    <row r="45" spans="1:11" ht="14.1" customHeight="1" x14ac:dyDescent="0.2">
      <c r="A45" s="306" t="s">
        <v>266</v>
      </c>
      <c r="B45" s="307" t="s">
        <v>267</v>
      </c>
      <c r="C45" s="308"/>
      <c r="D45" s="113" t="s">
        <v>513</v>
      </c>
      <c r="E45" s="115" t="s">
        <v>513</v>
      </c>
      <c r="F45" s="114">
        <v>3</v>
      </c>
      <c r="G45" s="114">
        <v>11</v>
      </c>
      <c r="H45" s="114">
        <v>12</v>
      </c>
      <c r="I45" s="140">
        <v>10</v>
      </c>
      <c r="J45" s="115" t="s">
        <v>513</v>
      </c>
      <c r="K45" s="116" t="s">
        <v>513</v>
      </c>
    </row>
    <row r="46" spans="1:11" ht="14.1" customHeight="1" x14ac:dyDescent="0.2">
      <c r="A46" s="306">
        <v>54</v>
      </c>
      <c r="B46" s="307" t="s">
        <v>268</v>
      </c>
      <c r="C46" s="308"/>
      <c r="D46" s="113">
        <v>5.659241420830825</v>
      </c>
      <c r="E46" s="115">
        <v>94</v>
      </c>
      <c r="F46" s="114">
        <v>68</v>
      </c>
      <c r="G46" s="114">
        <v>76</v>
      </c>
      <c r="H46" s="114">
        <v>75</v>
      </c>
      <c r="I46" s="140">
        <v>49</v>
      </c>
      <c r="J46" s="115">
        <v>45</v>
      </c>
      <c r="K46" s="116">
        <v>91.836734693877546</v>
      </c>
    </row>
    <row r="47" spans="1:11" ht="14.1" customHeight="1" x14ac:dyDescent="0.2">
      <c r="A47" s="306">
        <v>61</v>
      </c>
      <c r="B47" s="307" t="s">
        <v>269</v>
      </c>
      <c r="C47" s="308"/>
      <c r="D47" s="113">
        <v>3.0704394942805537</v>
      </c>
      <c r="E47" s="115">
        <v>51</v>
      </c>
      <c r="F47" s="114">
        <v>11</v>
      </c>
      <c r="G47" s="114">
        <v>33</v>
      </c>
      <c r="H47" s="114">
        <v>25</v>
      </c>
      <c r="I47" s="140">
        <v>28</v>
      </c>
      <c r="J47" s="115">
        <v>23</v>
      </c>
      <c r="K47" s="116">
        <v>82.142857142857139</v>
      </c>
    </row>
    <row r="48" spans="1:11" ht="14.1" customHeight="1" x14ac:dyDescent="0.2">
      <c r="A48" s="306">
        <v>62</v>
      </c>
      <c r="B48" s="307" t="s">
        <v>270</v>
      </c>
      <c r="C48" s="308"/>
      <c r="D48" s="113">
        <v>7.8868151715833834</v>
      </c>
      <c r="E48" s="115">
        <v>131</v>
      </c>
      <c r="F48" s="114">
        <v>98</v>
      </c>
      <c r="G48" s="114">
        <v>122</v>
      </c>
      <c r="H48" s="114">
        <v>101</v>
      </c>
      <c r="I48" s="140">
        <v>119</v>
      </c>
      <c r="J48" s="115">
        <v>12</v>
      </c>
      <c r="K48" s="116">
        <v>10.084033613445378</v>
      </c>
    </row>
    <row r="49" spans="1:11" ht="14.1" customHeight="1" x14ac:dyDescent="0.2">
      <c r="A49" s="306">
        <v>63</v>
      </c>
      <c r="B49" s="307" t="s">
        <v>271</v>
      </c>
      <c r="C49" s="308"/>
      <c r="D49" s="113">
        <v>3.6724864539434074</v>
      </c>
      <c r="E49" s="115">
        <v>61</v>
      </c>
      <c r="F49" s="114">
        <v>51</v>
      </c>
      <c r="G49" s="114">
        <v>84</v>
      </c>
      <c r="H49" s="114">
        <v>84</v>
      </c>
      <c r="I49" s="140">
        <v>94</v>
      </c>
      <c r="J49" s="115">
        <v>-33</v>
      </c>
      <c r="K49" s="116">
        <v>-35.106382978723403</v>
      </c>
    </row>
    <row r="50" spans="1:11" ht="14.1" customHeight="1" x14ac:dyDescent="0.2">
      <c r="A50" s="306" t="s">
        <v>272</v>
      </c>
      <c r="B50" s="307" t="s">
        <v>273</v>
      </c>
      <c r="C50" s="308"/>
      <c r="D50" s="113">
        <v>0.90307043949428056</v>
      </c>
      <c r="E50" s="115">
        <v>15</v>
      </c>
      <c r="F50" s="114">
        <v>10</v>
      </c>
      <c r="G50" s="114">
        <v>20</v>
      </c>
      <c r="H50" s="114">
        <v>23</v>
      </c>
      <c r="I50" s="140">
        <v>17</v>
      </c>
      <c r="J50" s="115">
        <v>-2</v>
      </c>
      <c r="K50" s="116">
        <v>-11.764705882352942</v>
      </c>
    </row>
    <row r="51" spans="1:11" ht="14.1" customHeight="1" x14ac:dyDescent="0.2">
      <c r="A51" s="306" t="s">
        <v>274</v>
      </c>
      <c r="B51" s="307" t="s">
        <v>275</v>
      </c>
      <c r="C51" s="308"/>
      <c r="D51" s="113">
        <v>2.287778446718844</v>
      </c>
      <c r="E51" s="115">
        <v>38</v>
      </c>
      <c r="F51" s="114">
        <v>35</v>
      </c>
      <c r="G51" s="114">
        <v>49</v>
      </c>
      <c r="H51" s="114">
        <v>57</v>
      </c>
      <c r="I51" s="140">
        <v>60</v>
      </c>
      <c r="J51" s="115">
        <v>-22</v>
      </c>
      <c r="K51" s="116">
        <v>-36.666666666666664</v>
      </c>
    </row>
    <row r="52" spans="1:11" ht="14.1" customHeight="1" x14ac:dyDescent="0.2">
      <c r="A52" s="306">
        <v>71</v>
      </c>
      <c r="B52" s="307" t="s">
        <v>276</v>
      </c>
      <c r="C52" s="308"/>
      <c r="D52" s="113">
        <v>5.4786273329319686</v>
      </c>
      <c r="E52" s="115">
        <v>91</v>
      </c>
      <c r="F52" s="114">
        <v>63</v>
      </c>
      <c r="G52" s="114">
        <v>140</v>
      </c>
      <c r="H52" s="114">
        <v>75</v>
      </c>
      <c r="I52" s="140">
        <v>129</v>
      </c>
      <c r="J52" s="115">
        <v>-38</v>
      </c>
      <c r="K52" s="116">
        <v>-29.45736434108527</v>
      </c>
    </row>
    <row r="53" spans="1:11" ht="14.1" customHeight="1" x14ac:dyDescent="0.2">
      <c r="A53" s="306" t="s">
        <v>277</v>
      </c>
      <c r="B53" s="307" t="s">
        <v>278</v>
      </c>
      <c r="C53" s="308"/>
      <c r="D53" s="113">
        <v>1.3245033112582782</v>
      </c>
      <c r="E53" s="115">
        <v>22</v>
      </c>
      <c r="F53" s="114">
        <v>19</v>
      </c>
      <c r="G53" s="114">
        <v>44</v>
      </c>
      <c r="H53" s="114">
        <v>20</v>
      </c>
      <c r="I53" s="140">
        <v>32</v>
      </c>
      <c r="J53" s="115">
        <v>-10</v>
      </c>
      <c r="K53" s="116">
        <v>-31.25</v>
      </c>
    </row>
    <row r="54" spans="1:11" ht="14.1" customHeight="1" x14ac:dyDescent="0.2">
      <c r="A54" s="306" t="s">
        <v>279</v>
      </c>
      <c r="B54" s="307" t="s">
        <v>280</v>
      </c>
      <c r="C54" s="308"/>
      <c r="D54" s="113">
        <v>3.4918723660445514</v>
      </c>
      <c r="E54" s="115">
        <v>58</v>
      </c>
      <c r="F54" s="114">
        <v>38</v>
      </c>
      <c r="G54" s="114">
        <v>71</v>
      </c>
      <c r="H54" s="114">
        <v>41</v>
      </c>
      <c r="I54" s="140">
        <v>71</v>
      </c>
      <c r="J54" s="115">
        <v>-13</v>
      </c>
      <c r="K54" s="116">
        <v>-18.309859154929576</v>
      </c>
    </row>
    <row r="55" spans="1:11" ht="14.1" customHeight="1" x14ac:dyDescent="0.2">
      <c r="A55" s="306">
        <v>72</v>
      </c>
      <c r="B55" s="307" t="s">
        <v>281</v>
      </c>
      <c r="C55" s="308"/>
      <c r="D55" s="113">
        <v>1.2642986152919928</v>
      </c>
      <c r="E55" s="115">
        <v>21</v>
      </c>
      <c r="F55" s="114">
        <v>12</v>
      </c>
      <c r="G55" s="114">
        <v>30</v>
      </c>
      <c r="H55" s="114">
        <v>18</v>
      </c>
      <c r="I55" s="140">
        <v>17</v>
      </c>
      <c r="J55" s="115">
        <v>4</v>
      </c>
      <c r="K55" s="116">
        <v>23.529411764705884</v>
      </c>
    </row>
    <row r="56" spans="1:11" ht="14.1" customHeight="1" x14ac:dyDescent="0.2">
      <c r="A56" s="306" t="s">
        <v>282</v>
      </c>
      <c r="B56" s="307" t="s">
        <v>283</v>
      </c>
      <c r="C56" s="308"/>
      <c r="D56" s="113">
        <v>0.60204695966285371</v>
      </c>
      <c r="E56" s="115">
        <v>10</v>
      </c>
      <c r="F56" s="114">
        <v>3</v>
      </c>
      <c r="G56" s="114">
        <v>12</v>
      </c>
      <c r="H56" s="114">
        <v>4</v>
      </c>
      <c r="I56" s="140" t="s">
        <v>513</v>
      </c>
      <c r="J56" s="115" t="s">
        <v>513</v>
      </c>
      <c r="K56" s="116" t="s">
        <v>513</v>
      </c>
    </row>
    <row r="57" spans="1:11" ht="14.1" customHeight="1" x14ac:dyDescent="0.2">
      <c r="A57" s="306" t="s">
        <v>284</v>
      </c>
      <c r="B57" s="307" t="s">
        <v>285</v>
      </c>
      <c r="C57" s="308"/>
      <c r="D57" s="113" t="s">
        <v>513</v>
      </c>
      <c r="E57" s="115" t="s">
        <v>513</v>
      </c>
      <c r="F57" s="114">
        <v>9</v>
      </c>
      <c r="G57" s="114">
        <v>8</v>
      </c>
      <c r="H57" s="114">
        <v>5</v>
      </c>
      <c r="I57" s="140">
        <v>8</v>
      </c>
      <c r="J57" s="115" t="s">
        <v>513</v>
      </c>
      <c r="K57" s="116" t="s">
        <v>513</v>
      </c>
    </row>
    <row r="58" spans="1:11" ht="14.1" customHeight="1" x14ac:dyDescent="0.2">
      <c r="A58" s="306">
        <v>73</v>
      </c>
      <c r="B58" s="307" t="s">
        <v>286</v>
      </c>
      <c r="C58" s="308"/>
      <c r="D58" s="113">
        <v>0.96327513546056598</v>
      </c>
      <c r="E58" s="115">
        <v>16</v>
      </c>
      <c r="F58" s="114">
        <v>12</v>
      </c>
      <c r="G58" s="114">
        <v>20</v>
      </c>
      <c r="H58" s="114">
        <v>12</v>
      </c>
      <c r="I58" s="140">
        <v>77</v>
      </c>
      <c r="J58" s="115">
        <v>-61</v>
      </c>
      <c r="K58" s="116">
        <v>-79.220779220779221</v>
      </c>
    </row>
    <row r="59" spans="1:11" ht="14.1" customHeight="1" x14ac:dyDescent="0.2">
      <c r="A59" s="306" t="s">
        <v>287</v>
      </c>
      <c r="B59" s="307" t="s">
        <v>288</v>
      </c>
      <c r="C59" s="308"/>
      <c r="D59" s="113">
        <v>0.96327513546056598</v>
      </c>
      <c r="E59" s="115">
        <v>16</v>
      </c>
      <c r="F59" s="114">
        <v>11</v>
      </c>
      <c r="G59" s="114">
        <v>14</v>
      </c>
      <c r="H59" s="114">
        <v>10</v>
      </c>
      <c r="I59" s="140">
        <v>72</v>
      </c>
      <c r="J59" s="115">
        <v>-56</v>
      </c>
      <c r="K59" s="116">
        <v>-77.777777777777771</v>
      </c>
    </row>
    <row r="60" spans="1:11" ht="14.1" customHeight="1" x14ac:dyDescent="0.2">
      <c r="A60" s="306">
        <v>81</v>
      </c>
      <c r="B60" s="307" t="s">
        <v>289</v>
      </c>
      <c r="C60" s="308"/>
      <c r="D60" s="113">
        <v>7.8868151715833834</v>
      </c>
      <c r="E60" s="115">
        <v>131</v>
      </c>
      <c r="F60" s="114">
        <v>109</v>
      </c>
      <c r="G60" s="114">
        <v>171</v>
      </c>
      <c r="H60" s="114">
        <v>108</v>
      </c>
      <c r="I60" s="140">
        <v>143</v>
      </c>
      <c r="J60" s="115">
        <v>-12</v>
      </c>
      <c r="K60" s="116">
        <v>-8.3916083916083917</v>
      </c>
    </row>
    <row r="61" spans="1:11" ht="14.1" customHeight="1" x14ac:dyDescent="0.2">
      <c r="A61" s="306" t="s">
        <v>290</v>
      </c>
      <c r="B61" s="307" t="s">
        <v>291</v>
      </c>
      <c r="C61" s="308"/>
      <c r="D61" s="113">
        <v>1.4449127031908489</v>
      </c>
      <c r="E61" s="115">
        <v>24</v>
      </c>
      <c r="F61" s="114">
        <v>17</v>
      </c>
      <c r="G61" s="114">
        <v>34</v>
      </c>
      <c r="H61" s="114">
        <v>32</v>
      </c>
      <c r="I61" s="140">
        <v>38</v>
      </c>
      <c r="J61" s="115">
        <v>-14</v>
      </c>
      <c r="K61" s="116">
        <v>-36.842105263157897</v>
      </c>
    </row>
    <row r="62" spans="1:11" ht="14.1" customHeight="1" x14ac:dyDescent="0.2">
      <c r="A62" s="306" t="s">
        <v>292</v>
      </c>
      <c r="B62" s="307" t="s">
        <v>293</v>
      </c>
      <c r="C62" s="308"/>
      <c r="D62" s="113">
        <v>4.0337146297411195</v>
      </c>
      <c r="E62" s="115">
        <v>67</v>
      </c>
      <c r="F62" s="114">
        <v>53</v>
      </c>
      <c r="G62" s="114">
        <v>94</v>
      </c>
      <c r="H62" s="114">
        <v>41</v>
      </c>
      <c r="I62" s="140">
        <v>51</v>
      </c>
      <c r="J62" s="115">
        <v>16</v>
      </c>
      <c r="K62" s="116">
        <v>31.372549019607842</v>
      </c>
    </row>
    <row r="63" spans="1:11" ht="14.1" customHeight="1" x14ac:dyDescent="0.2">
      <c r="A63" s="306"/>
      <c r="B63" s="307" t="s">
        <v>294</v>
      </c>
      <c r="C63" s="308"/>
      <c r="D63" s="113">
        <v>3.6724864539434074</v>
      </c>
      <c r="E63" s="115">
        <v>61</v>
      </c>
      <c r="F63" s="114">
        <v>44</v>
      </c>
      <c r="G63" s="114">
        <v>73</v>
      </c>
      <c r="H63" s="114">
        <v>30</v>
      </c>
      <c r="I63" s="140">
        <v>39</v>
      </c>
      <c r="J63" s="115">
        <v>22</v>
      </c>
      <c r="K63" s="116">
        <v>56.410256410256409</v>
      </c>
    </row>
    <row r="64" spans="1:11" ht="14.1" customHeight="1" x14ac:dyDescent="0.2">
      <c r="A64" s="306" t="s">
        <v>295</v>
      </c>
      <c r="B64" s="307" t="s">
        <v>296</v>
      </c>
      <c r="C64" s="308"/>
      <c r="D64" s="113">
        <v>0.42143287176399757</v>
      </c>
      <c r="E64" s="115">
        <v>7</v>
      </c>
      <c r="F64" s="114">
        <v>11</v>
      </c>
      <c r="G64" s="114">
        <v>19</v>
      </c>
      <c r="H64" s="114">
        <v>15</v>
      </c>
      <c r="I64" s="140">
        <v>10</v>
      </c>
      <c r="J64" s="115">
        <v>-3</v>
      </c>
      <c r="K64" s="116">
        <v>-30</v>
      </c>
    </row>
    <row r="65" spans="1:11" ht="14.1" customHeight="1" x14ac:dyDescent="0.2">
      <c r="A65" s="306" t="s">
        <v>297</v>
      </c>
      <c r="B65" s="307" t="s">
        <v>298</v>
      </c>
      <c r="C65" s="308"/>
      <c r="D65" s="113">
        <v>0.42143287176399757</v>
      </c>
      <c r="E65" s="115">
        <v>7</v>
      </c>
      <c r="F65" s="114">
        <v>6</v>
      </c>
      <c r="G65" s="114">
        <v>11</v>
      </c>
      <c r="H65" s="114">
        <v>8</v>
      </c>
      <c r="I65" s="140">
        <v>12</v>
      </c>
      <c r="J65" s="115">
        <v>-5</v>
      </c>
      <c r="K65" s="116">
        <v>-41.666666666666664</v>
      </c>
    </row>
    <row r="66" spans="1:11" ht="14.1" customHeight="1" x14ac:dyDescent="0.2">
      <c r="A66" s="306">
        <v>82</v>
      </c>
      <c r="B66" s="307" t="s">
        <v>299</v>
      </c>
      <c r="C66" s="308"/>
      <c r="D66" s="113">
        <v>2.8898254063816977</v>
      </c>
      <c r="E66" s="115">
        <v>48</v>
      </c>
      <c r="F66" s="114">
        <v>30</v>
      </c>
      <c r="G66" s="114">
        <v>84</v>
      </c>
      <c r="H66" s="114">
        <v>37</v>
      </c>
      <c r="I66" s="140">
        <v>96</v>
      </c>
      <c r="J66" s="115">
        <v>-48</v>
      </c>
      <c r="K66" s="116">
        <v>-50</v>
      </c>
    </row>
    <row r="67" spans="1:11" ht="14.1" customHeight="1" x14ac:dyDescent="0.2">
      <c r="A67" s="306" t="s">
        <v>300</v>
      </c>
      <c r="B67" s="307" t="s">
        <v>301</v>
      </c>
      <c r="C67" s="308"/>
      <c r="D67" s="113">
        <v>1.3847080072245634</v>
      </c>
      <c r="E67" s="115">
        <v>23</v>
      </c>
      <c r="F67" s="114">
        <v>22</v>
      </c>
      <c r="G67" s="114">
        <v>60</v>
      </c>
      <c r="H67" s="114">
        <v>18</v>
      </c>
      <c r="I67" s="140">
        <v>80</v>
      </c>
      <c r="J67" s="115">
        <v>-57</v>
      </c>
      <c r="K67" s="116">
        <v>-71.25</v>
      </c>
    </row>
    <row r="68" spans="1:11" ht="14.1" customHeight="1" x14ac:dyDescent="0.2">
      <c r="A68" s="306" t="s">
        <v>302</v>
      </c>
      <c r="B68" s="307" t="s">
        <v>303</v>
      </c>
      <c r="C68" s="308"/>
      <c r="D68" s="113">
        <v>0.96327513546056598</v>
      </c>
      <c r="E68" s="115">
        <v>16</v>
      </c>
      <c r="F68" s="114">
        <v>5</v>
      </c>
      <c r="G68" s="114">
        <v>16</v>
      </c>
      <c r="H68" s="114">
        <v>14</v>
      </c>
      <c r="I68" s="140">
        <v>3</v>
      </c>
      <c r="J68" s="115">
        <v>13</v>
      </c>
      <c r="K68" s="116" t="s">
        <v>514</v>
      </c>
    </row>
    <row r="69" spans="1:11" ht="14.1" customHeight="1" x14ac:dyDescent="0.2">
      <c r="A69" s="306">
        <v>83</v>
      </c>
      <c r="B69" s="307" t="s">
        <v>304</v>
      </c>
      <c r="C69" s="308"/>
      <c r="D69" s="113">
        <v>4.3949428055388324</v>
      </c>
      <c r="E69" s="115">
        <v>73</v>
      </c>
      <c r="F69" s="114">
        <v>61</v>
      </c>
      <c r="G69" s="114">
        <v>201</v>
      </c>
      <c r="H69" s="114">
        <v>67</v>
      </c>
      <c r="I69" s="140">
        <v>173</v>
      </c>
      <c r="J69" s="115">
        <v>-100</v>
      </c>
      <c r="K69" s="116">
        <v>-57.803468208092482</v>
      </c>
    </row>
    <row r="70" spans="1:11" ht="14.1" customHeight="1" x14ac:dyDescent="0.2">
      <c r="A70" s="306" t="s">
        <v>305</v>
      </c>
      <c r="B70" s="307" t="s">
        <v>306</v>
      </c>
      <c r="C70" s="308"/>
      <c r="D70" s="113">
        <v>2.8898254063816977</v>
      </c>
      <c r="E70" s="115">
        <v>48</v>
      </c>
      <c r="F70" s="114">
        <v>46</v>
      </c>
      <c r="G70" s="114">
        <v>174</v>
      </c>
      <c r="H70" s="114">
        <v>50</v>
      </c>
      <c r="I70" s="140">
        <v>113</v>
      </c>
      <c r="J70" s="115">
        <v>-65</v>
      </c>
      <c r="K70" s="116">
        <v>-57.522123893805308</v>
      </c>
    </row>
    <row r="71" spans="1:11" ht="14.1" customHeight="1" x14ac:dyDescent="0.2">
      <c r="A71" s="306"/>
      <c r="B71" s="307" t="s">
        <v>307</v>
      </c>
      <c r="C71" s="308"/>
      <c r="D71" s="113">
        <v>1.4449127031908489</v>
      </c>
      <c r="E71" s="115">
        <v>24</v>
      </c>
      <c r="F71" s="114">
        <v>19</v>
      </c>
      <c r="G71" s="114">
        <v>63</v>
      </c>
      <c r="H71" s="114">
        <v>27</v>
      </c>
      <c r="I71" s="140">
        <v>78</v>
      </c>
      <c r="J71" s="115">
        <v>-54</v>
      </c>
      <c r="K71" s="116">
        <v>-69.230769230769226</v>
      </c>
    </row>
    <row r="72" spans="1:11" ht="14.1" customHeight="1" x14ac:dyDescent="0.2">
      <c r="A72" s="306">
        <v>84</v>
      </c>
      <c r="B72" s="307" t="s">
        <v>308</v>
      </c>
      <c r="C72" s="308"/>
      <c r="D72" s="113">
        <v>0.60204695966285371</v>
      </c>
      <c r="E72" s="115">
        <v>10</v>
      </c>
      <c r="F72" s="114">
        <v>20</v>
      </c>
      <c r="G72" s="114">
        <v>24</v>
      </c>
      <c r="H72" s="114">
        <v>12</v>
      </c>
      <c r="I72" s="140">
        <v>22</v>
      </c>
      <c r="J72" s="115">
        <v>-12</v>
      </c>
      <c r="K72" s="116">
        <v>-54.545454545454547</v>
      </c>
    </row>
    <row r="73" spans="1:11" ht="14.1" customHeight="1" x14ac:dyDescent="0.2">
      <c r="A73" s="306" t="s">
        <v>309</v>
      </c>
      <c r="B73" s="307" t="s">
        <v>310</v>
      </c>
      <c r="C73" s="308"/>
      <c r="D73" s="113">
        <v>0.30102347983142685</v>
      </c>
      <c r="E73" s="115">
        <v>5</v>
      </c>
      <c r="F73" s="114">
        <v>6</v>
      </c>
      <c r="G73" s="114">
        <v>17</v>
      </c>
      <c r="H73" s="114">
        <v>10</v>
      </c>
      <c r="I73" s="140">
        <v>19</v>
      </c>
      <c r="J73" s="115">
        <v>-14</v>
      </c>
      <c r="K73" s="116">
        <v>-73.684210526315795</v>
      </c>
    </row>
    <row r="74" spans="1:11" ht="14.1" customHeight="1" x14ac:dyDescent="0.2">
      <c r="A74" s="306" t="s">
        <v>311</v>
      </c>
      <c r="B74" s="307" t="s">
        <v>312</v>
      </c>
      <c r="C74" s="308"/>
      <c r="D74" s="113" t="s">
        <v>513</v>
      </c>
      <c r="E74" s="115" t="s">
        <v>513</v>
      </c>
      <c r="F74" s="114">
        <v>13</v>
      </c>
      <c r="G74" s="114">
        <v>4</v>
      </c>
      <c r="H74" s="114">
        <v>0</v>
      </c>
      <c r="I74" s="140">
        <v>0</v>
      </c>
      <c r="J74" s="115" t="s">
        <v>513</v>
      </c>
      <c r="K74" s="116" t="s">
        <v>513</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0.18061408789885611</v>
      </c>
      <c r="E76" s="115">
        <v>3</v>
      </c>
      <c r="F76" s="114">
        <v>0</v>
      </c>
      <c r="G76" s="114">
        <v>4</v>
      </c>
      <c r="H76" s="114" t="s">
        <v>513</v>
      </c>
      <c r="I76" s="140">
        <v>0</v>
      </c>
      <c r="J76" s="115">
        <v>3</v>
      </c>
      <c r="K76" s="116" t="s">
        <v>515</v>
      </c>
    </row>
    <row r="77" spans="1:11" ht="14.1" customHeight="1" x14ac:dyDescent="0.2">
      <c r="A77" s="306">
        <v>92</v>
      </c>
      <c r="B77" s="307" t="s">
        <v>316</v>
      </c>
      <c r="C77" s="308"/>
      <c r="D77" s="113">
        <v>0.48163756773028299</v>
      </c>
      <c r="E77" s="115">
        <v>8</v>
      </c>
      <c r="F77" s="114">
        <v>10</v>
      </c>
      <c r="G77" s="114">
        <v>7</v>
      </c>
      <c r="H77" s="114">
        <v>17</v>
      </c>
      <c r="I77" s="140">
        <v>8</v>
      </c>
      <c r="J77" s="115">
        <v>0</v>
      </c>
      <c r="K77" s="116">
        <v>0</v>
      </c>
    </row>
    <row r="78" spans="1:11" ht="14.1" customHeight="1" x14ac:dyDescent="0.2">
      <c r="A78" s="306">
        <v>93</v>
      </c>
      <c r="B78" s="307" t="s">
        <v>317</v>
      </c>
      <c r="C78" s="308"/>
      <c r="D78" s="113">
        <v>0</v>
      </c>
      <c r="E78" s="115">
        <v>0</v>
      </c>
      <c r="F78" s="114">
        <v>0</v>
      </c>
      <c r="G78" s="114">
        <v>0</v>
      </c>
      <c r="H78" s="114">
        <v>0</v>
      </c>
      <c r="I78" s="140" t="s">
        <v>513</v>
      </c>
      <c r="J78" s="115" t="s">
        <v>513</v>
      </c>
      <c r="K78" s="116" t="s">
        <v>513</v>
      </c>
    </row>
    <row r="79" spans="1:11" ht="14.1" customHeight="1" x14ac:dyDescent="0.2">
      <c r="A79" s="306">
        <v>94</v>
      </c>
      <c r="B79" s="307" t="s">
        <v>318</v>
      </c>
      <c r="C79" s="308"/>
      <c r="D79" s="113">
        <v>0.48163756773028299</v>
      </c>
      <c r="E79" s="115">
        <v>8</v>
      </c>
      <c r="F79" s="114">
        <v>12</v>
      </c>
      <c r="G79" s="114">
        <v>4</v>
      </c>
      <c r="H79" s="114">
        <v>6</v>
      </c>
      <c r="I79" s="140">
        <v>13</v>
      </c>
      <c r="J79" s="115">
        <v>-5</v>
      </c>
      <c r="K79" s="116">
        <v>-38.46153846153846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0.84286574352799515</v>
      </c>
      <c r="E81" s="143">
        <v>14</v>
      </c>
      <c r="F81" s="144">
        <v>4</v>
      </c>
      <c r="G81" s="144">
        <v>26</v>
      </c>
      <c r="H81" s="144">
        <v>7</v>
      </c>
      <c r="I81" s="145">
        <v>10</v>
      </c>
      <c r="J81" s="143">
        <v>4</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1379</v>
      </c>
      <c r="E11" s="114">
        <v>1333</v>
      </c>
      <c r="F11" s="114">
        <v>1636</v>
      </c>
      <c r="G11" s="114">
        <v>1369</v>
      </c>
      <c r="H11" s="140">
        <v>2041</v>
      </c>
      <c r="I11" s="115">
        <v>-662</v>
      </c>
      <c r="J11" s="116">
        <v>-32.435080842724155</v>
      </c>
    </row>
    <row r="12" spans="1:15" s="110" customFormat="1" ht="24.95" customHeight="1" x14ac:dyDescent="0.2">
      <c r="A12" s="193" t="s">
        <v>132</v>
      </c>
      <c r="B12" s="194" t="s">
        <v>133</v>
      </c>
      <c r="C12" s="113">
        <v>1.7403915881073242</v>
      </c>
      <c r="D12" s="115">
        <v>24</v>
      </c>
      <c r="E12" s="114">
        <v>41</v>
      </c>
      <c r="F12" s="114">
        <v>32</v>
      </c>
      <c r="G12" s="114">
        <v>21</v>
      </c>
      <c r="H12" s="140">
        <v>29</v>
      </c>
      <c r="I12" s="115">
        <v>-5</v>
      </c>
      <c r="J12" s="116">
        <v>-17.241379310344829</v>
      </c>
    </row>
    <row r="13" spans="1:15" s="110" customFormat="1" ht="24.95" customHeight="1" x14ac:dyDescent="0.2">
      <c r="A13" s="193" t="s">
        <v>134</v>
      </c>
      <c r="B13" s="199" t="s">
        <v>214</v>
      </c>
      <c r="C13" s="113">
        <v>1.0877447425670776</v>
      </c>
      <c r="D13" s="115">
        <v>15</v>
      </c>
      <c r="E13" s="114">
        <v>54</v>
      </c>
      <c r="F13" s="114">
        <v>45</v>
      </c>
      <c r="G13" s="114">
        <v>11</v>
      </c>
      <c r="H13" s="140">
        <v>27</v>
      </c>
      <c r="I13" s="115">
        <v>-12</v>
      </c>
      <c r="J13" s="116">
        <v>-44.444444444444443</v>
      </c>
    </row>
    <row r="14" spans="1:15" s="287" customFormat="1" ht="24.95" customHeight="1" x14ac:dyDescent="0.2">
      <c r="A14" s="193" t="s">
        <v>215</v>
      </c>
      <c r="B14" s="199" t="s">
        <v>137</v>
      </c>
      <c r="C14" s="113">
        <v>25.163161711385062</v>
      </c>
      <c r="D14" s="115">
        <v>347</v>
      </c>
      <c r="E14" s="114">
        <v>227</v>
      </c>
      <c r="F14" s="114">
        <v>431</v>
      </c>
      <c r="G14" s="114">
        <v>290</v>
      </c>
      <c r="H14" s="140">
        <v>540</v>
      </c>
      <c r="I14" s="115">
        <v>-193</v>
      </c>
      <c r="J14" s="116">
        <v>-35.74074074074074</v>
      </c>
      <c r="K14" s="110"/>
      <c r="L14" s="110"/>
      <c r="M14" s="110"/>
      <c r="N14" s="110"/>
      <c r="O14" s="110"/>
    </row>
    <row r="15" spans="1:15" s="110" customFormat="1" ht="24.95" customHeight="1" x14ac:dyDescent="0.2">
      <c r="A15" s="193" t="s">
        <v>216</v>
      </c>
      <c r="B15" s="199" t="s">
        <v>217</v>
      </c>
      <c r="C15" s="113">
        <v>5.4387237128353876</v>
      </c>
      <c r="D15" s="115">
        <v>75</v>
      </c>
      <c r="E15" s="114">
        <v>40</v>
      </c>
      <c r="F15" s="114">
        <v>71</v>
      </c>
      <c r="G15" s="114">
        <v>63</v>
      </c>
      <c r="H15" s="140">
        <v>76</v>
      </c>
      <c r="I15" s="115">
        <v>-1</v>
      </c>
      <c r="J15" s="116">
        <v>-1.3157894736842106</v>
      </c>
    </row>
    <row r="16" spans="1:15" s="287" customFormat="1" ht="24.95" customHeight="1" x14ac:dyDescent="0.2">
      <c r="A16" s="193" t="s">
        <v>218</v>
      </c>
      <c r="B16" s="199" t="s">
        <v>141</v>
      </c>
      <c r="C16" s="113">
        <v>15.736040609137056</v>
      </c>
      <c r="D16" s="115">
        <v>217</v>
      </c>
      <c r="E16" s="114">
        <v>128</v>
      </c>
      <c r="F16" s="114">
        <v>295</v>
      </c>
      <c r="G16" s="114">
        <v>184</v>
      </c>
      <c r="H16" s="140">
        <v>426</v>
      </c>
      <c r="I16" s="115">
        <v>-209</v>
      </c>
      <c r="J16" s="116">
        <v>-49.061032863849768</v>
      </c>
      <c r="K16" s="110"/>
      <c r="L16" s="110"/>
      <c r="M16" s="110"/>
      <c r="N16" s="110"/>
      <c r="O16" s="110"/>
    </row>
    <row r="17" spans="1:15" s="110" customFormat="1" ht="24.95" customHeight="1" x14ac:dyDescent="0.2">
      <c r="A17" s="193" t="s">
        <v>142</v>
      </c>
      <c r="B17" s="199" t="s">
        <v>220</v>
      </c>
      <c r="C17" s="113">
        <v>3.9883973894126177</v>
      </c>
      <c r="D17" s="115">
        <v>55</v>
      </c>
      <c r="E17" s="114">
        <v>59</v>
      </c>
      <c r="F17" s="114">
        <v>65</v>
      </c>
      <c r="G17" s="114">
        <v>43</v>
      </c>
      <c r="H17" s="140">
        <v>38</v>
      </c>
      <c r="I17" s="115">
        <v>17</v>
      </c>
      <c r="J17" s="116">
        <v>44.736842105263158</v>
      </c>
    </row>
    <row r="18" spans="1:15" s="287" customFormat="1" ht="24.95" customHeight="1" x14ac:dyDescent="0.2">
      <c r="A18" s="201" t="s">
        <v>144</v>
      </c>
      <c r="B18" s="202" t="s">
        <v>145</v>
      </c>
      <c r="C18" s="113">
        <v>9.4996374184191446</v>
      </c>
      <c r="D18" s="115">
        <v>131</v>
      </c>
      <c r="E18" s="114">
        <v>154</v>
      </c>
      <c r="F18" s="114">
        <v>108</v>
      </c>
      <c r="G18" s="114">
        <v>95</v>
      </c>
      <c r="H18" s="140">
        <v>122</v>
      </c>
      <c r="I18" s="115">
        <v>9</v>
      </c>
      <c r="J18" s="116">
        <v>7.3770491803278686</v>
      </c>
      <c r="K18" s="110"/>
      <c r="L18" s="110"/>
      <c r="M18" s="110"/>
      <c r="N18" s="110"/>
      <c r="O18" s="110"/>
    </row>
    <row r="19" spans="1:15" s="110" customFormat="1" ht="24.95" customHeight="1" x14ac:dyDescent="0.2">
      <c r="A19" s="193" t="s">
        <v>146</v>
      </c>
      <c r="B19" s="199" t="s">
        <v>147</v>
      </c>
      <c r="C19" s="113">
        <v>18.201595358955764</v>
      </c>
      <c r="D19" s="115">
        <v>251</v>
      </c>
      <c r="E19" s="114">
        <v>212</v>
      </c>
      <c r="F19" s="114">
        <v>189</v>
      </c>
      <c r="G19" s="114">
        <v>185</v>
      </c>
      <c r="H19" s="140">
        <v>233</v>
      </c>
      <c r="I19" s="115">
        <v>18</v>
      </c>
      <c r="J19" s="116">
        <v>7.7253218884120169</v>
      </c>
    </row>
    <row r="20" spans="1:15" s="287" customFormat="1" ht="24.95" customHeight="1" x14ac:dyDescent="0.2">
      <c r="A20" s="193" t="s">
        <v>148</v>
      </c>
      <c r="B20" s="199" t="s">
        <v>149</v>
      </c>
      <c r="C20" s="113">
        <v>5.2936910804931108</v>
      </c>
      <c r="D20" s="115">
        <v>73</v>
      </c>
      <c r="E20" s="114">
        <v>97</v>
      </c>
      <c r="F20" s="114">
        <v>113</v>
      </c>
      <c r="G20" s="114">
        <v>101</v>
      </c>
      <c r="H20" s="140">
        <v>122</v>
      </c>
      <c r="I20" s="115">
        <v>-49</v>
      </c>
      <c r="J20" s="116">
        <v>-40.16393442622951</v>
      </c>
      <c r="K20" s="110"/>
      <c r="L20" s="110"/>
      <c r="M20" s="110"/>
      <c r="N20" s="110"/>
      <c r="O20" s="110"/>
    </row>
    <row r="21" spans="1:15" s="110" customFormat="1" ht="24.95" customHeight="1" x14ac:dyDescent="0.2">
      <c r="A21" s="201" t="s">
        <v>150</v>
      </c>
      <c r="B21" s="202" t="s">
        <v>151</v>
      </c>
      <c r="C21" s="113">
        <v>8.9195068890500355</v>
      </c>
      <c r="D21" s="115">
        <v>123</v>
      </c>
      <c r="E21" s="114">
        <v>150</v>
      </c>
      <c r="F21" s="114">
        <v>158</v>
      </c>
      <c r="G21" s="114">
        <v>116</v>
      </c>
      <c r="H21" s="140">
        <v>142</v>
      </c>
      <c r="I21" s="115">
        <v>-19</v>
      </c>
      <c r="J21" s="116">
        <v>-13.380281690140846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1.5228426395939085</v>
      </c>
      <c r="D23" s="115">
        <v>21</v>
      </c>
      <c r="E23" s="114">
        <v>6</v>
      </c>
      <c r="F23" s="114">
        <v>8</v>
      </c>
      <c r="G23" s="114">
        <v>10</v>
      </c>
      <c r="H23" s="140">
        <v>17</v>
      </c>
      <c r="I23" s="115">
        <v>4</v>
      </c>
      <c r="J23" s="116">
        <v>23.529411764705884</v>
      </c>
    </row>
    <row r="24" spans="1:15" s="110" customFormat="1" ht="24.95" customHeight="1" x14ac:dyDescent="0.2">
      <c r="A24" s="193" t="s">
        <v>156</v>
      </c>
      <c r="B24" s="199" t="s">
        <v>221</v>
      </c>
      <c r="C24" s="113">
        <v>2.1029731689630169</v>
      </c>
      <c r="D24" s="115">
        <v>29</v>
      </c>
      <c r="E24" s="114">
        <v>26</v>
      </c>
      <c r="F24" s="114">
        <v>27</v>
      </c>
      <c r="G24" s="114">
        <v>37</v>
      </c>
      <c r="H24" s="140">
        <v>25</v>
      </c>
      <c r="I24" s="115">
        <v>4</v>
      </c>
      <c r="J24" s="116">
        <v>16</v>
      </c>
    </row>
    <row r="25" spans="1:15" s="110" customFormat="1" ht="24.95" customHeight="1" x14ac:dyDescent="0.2">
      <c r="A25" s="193" t="s">
        <v>222</v>
      </c>
      <c r="B25" s="204" t="s">
        <v>159</v>
      </c>
      <c r="C25" s="113">
        <v>4.1334300217548945</v>
      </c>
      <c r="D25" s="115">
        <v>57</v>
      </c>
      <c r="E25" s="114">
        <v>92</v>
      </c>
      <c r="F25" s="114">
        <v>98</v>
      </c>
      <c r="G25" s="114">
        <v>59</v>
      </c>
      <c r="H25" s="140">
        <v>46</v>
      </c>
      <c r="I25" s="115">
        <v>11</v>
      </c>
      <c r="J25" s="116">
        <v>23.913043478260871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2.2480058013052937</v>
      </c>
      <c r="D27" s="115">
        <v>31</v>
      </c>
      <c r="E27" s="114">
        <v>19</v>
      </c>
      <c r="F27" s="114">
        <v>47</v>
      </c>
      <c r="G27" s="114">
        <v>30</v>
      </c>
      <c r="H27" s="140">
        <v>173</v>
      </c>
      <c r="I27" s="115">
        <v>-142</v>
      </c>
      <c r="J27" s="116">
        <v>-82.080924855491332</v>
      </c>
    </row>
    <row r="28" spans="1:15" s="110" customFormat="1" ht="24.95" customHeight="1" x14ac:dyDescent="0.2">
      <c r="A28" s="193" t="s">
        <v>163</v>
      </c>
      <c r="B28" s="199" t="s">
        <v>164</v>
      </c>
      <c r="C28" s="113">
        <v>2.4655547498187094</v>
      </c>
      <c r="D28" s="115">
        <v>34</v>
      </c>
      <c r="E28" s="114">
        <v>23</v>
      </c>
      <c r="F28" s="114">
        <v>80</v>
      </c>
      <c r="G28" s="114">
        <v>45</v>
      </c>
      <c r="H28" s="140">
        <v>110</v>
      </c>
      <c r="I28" s="115">
        <v>-76</v>
      </c>
      <c r="J28" s="116">
        <v>-69.090909090909093</v>
      </c>
    </row>
    <row r="29" spans="1:15" s="110" customFormat="1" ht="24.95" customHeight="1" x14ac:dyDescent="0.2">
      <c r="A29" s="193">
        <v>86</v>
      </c>
      <c r="B29" s="199" t="s">
        <v>165</v>
      </c>
      <c r="C29" s="113">
        <v>5.2936910804931108</v>
      </c>
      <c r="D29" s="115">
        <v>73</v>
      </c>
      <c r="E29" s="114">
        <v>85</v>
      </c>
      <c r="F29" s="114">
        <v>109</v>
      </c>
      <c r="G29" s="114">
        <v>86</v>
      </c>
      <c r="H29" s="140">
        <v>104</v>
      </c>
      <c r="I29" s="115">
        <v>-31</v>
      </c>
      <c r="J29" s="116">
        <v>-29.807692307692307</v>
      </c>
    </row>
    <row r="30" spans="1:15" s="110" customFormat="1" ht="24.95" customHeight="1" x14ac:dyDescent="0.2">
      <c r="A30" s="193">
        <v>87.88</v>
      </c>
      <c r="B30" s="204" t="s">
        <v>166</v>
      </c>
      <c r="C30" s="113">
        <v>7.7592458303118201</v>
      </c>
      <c r="D30" s="115">
        <v>107</v>
      </c>
      <c r="E30" s="114">
        <v>104</v>
      </c>
      <c r="F30" s="114">
        <v>132</v>
      </c>
      <c r="G30" s="114">
        <v>155</v>
      </c>
      <c r="H30" s="140">
        <v>200</v>
      </c>
      <c r="I30" s="115">
        <v>-93</v>
      </c>
      <c r="J30" s="116">
        <v>-46.5</v>
      </c>
    </row>
    <row r="31" spans="1:15" s="110" customFormat="1" ht="24.95" customHeight="1" x14ac:dyDescent="0.2">
      <c r="A31" s="193" t="s">
        <v>167</v>
      </c>
      <c r="B31" s="199" t="s">
        <v>168</v>
      </c>
      <c r="C31" s="113">
        <v>4.0609137055837561</v>
      </c>
      <c r="D31" s="115">
        <v>56</v>
      </c>
      <c r="E31" s="114">
        <v>40</v>
      </c>
      <c r="F31" s="114">
        <v>51</v>
      </c>
      <c r="G31" s="114">
        <v>37</v>
      </c>
      <c r="H31" s="140">
        <v>34</v>
      </c>
      <c r="I31" s="115">
        <v>22</v>
      </c>
      <c r="J31" s="116">
        <v>64.705882352941174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1.7403915881073242</v>
      </c>
      <c r="D34" s="115">
        <v>24</v>
      </c>
      <c r="E34" s="114">
        <v>41</v>
      </c>
      <c r="F34" s="114">
        <v>32</v>
      </c>
      <c r="G34" s="114">
        <v>21</v>
      </c>
      <c r="H34" s="140">
        <v>29</v>
      </c>
      <c r="I34" s="115">
        <v>-5</v>
      </c>
      <c r="J34" s="116">
        <v>-17.241379310344829</v>
      </c>
    </row>
    <row r="35" spans="1:10" s="110" customFormat="1" ht="24.95" customHeight="1" x14ac:dyDescent="0.2">
      <c r="A35" s="292" t="s">
        <v>171</v>
      </c>
      <c r="B35" s="293" t="s">
        <v>172</v>
      </c>
      <c r="C35" s="113">
        <v>35.750543872371281</v>
      </c>
      <c r="D35" s="115">
        <v>493</v>
      </c>
      <c r="E35" s="114">
        <v>435</v>
      </c>
      <c r="F35" s="114">
        <v>584</v>
      </c>
      <c r="G35" s="114">
        <v>396</v>
      </c>
      <c r="H35" s="140">
        <v>689</v>
      </c>
      <c r="I35" s="115">
        <v>-196</v>
      </c>
      <c r="J35" s="116">
        <v>-28.447024673439767</v>
      </c>
    </row>
    <row r="36" spans="1:10" s="110" customFormat="1" ht="24.95" customHeight="1" x14ac:dyDescent="0.2">
      <c r="A36" s="294" t="s">
        <v>173</v>
      </c>
      <c r="B36" s="295" t="s">
        <v>174</v>
      </c>
      <c r="C36" s="125">
        <v>62.50906453952139</v>
      </c>
      <c r="D36" s="143">
        <v>862</v>
      </c>
      <c r="E36" s="144">
        <v>857</v>
      </c>
      <c r="F36" s="144">
        <v>1020</v>
      </c>
      <c r="G36" s="144">
        <v>952</v>
      </c>
      <c r="H36" s="145">
        <v>1323</v>
      </c>
      <c r="I36" s="143">
        <v>-461</v>
      </c>
      <c r="J36" s="146">
        <v>-34.845049130763414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1379</v>
      </c>
      <c r="F11" s="264">
        <v>1333</v>
      </c>
      <c r="G11" s="264">
        <v>1636</v>
      </c>
      <c r="H11" s="264">
        <v>1369</v>
      </c>
      <c r="I11" s="265">
        <v>2041</v>
      </c>
      <c r="J11" s="263">
        <v>-662</v>
      </c>
      <c r="K11" s="266">
        <v>-32.435080842724155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24.147933284989122</v>
      </c>
      <c r="E13" s="115">
        <v>333</v>
      </c>
      <c r="F13" s="114">
        <v>383</v>
      </c>
      <c r="G13" s="114">
        <v>493</v>
      </c>
      <c r="H13" s="114">
        <v>393</v>
      </c>
      <c r="I13" s="140">
        <v>526</v>
      </c>
      <c r="J13" s="115">
        <v>-193</v>
      </c>
      <c r="K13" s="116">
        <v>-36.692015209125472</v>
      </c>
    </row>
    <row r="14" spans="1:17" ht="15.95" customHeight="1" x14ac:dyDescent="0.2">
      <c r="A14" s="306" t="s">
        <v>230</v>
      </c>
      <c r="B14" s="307"/>
      <c r="C14" s="308"/>
      <c r="D14" s="113">
        <v>64.031907179115308</v>
      </c>
      <c r="E14" s="115">
        <v>883</v>
      </c>
      <c r="F14" s="114">
        <v>798</v>
      </c>
      <c r="G14" s="114">
        <v>949</v>
      </c>
      <c r="H14" s="114">
        <v>795</v>
      </c>
      <c r="I14" s="140">
        <v>1261</v>
      </c>
      <c r="J14" s="115">
        <v>-378</v>
      </c>
      <c r="K14" s="116">
        <v>-29.976209357652657</v>
      </c>
    </row>
    <row r="15" spans="1:17" ht="15.95" customHeight="1" x14ac:dyDescent="0.2">
      <c r="A15" s="306" t="s">
        <v>231</v>
      </c>
      <c r="B15" s="307"/>
      <c r="C15" s="308"/>
      <c r="D15" s="113">
        <v>5.5112400290065269</v>
      </c>
      <c r="E15" s="115">
        <v>76</v>
      </c>
      <c r="F15" s="114">
        <v>82</v>
      </c>
      <c r="G15" s="114">
        <v>86</v>
      </c>
      <c r="H15" s="114">
        <v>82</v>
      </c>
      <c r="I15" s="140">
        <v>102</v>
      </c>
      <c r="J15" s="115">
        <v>-26</v>
      </c>
      <c r="K15" s="116">
        <v>-25.490196078431371</v>
      </c>
    </row>
    <row r="16" spans="1:17" ht="15.95" customHeight="1" x14ac:dyDescent="0.2">
      <c r="A16" s="306" t="s">
        <v>232</v>
      </c>
      <c r="B16" s="307"/>
      <c r="C16" s="308"/>
      <c r="D16" s="113">
        <v>5.4387237128353876</v>
      </c>
      <c r="E16" s="115">
        <v>75</v>
      </c>
      <c r="F16" s="114">
        <v>62</v>
      </c>
      <c r="G16" s="114">
        <v>94</v>
      </c>
      <c r="H16" s="114">
        <v>85</v>
      </c>
      <c r="I16" s="140">
        <v>138</v>
      </c>
      <c r="J16" s="115">
        <v>-63</v>
      </c>
      <c r="K16" s="116">
        <v>-45.652173913043477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1.4503263234227701</v>
      </c>
      <c r="E18" s="115">
        <v>20</v>
      </c>
      <c r="F18" s="114">
        <v>42</v>
      </c>
      <c r="G18" s="114">
        <v>31</v>
      </c>
      <c r="H18" s="114">
        <v>21</v>
      </c>
      <c r="I18" s="140">
        <v>31</v>
      </c>
      <c r="J18" s="115">
        <v>-11</v>
      </c>
      <c r="K18" s="116">
        <v>-35.483870967741936</v>
      </c>
    </row>
    <row r="19" spans="1:11" ht="14.1" customHeight="1" x14ac:dyDescent="0.2">
      <c r="A19" s="306" t="s">
        <v>235</v>
      </c>
      <c r="B19" s="307" t="s">
        <v>236</v>
      </c>
      <c r="C19" s="308"/>
      <c r="D19" s="113">
        <v>0.8701957940536621</v>
      </c>
      <c r="E19" s="115">
        <v>12</v>
      </c>
      <c r="F19" s="114">
        <v>29</v>
      </c>
      <c r="G19" s="114">
        <v>25</v>
      </c>
      <c r="H19" s="114">
        <v>15</v>
      </c>
      <c r="I19" s="140">
        <v>7</v>
      </c>
      <c r="J19" s="115">
        <v>5</v>
      </c>
      <c r="K19" s="116">
        <v>71.428571428571431</v>
      </c>
    </row>
    <row r="20" spans="1:11" ht="14.1" customHeight="1" x14ac:dyDescent="0.2">
      <c r="A20" s="306">
        <v>12</v>
      </c>
      <c r="B20" s="307" t="s">
        <v>237</v>
      </c>
      <c r="C20" s="308"/>
      <c r="D20" s="113">
        <v>0.43509789702683105</v>
      </c>
      <c r="E20" s="115">
        <v>6</v>
      </c>
      <c r="F20" s="114">
        <v>54</v>
      </c>
      <c r="G20" s="114">
        <v>9</v>
      </c>
      <c r="H20" s="114">
        <v>20</v>
      </c>
      <c r="I20" s="140">
        <v>16</v>
      </c>
      <c r="J20" s="115">
        <v>-10</v>
      </c>
      <c r="K20" s="116">
        <v>-62.5</v>
      </c>
    </row>
    <row r="21" spans="1:11" ht="14.1" customHeight="1" x14ac:dyDescent="0.2">
      <c r="A21" s="306">
        <v>21</v>
      </c>
      <c r="B21" s="307" t="s">
        <v>238</v>
      </c>
      <c r="C21" s="308"/>
      <c r="D21" s="113">
        <v>0.72516316171138506</v>
      </c>
      <c r="E21" s="115">
        <v>10</v>
      </c>
      <c r="F21" s="114">
        <v>23</v>
      </c>
      <c r="G21" s="114">
        <v>18</v>
      </c>
      <c r="H21" s="114">
        <v>7</v>
      </c>
      <c r="I21" s="140">
        <v>11</v>
      </c>
      <c r="J21" s="115">
        <v>-1</v>
      </c>
      <c r="K21" s="116">
        <v>-9.0909090909090917</v>
      </c>
    </row>
    <row r="22" spans="1:11" ht="14.1" customHeight="1" x14ac:dyDescent="0.2">
      <c r="A22" s="306">
        <v>22</v>
      </c>
      <c r="B22" s="307" t="s">
        <v>239</v>
      </c>
      <c r="C22" s="308"/>
      <c r="D22" s="113">
        <v>1.8854242204496012</v>
      </c>
      <c r="E22" s="115">
        <v>26</v>
      </c>
      <c r="F22" s="114">
        <v>29</v>
      </c>
      <c r="G22" s="114">
        <v>34</v>
      </c>
      <c r="H22" s="114">
        <v>25</v>
      </c>
      <c r="I22" s="140">
        <v>20</v>
      </c>
      <c r="J22" s="115">
        <v>6</v>
      </c>
      <c r="K22" s="116">
        <v>30</v>
      </c>
    </row>
    <row r="23" spans="1:11" ht="14.1" customHeight="1" x14ac:dyDescent="0.2">
      <c r="A23" s="306">
        <v>23</v>
      </c>
      <c r="B23" s="307" t="s">
        <v>240</v>
      </c>
      <c r="C23" s="308"/>
      <c r="D23" s="113">
        <v>0.29006526468455401</v>
      </c>
      <c r="E23" s="115">
        <v>4</v>
      </c>
      <c r="F23" s="114">
        <v>5</v>
      </c>
      <c r="G23" s="114">
        <v>5</v>
      </c>
      <c r="H23" s="114">
        <v>4</v>
      </c>
      <c r="I23" s="140">
        <v>5</v>
      </c>
      <c r="J23" s="115">
        <v>-1</v>
      </c>
      <c r="K23" s="116">
        <v>-20</v>
      </c>
    </row>
    <row r="24" spans="1:11" ht="14.1" customHeight="1" x14ac:dyDescent="0.2">
      <c r="A24" s="306">
        <v>24</v>
      </c>
      <c r="B24" s="307" t="s">
        <v>241</v>
      </c>
      <c r="C24" s="308"/>
      <c r="D24" s="113">
        <v>6.3089195068890502</v>
      </c>
      <c r="E24" s="115">
        <v>87</v>
      </c>
      <c r="F24" s="114">
        <v>60</v>
      </c>
      <c r="G24" s="114">
        <v>215</v>
      </c>
      <c r="H24" s="114">
        <v>146</v>
      </c>
      <c r="I24" s="140">
        <v>290</v>
      </c>
      <c r="J24" s="115">
        <v>-203</v>
      </c>
      <c r="K24" s="116">
        <v>-70</v>
      </c>
    </row>
    <row r="25" spans="1:11" ht="14.1" customHeight="1" x14ac:dyDescent="0.2">
      <c r="A25" s="306">
        <v>25</v>
      </c>
      <c r="B25" s="307" t="s">
        <v>242</v>
      </c>
      <c r="C25" s="308"/>
      <c r="D25" s="113">
        <v>4.423495286439449</v>
      </c>
      <c r="E25" s="115">
        <v>61</v>
      </c>
      <c r="F25" s="114">
        <v>39</v>
      </c>
      <c r="G25" s="114">
        <v>55</v>
      </c>
      <c r="H25" s="114">
        <v>47</v>
      </c>
      <c r="I25" s="140">
        <v>66</v>
      </c>
      <c r="J25" s="115">
        <v>-5</v>
      </c>
      <c r="K25" s="116">
        <v>-7.5757575757575761</v>
      </c>
    </row>
    <row r="26" spans="1:11" ht="14.1" customHeight="1" x14ac:dyDescent="0.2">
      <c r="A26" s="306">
        <v>26</v>
      </c>
      <c r="B26" s="307" t="s">
        <v>243</v>
      </c>
      <c r="C26" s="308"/>
      <c r="D26" s="113">
        <v>3.40826686004351</v>
      </c>
      <c r="E26" s="115">
        <v>47</v>
      </c>
      <c r="F26" s="114">
        <v>42</v>
      </c>
      <c r="G26" s="114">
        <v>56</v>
      </c>
      <c r="H26" s="114">
        <v>23</v>
      </c>
      <c r="I26" s="140">
        <v>52</v>
      </c>
      <c r="J26" s="115">
        <v>-5</v>
      </c>
      <c r="K26" s="116">
        <v>-9.615384615384615</v>
      </c>
    </row>
    <row r="27" spans="1:11" ht="14.1" customHeight="1" x14ac:dyDescent="0.2">
      <c r="A27" s="306">
        <v>27</v>
      </c>
      <c r="B27" s="307" t="s">
        <v>244</v>
      </c>
      <c r="C27" s="308"/>
      <c r="D27" s="113">
        <v>1.0877447425670776</v>
      </c>
      <c r="E27" s="115">
        <v>15</v>
      </c>
      <c r="F27" s="114">
        <v>12</v>
      </c>
      <c r="G27" s="114">
        <v>27</v>
      </c>
      <c r="H27" s="114">
        <v>21</v>
      </c>
      <c r="I27" s="140">
        <v>38</v>
      </c>
      <c r="J27" s="115">
        <v>-23</v>
      </c>
      <c r="K27" s="116">
        <v>-60.526315789473685</v>
      </c>
    </row>
    <row r="28" spans="1:11" ht="14.1" customHeight="1" x14ac:dyDescent="0.2">
      <c r="A28" s="306">
        <v>28</v>
      </c>
      <c r="B28" s="307" t="s">
        <v>245</v>
      </c>
      <c r="C28" s="308"/>
      <c r="D28" s="113">
        <v>0.29006526468455401</v>
      </c>
      <c r="E28" s="115">
        <v>4</v>
      </c>
      <c r="F28" s="114">
        <v>4</v>
      </c>
      <c r="G28" s="114" t="s">
        <v>513</v>
      </c>
      <c r="H28" s="114" t="s">
        <v>513</v>
      </c>
      <c r="I28" s="140" t="s">
        <v>513</v>
      </c>
      <c r="J28" s="115" t="s">
        <v>513</v>
      </c>
      <c r="K28" s="116" t="s">
        <v>513</v>
      </c>
    </row>
    <row r="29" spans="1:11" ht="14.1" customHeight="1" x14ac:dyDescent="0.2">
      <c r="A29" s="306">
        <v>29</v>
      </c>
      <c r="B29" s="307" t="s">
        <v>246</v>
      </c>
      <c r="C29" s="308"/>
      <c r="D29" s="113">
        <v>6.0913705583756341</v>
      </c>
      <c r="E29" s="115">
        <v>84</v>
      </c>
      <c r="F29" s="114">
        <v>65</v>
      </c>
      <c r="G29" s="114">
        <v>82</v>
      </c>
      <c r="H29" s="114">
        <v>73</v>
      </c>
      <c r="I29" s="140">
        <v>78</v>
      </c>
      <c r="J29" s="115">
        <v>6</v>
      </c>
      <c r="K29" s="116">
        <v>7.6923076923076925</v>
      </c>
    </row>
    <row r="30" spans="1:11" ht="14.1" customHeight="1" x14ac:dyDescent="0.2">
      <c r="A30" s="306" t="s">
        <v>247</v>
      </c>
      <c r="B30" s="307" t="s">
        <v>248</v>
      </c>
      <c r="C30" s="308"/>
      <c r="D30" s="113">
        <v>1.5953589557650472</v>
      </c>
      <c r="E30" s="115">
        <v>22</v>
      </c>
      <c r="F30" s="114" t="s">
        <v>513</v>
      </c>
      <c r="G30" s="114">
        <v>24</v>
      </c>
      <c r="H30" s="114">
        <v>21</v>
      </c>
      <c r="I30" s="140">
        <v>18</v>
      </c>
      <c r="J30" s="115">
        <v>4</v>
      </c>
      <c r="K30" s="116">
        <v>22.222222222222221</v>
      </c>
    </row>
    <row r="31" spans="1:11" ht="14.1" customHeight="1" x14ac:dyDescent="0.2">
      <c r="A31" s="306" t="s">
        <v>249</v>
      </c>
      <c r="B31" s="307" t="s">
        <v>250</v>
      </c>
      <c r="C31" s="308"/>
      <c r="D31" s="113">
        <v>3.6983321247280636</v>
      </c>
      <c r="E31" s="115">
        <v>51</v>
      </c>
      <c r="F31" s="114">
        <v>42</v>
      </c>
      <c r="G31" s="114">
        <v>48</v>
      </c>
      <c r="H31" s="114">
        <v>41</v>
      </c>
      <c r="I31" s="140">
        <v>52</v>
      </c>
      <c r="J31" s="115">
        <v>-1</v>
      </c>
      <c r="K31" s="116">
        <v>-1.9230769230769231</v>
      </c>
    </row>
    <row r="32" spans="1:11" ht="14.1" customHeight="1" x14ac:dyDescent="0.2">
      <c r="A32" s="306">
        <v>31</v>
      </c>
      <c r="B32" s="307" t="s">
        <v>251</v>
      </c>
      <c r="C32" s="308"/>
      <c r="D32" s="113">
        <v>0.43509789702683105</v>
      </c>
      <c r="E32" s="115">
        <v>6</v>
      </c>
      <c r="F32" s="114" t="s">
        <v>513</v>
      </c>
      <c r="G32" s="114">
        <v>5</v>
      </c>
      <c r="H32" s="114">
        <v>3</v>
      </c>
      <c r="I32" s="140">
        <v>8</v>
      </c>
      <c r="J32" s="115">
        <v>-2</v>
      </c>
      <c r="K32" s="116">
        <v>-25</v>
      </c>
    </row>
    <row r="33" spans="1:11" ht="14.1" customHeight="1" x14ac:dyDescent="0.2">
      <c r="A33" s="306">
        <v>32</v>
      </c>
      <c r="B33" s="307" t="s">
        <v>252</v>
      </c>
      <c r="C33" s="308"/>
      <c r="D33" s="113">
        <v>3.2632342277012327</v>
      </c>
      <c r="E33" s="115">
        <v>45</v>
      </c>
      <c r="F33" s="114">
        <v>80</v>
      </c>
      <c r="G33" s="114">
        <v>45</v>
      </c>
      <c r="H33" s="114">
        <v>36</v>
      </c>
      <c r="I33" s="140">
        <v>41</v>
      </c>
      <c r="J33" s="115">
        <v>4</v>
      </c>
      <c r="K33" s="116">
        <v>9.7560975609756095</v>
      </c>
    </row>
    <row r="34" spans="1:11" ht="14.1" customHeight="1" x14ac:dyDescent="0.2">
      <c r="A34" s="306">
        <v>33</v>
      </c>
      <c r="B34" s="307" t="s">
        <v>253</v>
      </c>
      <c r="C34" s="308"/>
      <c r="D34" s="113">
        <v>2.1754894851341553</v>
      </c>
      <c r="E34" s="115">
        <v>30</v>
      </c>
      <c r="F34" s="114">
        <v>35</v>
      </c>
      <c r="G34" s="114">
        <v>31</v>
      </c>
      <c r="H34" s="114">
        <v>25</v>
      </c>
      <c r="I34" s="140">
        <v>31</v>
      </c>
      <c r="J34" s="115">
        <v>-1</v>
      </c>
      <c r="K34" s="116">
        <v>-3.225806451612903</v>
      </c>
    </row>
    <row r="35" spans="1:11" ht="14.1" customHeight="1" x14ac:dyDescent="0.2">
      <c r="A35" s="306">
        <v>34</v>
      </c>
      <c r="B35" s="307" t="s">
        <v>254</v>
      </c>
      <c r="C35" s="308"/>
      <c r="D35" s="113">
        <v>3.0456852791878171</v>
      </c>
      <c r="E35" s="115">
        <v>42</v>
      </c>
      <c r="F35" s="114">
        <v>29</v>
      </c>
      <c r="G35" s="114">
        <v>25</v>
      </c>
      <c r="H35" s="114">
        <v>31</v>
      </c>
      <c r="I35" s="140">
        <v>77</v>
      </c>
      <c r="J35" s="115">
        <v>-35</v>
      </c>
      <c r="K35" s="116">
        <v>-45.454545454545453</v>
      </c>
    </row>
    <row r="36" spans="1:11" ht="14.1" customHeight="1" x14ac:dyDescent="0.2">
      <c r="A36" s="306">
        <v>41</v>
      </c>
      <c r="B36" s="307" t="s">
        <v>255</v>
      </c>
      <c r="C36" s="308"/>
      <c r="D36" s="113" t="s">
        <v>513</v>
      </c>
      <c r="E36" s="115" t="s">
        <v>513</v>
      </c>
      <c r="F36" s="114" t="s">
        <v>513</v>
      </c>
      <c r="G36" s="114" t="s">
        <v>513</v>
      </c>
      <c r="H36" s="114" t="s">
        <v>513</v>
      </c>
      <c r="I36" s="140">
        <v>4</v>
      </c>
      <c r="J36" s="115" t="s">
        <v>513</v>
      </c>
      <c r="K36" s="116" t="s">
        <v>513</v>
      </c>
    </row>
    <row r="37" spans="1:11" ht="14.1" customHeight="1" x14ac:dyDescent="0.2">
      <c r="A37" s="306">
        <v>42</v>
      </c>
      <c r="B37" s="307" t="s">
        <v>256</v>
      </c>
      <c r="C37" s="308"/>
      <c r="D37" s="113" t="s">
        <v>513</v>
      </c>
      <c r="E37" s="115" t="s">
        <v>513</v>
      </c>
      <c r="F37" s="114">
        <v>4</v>
      </c>
      <c r="G37" s="114" t="s">
        <v>513</v>
      </c>
      <c r="H37" s="114" t="s">
        <v>513</v>
      </c>
      <c r="I37" s="140" t="s">
        <v>513</v>
      </c>
      <c r="J37" s="115" t="s">
        <v>513</v>
      </c>
      <c r="K37" s="116" t="s">
        <v>513</v>
      </c>
    </row>
    <row r="38" spans="1:11" ht="14.1" customHeight="1" x14ac:dyDescent="0.2">
      <c r="A38" s="306">
        <v>43</v>
      </c>
      <c r="B38" s="307" t="s">
        <v>257</v>
      </c>
      <c r="C38" s="308"/>
      <c r="D38" s="113">
        <v>0.21754894851341552</v>
      </c>
      <c r="E38" s="115">
        <v>3</v>
      </c>
      <c r="F38" s="114">
        <v>7</v>
      </c>
      <c r="G38" s="114">
        <v>10</v>
      </c>
      <c r="H38" s="114">
        <v>9</v>
      </c>
      <c r="I38" s="140">
        <v>10</v>
      </c>
      <c r="J38" s="115">
        <v>-7</v>
      </c>
      <c r="K38" s="116">
        <v>-70</v>
      </c>
    </row>
    <row r="39" spans="1:11" ht="14.1" customHeight="1" x14ac:dyDescent="0.2">
      <c r="A39" s="306">
        <v>51</v>
      </c>
      <c r="B39" s="307" t="s">
        <v>258</v>
      </c>
      <c r="C39" s="308"/>
      <c r="D39" s="113">
        <v>5.5112400290065269</v>
      </c>
      <c r="E39" s="115">
        <v>76</v>
      </c>
      <c r="F39" s="114">
        <v>84</v>
      </c>
      <c r="G39" s="114">
        <v>120</v>
      </c>
      <c r="H39" s="114">
        <v>101</v>
      </c>
      <c r="I39" s="140">
        <v>136</v>
      </c>
      <c r="J39" s="115">
        <v>-60</v>
      </c>
      <c r="K39" s="116">
        <v>-44.117647058823529</v>
      </c>
    </row>
    <row r="40" spans="1:11" ht="14.1" customHeight="1" x14ac:dyDescent="0.2">
      <c r="A40" s="306" t="s">
        <v>259</v>
      </c>
      <c r="B40" s="307" t="s">
        <v>260</v>
      </c>
      <c r="C40" s="308"/>
      <c r="D40" s="113">
        <v>5.0761421319796955</v>
      </c>
      <c r="E40" s="115">
        <v>70</v>
      </c>
      <c r="F40" s="114">
        <v>81</v>
      </c>
      <c r="G40" s="114">
        <v>116</v>
      </c>
      <c r="H40" s="114">
        <v>100</v>
      </c>
      <c r="I40" s="140">
        <v>129</v>
      </c>
      <c r="J40" s="115">
        <v>-59</v>
      </c>
      <c r="K40" s="116">
        <v>-45.736434108527135</v>
      </c>
    </row>
    <row r="41" spans="1:11" ht="14.1" customHeight="1" x14ac:dyDescent="0.2">
      <c r="A41" s="306"/>
      <c r="B41" s="307" t="s">
        <v>261</v>
      </c>
      <c r="C41" s="308"/>
      <c r="D41" s="113">
        <v>4.8585931834662803</v>
      </c>
      <c r="E41" s="115">
        <v>67</v>
      </c>
      <c r="F41" s="114">
        <v>76</v>
      </c>
      <c r="G41" s="114">
        <v>102</v>
      </c>
      <c r="H41" s="114">
        <v>92</v>
      </c>
      <c r="I41" s="140">
        <v>119</v>
      </c>
      <c r="J41" s="115">
        <v>-52</v>
      </c>
      <c r="K41" s="116">
        <v>-43.69747899159664</v>
      </c>
    </row>
    <row r="42" spans="1:11" ht="14.1" customHeight="1" x14ac:dyDescent="0.2">
      <c r="A42" s="306">
        <v>52</v>
      </c>
      <c r="B42" s="307" t="s">
        <v>262</v>
      </c>
      <c r="C42" s="308"/>
      <c r="D42" s="113">
        <v>6.0188542422044957</v>
      </c>
      <c r="E42" s="115">
        <v>83</v>
      </c>
      <c r="F42" s="114">
        <v>106</v>
      </c>
      <c r="G42" s="114">
        <v>83</v>
      </c>
      <c r="H42" s="114">
        <v>89</v>
      </c>
      <c r="I42" s="140">
        <v>114</v>
      </c>
      <c r="J42" s="115">
        <v>-31</v>
      </c>
      <c r="K42" s="116">
        <v>-27.192982456140349</v>
      </c>
    </row>
    <row r="43" spans="1:11" ht="14.1" customHeight="1" x14ac:dyDescent="0.2">
      <c r="A43" s="306" t="s">
        <v>263</v>
      </c>
      <c r="B43" s="307" t="s">
        <v>264</v>
      </c>
      <c r="C43" s="308"/>
      <c r="D43" s="113">
        <v>5.2211747643219724</v>
      </c>
      <c r="E43" s="115">
        <v>72</v>
      </c>
      <c r="F43" s="114">
        <v>99</v>
      </c>
      <c r="G43" s="114">
        <v>73</v>
      </c>
      <c r="H43" s="114">
        <v>77</v>
      </c>
      <c r="I43" s="140">
        <v>94</v>
      </c>
      <c r="J43" s="115">
        <v>-22</v>
      </c>
      <c r="K43" s="116">
        <v>-23.404255319148938</v>
      </c>
    </row>
    <row r="44" spans="1:11" ht="14.1" customHeight="1" x14ac:dyDescent="0.2">
      <c r="A44" s="306">
        <v>53</v>
      </c>
      <c r="B44" s="307" t="s">
        <v>265</v>
      </c>
      <c r="C44" s="308"/>
      <c r="D44" s="113">
        <v>0.50761421319796951</v>
      </c>
      <c r="E44" s="115">
        <v>7</v>
      </c>
      <c r="F44" s="114">
        <v>3</v>
      </c>
      <c r="G44" s="114">
        <v>9</v>
      </c>
      <c r="H44" s="114">
        <v>6</v>
      </c>
      <c r="I44" s="140">
        <v>15</v>
      </c>
      <c r="J44" s="115">
        <v>-8</v>
      </c>
      <c r="K44" s="116">
        <v>-53.333333333333336</v>
      </c>
    </row>
    <row r="45" spans="1:11" ht="14.1" customHeight="1" x14ac:dyDescent="0.2">
      <c r="A45" s="306" t="s">
        <v>266</v>
      </c>
      <c r="B45" s="307" t="s">
        <v>267</v>
      </c>
      <c r="C45" s="308"/>
      <c r="D45" s="113">
        <v>0.43509789702683105</v>
      </c>
      <c r="E45" s="115">
        <v>6</v>
      </c>
      <c r="F45" s="114">
        <v>3</v>
      </c>
      <c r="G45" s="114">
        <v>9</v>
      </c>
      <c r="H45" s="114">
        <v>6</v>
      </c>
      <c r="I45" s="140">
        <v>14</v>
      </c>
      <c r="J45" s="115">
        <v>-8</v>
      </c>
      <c r="K45" s="116">
        <v>-57.142857142857146</v>
      </c>
    </row>
    <row r="46" spans="1:11" ht="14.1" customHeight="1" x14ac:dyDescent="0.2">
      <c r="A46" s="306">
        <v>54</v>
      </c>
      <c r="B46" s="307" t="s">
        <v>268</v>
      </c>
      <c r="C46" s="308"/>
      <c r="D46" s="113">
        <v>5.4387237128353876</v>
      </c>
      <c r="E46" s="115">
        <v>75</v>
      </c>
      <c r="F46" s="114">
        <v>53</v>
      </c>
      <c r="G46" s="114">
        <v>50</v>
      </c>
      <c r="H46" s="114">
        <v>51</v>
      </c>
      <c r="I46" s="140">
        <v>52</v>
      </c>
      <c r="J46" s="115">
        <v>23</v>
      </c>
      <c r="K46" s="116">
        <v>44.230769230769234</v>
      </c>
    </row>
    <row r="47" spans="1:11" ht="14.1" customHeight="1" x14ac:dyDescent="0.2">
      <c r="A47" s="306">
        <v>61</v>
      </c>
      <c r="B47" s="307" t="s">
        <v>269</v>
      </c>
      <c r="C47" s="308"/>
      <c r="D47" s="113">
        <v>3.0456852791878171</v>
      </c>
      <c r="E47" s="115">
        <v>42</v>
      </c>
      <c r="F47" s="114">
        <v>18</v>
      </c>
      <c r="G47" s="114">
        <v>16</v>
      </c>
      <c r="H47" s="114">
        <v>26</v>
      </c>
      <c r="I47" s="140">
        <v>30</v>
      </c>
      <c r="J47" s="115">
        <v>12</v>
      </c>
      <c r="K47" s="116">
        <v>40</v>
      </c>
    </row>
    <row r="48" spans="1:11" ht="14.1" customHeight="1" x14ac:dyDescent="0.2">
      <c r="A48" s="306">
        <v>62</v>
      </c>
      <c r="B48" s="307" t="s">
        <v>270</v>
      </c>
      <c r="C48" s="308"/>
      <c r="D48" s="113">
        <v>9.3546047860768677</v>
      </c>
      <c r="E48" s="115">
        <v>129</v>
      </c>
      <c r="F48" s="114">
        <v>83</v>
      </c>
      <c r="G48" s="114">
        <v>99</v>
      </c>
      <c r="H48" s="114">
        <v>87</v>
      </c>
      <c r="I48" s="140">
        <v>127</v>
      </c>
      <c r="J48" s="115">
        <v>2</v>
      </c>
      <c r="K48" s="116">
        <v>1.5748031496062993</v>
      </c>
    </row>
    <row r="49" spans="1:11" ht="14.1" customHeight="1" x14ac:dyDescent="0.2">
      <c r="A49" s="306">
        <v>63</v>
      </c>
      <c r="B49" s="307" t="s">
        <v>271</v>
      </c>
      <c r="C49" s="308"/>
      <c r="D49" s="113">
        <v>3.9158810732414793</v>
      </c>
      <c r="E49" s="115">
        <v>54</v>
      </c>
      <c r="F49" s="114">
        <v>98</v>
      </c>
      <c r="G49" s="114">
        <v>103</v>
      </c>
      <c r="H49" s="114">
        <v>64</v>
      </c>
      <c r="I49" s="140">
        <v>90</v>
      </c>
      <c r="J49" s="115">
        <v>-36</v>
      </c>
      <c r="K49" s="116">
        <v>-40</v>
      </c>
    </row>
    <row r="50" spans="1:11" ht="14.1" customHeight="1" x14ac:dyDescent="0.2">
      <c r="A50" s="306" t="s">
        <v>272</v>
      </c>
      <c r="B50" s="307" t="s">
        <v>273</v>
      </c>
      <c r="C50" s="308"/>
      <c r="D50" s="113">
        <v>1.3052936910804931</v>
      </c>
      <c r="E50" s="115">
        <v>18</v>
      </c>
      <c r="F50" s="114">
        <v>20</v>
      </c>
      <c r="G50" s="114">
        <v>15</v>
      </c>
      <c r="H50" s="114">
        <v>12</v>
      </c>
      <c r="I50" s="140">
        <v>24</v>
      </c>
      <c r="J50" s="115">
        <v>-6</v>
      </c>
      <c r="K50" s="116">
        <v>-25</v>
      </c>
    </row>
    <row r="51" spans="1:11" ht="14.1" customHeight="1" x14ac:dyDescent="0.2">
      <c r="A51" s="306" t="s">
        <v>274</v>
      </c>
      <c r="B51" s="307" t="s">
        <v>275</v>
      </c>
      <c r="C51" s="308"/>
      <c r="D51" s="113">
        <v>2.1029731689630169</v>
      </c>
      <c r="E51" s="115">
        <v>29</v>
      </c>
      <c r="F51" s="114">
        <v>76</v>
      </c>
      <c r="G51" s="114">
        <v>80</v>
      </c>
      <c r="H51" s="114">
        <v>47</v>
      </c>
      <c r="I51" s="140">
        <v>54</v>
      </c>
      <c r="J51" s="115">
        <v>-25</v>
      </c>
      <c r="K51" s="116">
        <v>-46.296296296296298</v>
      </c>
    </row>
    <row r="52" spans="1:11" ht="14.1" customHeight="1" x14ac:dyDescent="0.2">
      <c r="A52" s="306">
        <v>71</v>
      </c>
      <c r="B52" s="307" t="s">
        <v>276</v>
      </c>
      <c r="C52" s="308"/>
      <c r="D52" s="113">
        <v>6.5264684554024655</v>
      </c>
      <c r="E52" s="115">
        <v>90</v>
      </c>
      <c r="F52" s="114">
        <v>75</v>
      </c>
      <c r="G52" s="114">
        <v>110</v>
      </c>
      <c r="H52" s="114">
        <v>99</v>
      </c>
      <c r="I52" s="140">
        <v>127</v>
      </c>
      <c r="J52" s="115">
        <v>-37</v>
      </c>
      <c r="K52" s="116">
        <v>-29.133858267716537</v>
      </c>
    </row>
    <row r="53" spans="1:11" ht="14.1" customHeight="1" x14ac:dyDescent="0.2">
      <c r="A53" s="306" t="s">
        <v>277</v>
      </c>
      <c r="B53" s="307" t="s">
        <v>278</v>
      </c>
      <c r="C53" s="308"/>
      <c r="D53" s="113">
        <v>1.8129079042784626</v>
      </c>
      <c r="E53" s="115">
        <v>25</v>
      </c>
      <c r="F53" s="114">
        <v>23</v>
      </c>
      <c r="G53" s="114">
        <v>28</v>
      </c>
      <c r="H53" s="114">
        <v>24</v>
      </c>
      <c r="I53" s="140">
        <v>28</v>
      </c>
      <c r="J53" s="115">
        <v>-3</v>
      </c>
      <c r="K53" s="116">
        <v>-10.714285714285714</v>
      </c>
    </row>
    <row r="54" spans="1:11" ht="14.1" customHeight="1" x14ac:dyDescent="0.2">
      <c r="A54" s="306" t="s">
        <v>279</v>
      </c>
      <c r="B54" s="307" t="s">
        <v>280</v>
      </c>
      <c r="C54" s="308"/>
      <c r="D54" s="113">
        <v>4.0609137055837561</v>
      </c>
      <c r="E54" s="115">
        <v>56</v>
      </c>
      <c r="F54" s="114">
        <v>45</v>
      </c>
      <c r="G54" s="114">
        <v>57</v>
      </c>
      <c r="H54" s="114">
        <v>61</v>
      </c>
      <c r="I54" s="140">
        <v>66</v>
      </c>
      <c r="J54" s="115">
        <v>-10</v>
      </c>
      <c r="K54" s="116">
        <v>-15.151515151515152</v>
      </c>
    </row>
    <row r="55" spans="1:11" ht="14.1" customHeight="1" x14ac:dyDescent="0.2">
      <c r="A55" s="306">
        <v>72</v>
      </c>
      <c r="B55" s="307" t="s">
        <v>281</v>
      </c>
      <c r="C55" s="308"/>
      <c r="D55" s="113">
        <v>2.1754894851341553</v>
      </c>
      <c r="E55" s="115">
        <v>30</v>
      </c>
      <c r="F55" s="114">
        <v>17</v>
      </c>
      <c r="G55" s="114">
        <v>24</v>
      </c>
      <c r="H55" s="114">
        <v>18</v>
      </c>
      <c r="I55" s="140">
        <v>29</v>
      </c>
      <c r="J55" s="115">
        <v>1</v>
      </c>
      <c r="K55" s="116">
        <v>3.4482758620689653</v>
      </c>
    </row>
    <row r="56" spans="1:11" ht="14.1" customHeight="1" x14ac:dyDescent="0.2">
      <c r="A56" s="306" t="s">
        <v>282</v>
      </c>
      <c r="B56" s="307" t="s">
        <v>283</v>
      </c>
      <c r="C56" s="308"/>
      <c r="D56" s="113">
        <v>1.2327773749093547</v>
      </c>
      <c r="E56" s="115">
        <v>17</v>
      </c>
      <c r="F56" s="114" t="s">
        <v>513</v>
      </c>
      <c r="G56" s="114">
        <v>5</v>
      </c>
      <c r="H56" s="114" t="s">
        <v>513</v>
      </c>
      <c r="I56" s="140">
        <v>14</v>
      </c>
      <c r="J56" s="115">
        <v>3</v>
      </c>
      <c r="K56" s="116">
        <v>21.428571428571427</v>
      </c>
    </row>
    <row r="57" spans="1:11" ht="14.1" customHeight="1" x14ac:dyDescent="0.2">
      <c r="A57" s="306" t="s">
        <v>284</v>
      </c>
      <c r="B57" s="307" t="s">
        <v>285</v>
      </c>
      <c r="C57" s="308"/>
      <c r="D57" s="113">
        <v>0.50761421319796951</v>
      </c>
      <c r="E57" s="115">
        <v>7</v>
      </c>
      <c r="F57" s="114">
        <v>10</v>
      </c>
      <c r="G57" s="114">
        <v>15</v>
      </c>
      <c r="H57" s="114" t="s">
        <v>513</v>
      </c>
      <c r="I57" s="140">
        <v>10</v>
      </c>
      <c r="J57" s="115">
        <v>-3</v>
      </c>
      <c r="K57" s="116">
        <v>-30</v>
      </c>
    </row>
    <row r="58" spans="1:11" ht="14.1" customHeight="1" x14ac:dyDescent="0.2">
      <c r="A58" s="306">
        <v>73</v>
      </c>
      <c r="B58" s="307" t="s">
        <v>286</v>
      </c>
      <c r="C58" s="308"/>
      <c r="D58" s="113">
        <v>1.0877447425670776</v>
      </c>
      <c r="E58" s="115">
        <v>15</v>
      </c>
      <c r="F58" s="114">
        <v>15</v>
      </c>
      <c r="G58" s="114">
        <v>15</v>
      </c>
      <c r="H58" s="114">
        <v>12</v>
      </c>
      <c r="I58" s="140">
        <v>85</v>
      </c>
      <c r="J58" s="115">
        <v>-70</v>
      </c>
      <c r="K58" s="116">
        <v>-82.352941176470594</v>
      </c>
    </row>
    <row r="59" spans="1:11" ht="14.1" customHeight="1" x14ac:dyDescent="0.2">
      <c r="A59" s="306" t="s">
        <v>287</v>
      </c>
      <c r="B59" s="307" t="s">
        <v>288</v>
      </c>
      <c r="C59" s="308"/>
      <c r="D59" s="113">
        <v>0.94271211022480061</v>
      </c>
      <c r="E59" s="115">
        <v>13</v>
      </c>
      <c r="F59" s="114">
        <v>11</v>
      </c>
      <c r="G59" s="114">
        <v>11</v>
      </c>
      <c r="H59" s="114">
        <v>9</v>
      </c>
      <c r="I59" s="140">
        <v>80</v>
      </c>
      <c r="J59" s="115">
        <v>-67</v>
      </c>
      <c r="K59" s="116">
        <v>-83.75</v>
      </c>
    </row>
    <row r="60" spans="1:11" ht="14.1" customHeight="1" x14ac:dyDescent="0.2">
      <c r="A60" s="306">
        <v>81</v>
      </c>
      <c r="B60" s="307" t="s">
        <v>289</v>
      </c>
      <c r="C60" s="308"/>
      <c r="D60" s="113">
        <v>8.4844089920232051</v>
      </c>
      <c r="E60" s="115">
        <v>117</v>
      </c>
      <c r="F60" s="114">
        <v>106</v>
      </c>
      <c r="G60" s="114">
        <v>126</v>
      </c>
      <c r="H60" s="114">
        <v>103</v>
      </c>
      <c r="I60" s="140">
        <v>142</v>
      </c>
      <c r="J60" s="115">
        <v>-25</v>
      </c>
      <c r="K60" s="116">
        <v>-17.6056338028169</v>
      </c>
    </row>
    <row r="61" spans="1:11" ht="14.1" customHeight="1" x14ac:dyDescent="0.2">
      <c r="A61" s="306" t="s">
        <v>290</v>
      </c>
      <c r="B61" s="307" t="s">
        <v>291</v>
      </c>
      <c r="C61" s="308"/>
      <c r="D61" s="113">
        <v>1.8129079042784626</v>
      </c>
      <c r="E61" s="115">
        <v>25</v>
      </c>
      <c r="F61" s="114">
        <v>16</v>
      </c>
      <c r="G61" s="114">
        <v>21</v>
      </c>
      <c r="H61" s="114">
        <v>33</v>
      </c>
      <c r="I61" s="140">
        <v>27</v>
      </c>
      <c r="J61" s="115">
        <v>-2</v>
      </c>
      <c r="K61" s="116">
        <v>-7.4074074074074074</v>
      </c>
    </row>
    <row r="62" spans="1:11" ht="14.1" customHeight="1" x14ac:dyDescent="0.2">
      <c r="A62" s="306" t="s">
        <v>292</v>
      </c>
      <c r="B62" s="307" t="s">
        <v>293</v>
      </c>
      <c r="C62" s="308"/>
      <c r="D62" s="113">
        <v>3.2632342277012327</v>
      </c>
      <c r="E62" s="115">
        <v>45</v>
      </c>
      <c r="F62" s="114">
        <v>51</v>
      </c>
      <c r="G62" s="114">
        <v>74</v>
      </c>
      <c r="H62" s="114">
        <v>36</v>
      </c>
      <c r="I62" s="140">
        <v>62</v>
      </c>
      <c r="J62" s="115">
        <v>-17</v>
      </c>
      <c r="K62" s="116">
        <v>-27.419354838709676</v>
      </c>
    </row>
    <row r="63" spans="1:11" ht="14.1" customHeight="1" x14ac:dyDescent="0.2">
      <c r="A63" s="306"/>
      <c r="B63" s="307" t="s">
        <v>294</v>
      </c>
      <c r="C63" s="308"/>
      <c r="D63" s="113">
        <v>2.9006526468455403</v>
      </c>
      <c r="E63" s="115">
        <v>40</v>
      </c>
      <c r="F63" s="114">
        <v>45</v>
      </c>
      <c r="G63" s="114">
        <v>49</v>
      </c>
      <c r="H63" s="114">
        <v>24</v>
      </c>
      <c r="I63" s="140">
        <v>51</v>
      </c>
      <c r="J63" s="115">
        <v>-11</v>
      </c>
      <c r="K63" s="116">
        <v>-21.568627450980394</v>
      </c>
    </row>
    <row r="64" spans="1:11" ht="14.1" customHeight="1" x14ac:dyDescent="0.2">
      <c r="A64" s="306" t="s">
        <v>295</v>
      </c>
      <c r="B64" s="307" t="s">
        <v>296</v>
      </c>
      <c r="C64" s="308"/>
      <c r="D64" s="113">
        <v>0.50761421319796951</v>
      </c>
      <c r="E64" s="115">
        <v>7</v>
      </c>
      <c r="F64" s="114">
        <v>12</v>
      </c>
      <c r="G64" s="114">
        <v>12</v>
      </c>
      <c r="H64" s="114">
        <v>15</v>
      </c>
      <c r="I64" s="140">
        <v>14</v>
      </c>
      <c r="J64" s="115">
        <v>-7</v>
      </c>
      <c r="K64" s="116">
        <v>-50</v>
      </c>
    </row>
    <row r="65" spans="1:11" ht="14.1" customHeight="1" x14ac:dyDescent="0.2">
      <c r="A65" s="306" t="s">
        <v>297</v>
      </c>
      <c r="B65" s="307" t="s">
        <v>298</v>
      </c>
      <c r="C65" s="308"/>
      <c r="D65" s="113">
        <v>0.8701957940536621</v>
      </c>
      <c r="E65" s="115">
        <v>12</v>
      </c>
      <c r="F65" s="114">
        <v>6</v>
      </c>
      <c r="G65" s="114">
        <v>5</v>
      </c>
      <c r="H65" s="114">
        <v>8</v>
      </c>
      <c r="I65" s="140">
        <v>7</v>
      </c>
      <c r="J65" s="115">
        <v>5</v>
      </c>
      <c r="K65" s="116">
        <v>71.428571428571431</v>
      </c>
    </row>
    <row r="66" spans="1:11" ht="14.1" customHeight="1" x14ac:dyDescent="0.2">
      <c r="A66" s="306">
        <v>82</v>
      </c>
      <c r="B66" s="307" t="s">
        <v>299</v>
      </c>
      <c r="C66" s="308"/>
      <c r="D66" s="113">
        <v>4.0609137055837561</v>
      </c>
      <c r="E66" s="115">
        <v>56</v>
      </c>
      <c r="F66" s="114">
        <v>40</v>
      </c>
      <c r="G66" s="114">
        <v>57</v>
      </c>
      <c r="H66" s="114">
        <v>44</v>
      </c>
      <c r="I66" s="140">
        <v>90</v>
      </c>
      <c r="J66" s="115">
        <v>-34</v>
      </c>
      <c r="K66" s="116">
        <v>-37.777777777777779</v>
      </c>
    </row>
    <row r="67" spans="1:11" ht="14.1" customHeight="1" x14ac:dyDescent="0.2">
      <c r="A67" s="306" t="s">
        <v>300</v>
      </c>
      <c r="B67" s="307" t="s">
        <v>301</v>
      </c>
      <c r="C67" s="308"/>
      <c r="D67" s="113">
        <v>1.9579405366207396</v>
      </c>
      <c r="E67" s="115">
        <v>27</v>
      </c>
      <c r="F67" s="114">
        <v>23</v>
      </c>
      <c r="G67" s="114">
        <v>43</v>
      </c>
      <c r="H67" s="114">
        <v>33</v>
      </c>
      <c r="I67" s="140">
        <v>75</v>
      </c>
      <c r="J67" s="115">
        <v>-48</v>
      </c>
      <c r="K67" s="116">
        <v>-64</v>
      </c>
    </row>
    <row r="68" spans="1:11" ht="14.1" customHeight="1" x14ac:dyDescent="0.2">
      <c r="A68" s="306" t="s">
        <v>302</v>
      </c>
      <c r="B68" s="307" t="s">
        <v>303</v>
      </c>
      <c r="C68" s="308"/>
      <c r="D68" s="113">
        <v>1.3778100072516317</v>
      </c>
      <c r="E68" s="115">
        <v>19</v>
      </c>
      <c r="F68" s="114">
        <v>7</v>
      </c>
      <c r="G68" s="114">
        <v>11</v>
      </c>
      <c r="H68" s="114">
        <v>7</v>
      </c>
      <c r="I68" s="140">
        <v>3</v>
      </c>
      <c r="J68" s="115">
        <v>16</v>
      </c>
      <c r="K68" s="116" t="s">
        <v>514</v>
      </c>
    </row>
    <row r="69" spans="1:11" ht="14.1" customHeight="1" x14ac:dyDescent="0.2">
      <c r="A69" s="306">
        <v>83</v>
      </c>
      <c r="B69" s="307" t="s">
        <v>304</v>
      </c>
      <c r="C69" s="308"/>
      <c r="D69" s="113">
        <v>5.148658448150834</v>
      </c>
      <c r="E69" s="115">
        <v>71</v>
      </c>
      <c r="F69" s="114">
        <v>58</v>
      </c>
      <c r="G69" s="114">
        <v>119</v>
      </c>
      <c r="H69" s="114">
        <v>121</v>
      </c>
      <c r="I69" s="140">
        <v>165</v>
      </c>
      <c r="J69" s="115">
        <v>-94</v>
      </c>
      <c r="K69" s="116">
        <v>-56.969696969696969</v>
      </c>
    </row>
    <row r="70" spans="1:11" ht="14.1" customHeight="1" x14ac:dyDescent="0.2">
      <c r="A70" s="306" t="s">
        <v>305</v>
      </c>
      <c r="B70" s="307" t="s">
        <v>306</v>
      </c>
      <c r="C70" s="308"/>
      <c r="D70" s="113">
        <v>3.4807831762146484</v>
      </c>
      <c r="E70" s="115">
        <v>48</v>
      </c>
      <c r="F70" s="114">
        <v>32</v>
      </c>
      <c r="G70" s="114">
        <v>92</v>
      </c>
      <c r="H70" s="114">
        <v>100</v>
      </c>
      <c r="I70" s="140">
        <v>110</v>
      </c>
      <c r="J70" s="115">
        <v>-62</v>
      </c>
      <c r="K70" s="116">
        <v>-56.363636363636367</v>
      </c>
    </row>
    <row r="71" spans="1:11" ht="14.1" customHeight="1" x14ac:dyDescent="0.2">
      <c r="A71" s="306"/>
      <c r="B71" s="307" t="s">
        <v>307</v>
      </c>
      <c r="C71" s="308"/>
      <c r="D71" s="113">
        <v>1.7403915881073242</v>
      </c>
      <c r="E71" s="115">
        <v>24</v>
      </c>
      <c r="F71" s="114">
        <v>13</v>
      </c>
      <c r="G71" s="114">
        <v>60</v>
      </c>
      <c r="H71" s="114">
        <v>26</v>
      </c>
      <c r="I71" s="140">
        <v>80</v>
      </c>
      <c r="J71" s="115">
        <v>-56</v>
      </c>
      <c r="K71" s="116">
        <v>-70</v>
      </c>
    </row>
    <row r="72" spans="1:11" ht="14.1" customHeight="1" x14ac:dyDescent="0.2">
      <c r="A72" s="306">
        <v>84</v>
      </c>
      <c r="B72" s="307" t="s">
        <v>308</v>
      </c>
      <c r="C72" s="308"/>
      <c r="D72" s="113">
        <v>0.58013052936910803</v>
      </c>
      <c r="E72" s="115">
        <v>8</v>
      </c>
      <c r="F72" s="114">
        <v>21</v>
      </c>
      <c r="G72" s="114">
        <v>20</v>
      </c>
      <c r="H72" s="114">
        <v>22</v>
      </c>
      <c r="I72" s="140">
        <v>22</v>
      </c>
      <c r="J72" s="115">
        <v>-14</v>
      </c>
      <c r="K72" s="116">
        <v>-63.636363636363633</v>
      </c>
    </row>
    <row r="73" spans="1:11" ht="14.1" customHeight="1" x14ac:dyDescent="0.2">
      <c r="A73" s="306" t="s">
        <v>309</v>
      </c>
      <c r="B73" s="307" t="s">
        <v>310</v>
      </c>
      <c r="C73" s="308"/>
      <c r="D73" s="113">
        <v>0.50761421319796951</v>
      </c>
      <c r="E73" s="115">
        <v>7</v>
      </c>
      <c r="F73" s="114">
        <v>6</v>
      </c>
      <c r="G73" s="114">
        <v>15</v>
      </c>
      <c r="H73" s="114">
        <v>17</v>
      </c>
      <c r="I73" s="140">
        <v>16</v>
      </c>
      <c r="J73" s="115">
        <v>-9</v>
      </c>
      <c r="K73" s="116">
        <v>-56.25</v>
      </c>
    </row>
    <row r="74" spans="1:11" ht="14.1" customHeight="1" x14ac:dyDescent="0.2">
      <c r="A74" s="306" t="s">
        <v>311</v>
      </c>
      <c r="B74" s="307" t="s">
        <v>312</v>
      </c>
      <c r="C74" s="308"/>
      <c r="D74" s="113">
        <v>0</v>
      </c>
      <c r="E74" s="115">
        <v>0</v>
      </c>
      <c r="F74" s="114">
        <v>14</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v>
      </c>
      <c r="E76" s="115">
        <v>0</v>
      </c>
      <c r="F76" s="114" t="s">
        <v>513</v>
      </c>
      <c r="G76" s="114">
        <v>0</v>
      </c>
      <c r="H76" s="114">
        <v>0</v>
      </c>
      <c r="I76" s="140" t="s">
        <v>513</v>
      </c>
      <c r="J76" s="115" t="s">
        <v>513</v>
      </c>
      <c r="K76" s="116" t="s">
        <v>513</v>
      </c>
    </row>
    <row r="77" spans="1:11" ht="14.1" customHeight="1" x14ac:dyDescent="0.2">
      <c r="A77" s="306">
        <v>92</v>
      </c>
      <c r="B77" s="307" t="s">
        <v>316</v>
      </c>
      <c r="C77" s="308"/>
      <c r="D77" s="113">
        <v>0.72516316171138506</v>
      </c>
      <c r="E77" s="115">
        <v>10</v>
      </c>
      <c r="F77" s="114">
        <v>5</v>
      </c>
      <c r="G77" s="114">
        <v>5</v>
      </c>
      <c r="H77" s="114">
        <v>7</v>
      </c>
      <c r="I77" s="140">
        <v>11</v>
      </c>
      <c r="J77" s="115">
        <v>-1</v>
      </c>
      <c r="K77" s="116">
        <v>-9.0909090909090917</v>
      </c>
    </row>
    <row r="78" spans="1:11" ht="14.1" customHeight="1" x14ac:dyDescent="0.2">
      <c r="A78" s="306">
        <v>93</v>
      </c>
      <c r="B78" s="307" t="s">
        <v>317</v>
      </c>
      <c r="C78" s="308"/>
      <c r="D78" s="113" t="s">
        <v>513</v>
      </c>
      <c r="E78" s="115" t="s">
        <v>513</v>
      </c>
      <c r="F78" s="114" t="s">
        <v>513</v>
      </c>
      <c r="G78" s="114">
        <v>0</v>
      </c>
      <c r="H78" s="114">
        <v>0</v>
      </c>
      <c r="I78" s="140" t="s">
        <v>513</v>
      </c>
      <c r="J78" s="115" t="s">
        <v>513</v>
      </c>
      <c r="K78" s="116" t="s">
        <v>513</v>
      </c>
    </row>
    <row r="79" spans="1:11" ht="14.1" customHeight="1" x14ac:dyDescent="0.2">
      <c r="A79" s="306">
        <v>94</v>
      </c>
      <c r="B79" s="307" t="s">
        <v>318</v>
      </c>
      <c r="C79" s="308"/>
      <c r="D79" s="113">
        <v>0.72516316171138506</v>
      </c>
      <c r="E79" s="115">
        <v>10</v>
      </c>
      <c r="F79" s="114">
        <v>7</v>
      </c>
      <c r="G79" s="114">
        <v>12</v>
      </c>
      <c r="H79" s="114">
        <v>9</v>
      </c>
      <c r="I79" s="140">
        <v>9</v>
      </c>
      <c r="J79" s="115">
        <v>1</v>
      </c>
      <c r="K79" s="116">
        <v>11.111111111111111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0.8701957940536621</v>
      </c>
      <c r="E81" s="143">
        <v>12</v>
      </c>
      <c r="F81" s="144">
        <v>8</v>
      </c>
      <c r="G81" s="144">
        <v>14</v>
      </c>
      <c r="H81" s="144">
        <v>14</v>
      </c>
      <c r="I81" s="145">
        <v>14</v>
      </c>
      <c r="J81" s="143">
        <v>-2</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16904</v>
      </c>
      <c r="C10" s="114">
        <v>9296</v>
      </c>
      <c r="D10" s="114">
        <v>7608</v>
      </c>
      <c r="E10" s="114">
        <v>13175</v>
      </c>
      <c r="F10" s="114">
        <v>3048</v>
      </c>
      <c r="G10" s="114">
        <v>2663</v>
      </c>
      <c r="H10" s="114">
        <v>4314</v>
      </c>
      <c r="I10" s="115">
        <v>6247</v>
      </c>
      <c r="J10" s="114">
        <v>4605</v>
      </c>
      <c r="K10" s="114">
        <v>1642</v>
      </c>
      <c r="L10" s="423">
        <v>1190</v>
      </c>
      <c r="M10" s="424">
        <v>1172</v>
      </c>
    </row>
    <row r="11" spans="1:13" ht="11.1" customHeight="1" x14ac:dyDescent="0.2">
      <c r="A11" s="422" t="s">
        <v>387</v>
      </c>
      <c r="B11" s="115">
        <v>17088</v>
      </c>
      <c r="C11" s="114">
        <v>9479</v>
      </c>
      <c r="D11" s="114">
        <v>7609</v>
      </c>
      <c r="E11" s="114">
        <v>13278</v>
      </c>
      <c r="F11" s="114">
        <v>3127</v>
      </c>
      <c r="G11" s="114">
        <v>2586</v>
      </c>
      <c r="H11" s="114">
        <v>4441</v>
      </c>
      <c r="I11" s="115">
        <v>6328</v>
      </c>
      <c r="J11" s="114">
        <v>4657</v>
      </c>
      <c r="K11" s="114">
        <v>1671</v>
      </c>
      <c r="L11" s="423">
        <v>1411</v>
      </c>
      <c r="M11" s="424">
        <v>1172</v>
      </c>
    </row>
    <row r="12" spans="1:13" ht="11.1" customHeight="1" x14ac:dyDescent="0.2">
      <c r="A12" s="422" t="s">
        <v>388</v>
      </c>
      <c r="B12" s="115">
        <v>17485</v>
      </c>
      <c r="C12" s="114">
        <v>9697</v>
      </c>
      <c r="D12" s="114">
        <v>7788</v>
      </c>
      <c r="E12" s="114">
        <v>13655</v>
      </c>
      <c r="F12" s="114">
        <v>3143</v>
      </c>
      <c r="G12" s="114">
        <v>2786</v>
      </c>
      <c r="H12" s="114">
        <v>4534</v>
      </c>
      <c r="I12" s="115">
        <v>6466</v>
      </c>
      <c r="J12" s="114">
        <v>4663</v>
      </c>
      <c r="K12" s="114">
        <v>1803</v>
      </c>
      <c r="L12" s="423">
        <v>1820</v>
      </c>
      <c r="M12" s="424">
        <v>1469</v>
      </c>
    </row>
    <row r="13" spans="1:13" s="110" customFormat="1" ht="11.1" customHeight="1" x14ac:dyDescent="0.2">
      <c r="A13" s="422" t="s">
        <v>389</v>
      </c>
      <c r="B13" s="115">
        <v>17329</v>
      </c>
      <c r="C13" s="114">
        <v>9524</v>
      </c>
      <c r="D13" s="114">
        <v>7805</v>
      </c>
      <c r="E13" s="114">
        <v>13446</v>
      </c>
      <c r="F13" s="114">
        <v>3203</v>
      </c>
      <c r="G13" s="114">
        <v>2679</v>
      </c>
      <c r="H13" s="114">
        <v>4566</v>
      </c>
      <c r="I13" s="115">
        <v>6483</v>
      </c>
      <c r="J13" s="114">
        <v>4698</v>
      </c>
      <c r="K13" s="114">
        <v>1785</v>
      </c>
      <c r="L13" s="423">
        <v>865</v>
      </c>
      <c r="M13" s="424">
        <v>1151</v>
      </c>
    </row>
    <row r="14" spans="1:13" ht="15" customHeight="1" x14ac:dyDescent="0.2">
      <c r="A14" s="422" t="s">
        <v>390</v>
      </c>
      <c r="B14" s="115">
        <v>17421</v>
      </c>
      <c r="C14" s="114">
        <v>9605</v>
      </c>
      <c r="D14" s="114">
        <v>7816</v>
      </c>
      <c r="E14" s="114">
        <v>12928</v>
      </c>
      <c r="F14" s="114">
        <v>3852</v>
      </c>
      <c r="G14" s="114">
        <v>2608</v>
      </c>
      <c r="H14" s="114">
        <v>4717</v>
      </c>
      <c r="I14" s="115">
        <v>6281</v>
      </c>
      <c r="J14" s="114">
        <v>4516</v>
      </c>
      <c r="K14" s="114">
        <v>1765</v>
      </c>
      <c r="L14" s="423">
        <v>1406</v>
      </c>
      <c r="M14" s="424">
        <v>1292</v>
      </c>
    </row>
    <row r="15" spans="1:13" ht="11.1" customHeight="1" x14ac:dyDescent="0.2">
      <c r="A15" s="422" t="s">
        <v>387</v>
      </c>
      <c r="B15" s="115">
        <v>17832</v>
      </c>
      <c r="C15" s="114">
        <v>9947</v>
      </c>
      <c r="D15" s="114">
        <v>7885</v>
      </c>
      <c r="E15" s="114">
        <v>13202</v>
      </c>
      <c r="F15" s="114">
        <v>3989</v>
      </c>
      <c r="G15" s="114">
        <v>2587</v>
      </c>
      <c r="H15" s="114">
        <v>4922</v>
      </c>
      <c r="I15" s="115">
        <v>6557</v>
      </c>
      <c r="J15" s="114">
        <v>4691</v>
      </c>
      <c r="K15" s="114">
        <v>1866</v>
      </c>
      <c r="L15" s="423">
        <v>1310</v>
      </c>
      <c r="M15" s="424">
        <v>1165</v>
      </c>
    </row>
    <row r="16" spans="1:13" ht="11.1" customHeight="1" x14ac:dyDescent="0.2">
      <c r="A16" s="422" t="s">
        <v>388</v>
      </c>
      <c r="B16" s="115">
        <v>18322</v>
      </c>
      <c r="C16" s="114">
        <v>10150</v>
      </c>
      <c r="D16" s="114">
        <v>8172</v>
      </c>
      <c r="E16" s="114">
        <v>13578</v>
      </c>
      <c r="F16" s="114">
        <v>4121</v>
      </c>
      <c r="G16" s="114">
        <v>2896</v>
      </c>
      <c r="H16" s="114">
        <v>4980</v>
      </c>
      <c r="I16" s="115">
        <v>6700</v>
      </c>
      <c r="J16" s="114">
        <v>4702</v>
      </c>
      <c r="K16" s="114">
        <v>1998</v>
      </c>
      <c r="L16" s="423">
        <v>1941</v>
      </c>
      <c r="M16" s="424">
        <v>1455</v>
      </c>
    </row>
    <row r="17" spans="1:13" s="110" customFormat="1" ht="11.1" customHeight="1" x14ac:dyDescent="0.2">
      <c r="A17" s="422" t="s">
        <v>389</v>
      </c>
      <c r="B17" s="115">
        <v>18121</v>
      </c>
      <c r="C17" s="114">
        <v>9943</v>
      </c>
      <c r="D17" s="114">
        <v>8178</v>
      </c>
      <c r="E17" s="114">
        <v>13898</v>
      </c>
      <c r="F17" s="114">
        <v>4191</v>
      </c>
      <c r="G17" s="114">
        <v>2773</v>
      </c>
      <c r="H17" s="114">
        <v>5029</v>
      </c>
      <c r="I17" s="115">
        <v>6624</v>
      </c>
      <c r="J17" s="114">
        <v>4667</v>
      </c>
      <c r="K17" s="114">
        <v>1957</v>
      </c>
      <c r="L17" s="423">
        <v>940</v>
      </c>
      <c r="M17" s="424">
        <v>1198</v>
      </c>
    </row>
    <row r="18" spans="1:13" ht="15" customHeight="1" x14ac:dyDescent="0.2">
      <c r="A18" s="422" t="s">
        <v>391</v>
      </c>
      <c r="B18" s="115">
        <v>18202</v>
      </c>
      <c r="C18" s="114">
        <v>9969</v>
      </c>
      <c r="D18" s="114">
        <v>8233</v>
      </c>
      <c r="E18" s="114">
        <v>13824</v>
      </c>
      <c r="F18" s="114">
        <v>4323</v>
      </c>
      <c r="G18" s="114">
        <v>2730</v>
      </c>
      <c r="H18" s="114">
        <v>5147</v>
      </c>
      <c r="I18" s="115">
        <v>6429</v>
      </c>
      <c r="J18" s="114">
        <v>4536</v>
      </c>
      <c r="K18" s="114">
        <v>1893</v>
      </c>
      <c r="L18" s="423">
        <v>1447</v>
      </c>
      <c r="M18" s="424">
        <v>1353</v>
      </c>
    </row>
    <row r="19" spans="1:13" ht="11.1" customHeight="1" x14ac:dyDescent="0.2">
      <c r="A19" s="422" t="s">
        <v>387</v>
      </c>
      <c r="B19" s="115">
        <v>18319</v>
      </c>
      <c r="C19" s="114">
        <v>10096</v>
      </c>
      <c r="D19" s="114">
        <v>8223</v>
      </c>
      <c r="E19" s="114">
        <v>13868</v>
      </c>
      <c r="F19" s="114">
        <v>4400</v>
      </c>
      <c r="G19" s="114">
        <v>2656</v>
      </c>
      <c r="H19" s="114">
        <v>5294</v>
      </c>
      <c r="I19" s="115">
        <v>6675</v>
      </c>
      <c r="J19" s="114">
        <v>4716</v>
      </c>
      <c r="K19" s="114">
        <v>1959</v>
      </c>
      <c r="L19" s="423">
        <v>1188</v>
      </c>
      <c r="M19" s="424">
        <v>1088</v>
      </c>
    </row>
    <row r="20" spans="1:13" ht="11.1" customHeight="1" x14ac:dyDescent="0.2">
      <c r="A20" s="422" t="s">
        <v>388</v>
      </c>
      <c r="B20" s="115">
        <v>18637</v>
      </c>
      <c r="C20" s="114">
        <v>10266</v>
      </c>
      <c r="D20" s="114">
        <v>8371</v>
      </c>
      <c r="E20" s="114">
        <v>14142</v>
      </c>
      <c r="F20" s="114">
        <v>4413</v>
      </c>
      <c r="G20" s="114">
        <v>2873</v>
      </c>
      <c r="H20" s="114">
        <v>5398</v>
      </c>
      <c r="I20" s="115">
        <v>6785</v>
      </c>
      <c r="J20" s="114">
        <v>4715</v>
      </c>
      <c r="K20" s="114">
        <v>2070</v>
      </c>
      <c r="L20" s="423">
        <v>1694</v>
      </c>
      <c r="M20" s="424">
        <v>1397</v>
      </c>
    </row>
    <row r="21" spans="1:13" s="110" customFormat="1" ht="11.1" customHeight="1" x14ac:dyDescent="0.2">
      <c r="A21" s="422" t="s">
        <v>389</v>
      </c>
      <c r="B21" s="115">
        <v>18298</v>
      </c>
      <c r="C21" s="114">
        <v>10020</v>
      </c>
      <c r="D21" s="114">
        <v>8278</v>
      </c>
      <c r="E21" s="114">
        <v>13889</v>
      </c>
      <c r="F21" s="114">
        <v>4380</v>
      </c>
      <c r="G21" s="114">
        <v>2706</v>
      </c>
      <c r="H21" s="114">
        <v>5395</v>
      </c>
      <c r="I21" s="115">
        <v>6627</v>
      </c>
      <c r="J21" s="114">
        <v>4624</v>
      </c>
      <c r="K21" s="114">
        <v>2003</v>
      </c>
      <c r="L21" s="423">
        <v>851</v>
      </c>
      <c r="M21" s="424">
        <v>1260</v>
      </c>
    </row>
    <row r="22" spans="1:13" ht="15" customHeight="1" x14ac:dyDescent="0.2">
      <c r="A22" s="422" t="s">
        <v>392</v>
      </c>
      <c r="B22" s="115">
        <v>18272</v>
      </c>
      <c r="C22" s="114">
        <v>9963</v>
      </c>
      <c r="D22" s="114">
        <v>8309</v>
      </c>
      <c r="E22" s="114">
        <v>13822</v>
      </c>
      <c r="F22" s="114">
        <v>4367</v>
      </c>
      <c r="G22" s="114">
        <v>2604</v>
      </c>
      <c r="H22" s="114">
        <v>5487</v>
      </c>
      <c r="I22" s="115">
        <v>6590</v>
      </c>
      <c r="J22" s="114">
        <v>4625</v>
      </c>
      <c r="K22" s="114">
        <v>1965</v>
      </c>
      <c r="L22" s="423">
        <v>1449</v>
      </c>
      <c r="M22" s="424">
        <v>1487</v>
      </c>
    </row>
    <row r="23" spans="1:13" ht="11.1" customHeight="1" x14ac:dyDescent="0.2">
      <c r="A23" s="422" t="s">
        <v>387</v>
      </c>
      <c r="B23" s="115">
        <v>18310</v>
      </c>
      <c r="C23" s="114">
        <v>10037</v>
      </c>
      <c r="D23" s="114">
        <v>8273</v>
      </c>
      <c r="E23" s="114">
        <v>13806</v>
      </c>
      <c r="F23" s="114">
        <v>4395</v>
      </c>
      <c r="G23" s="114">
        <v>2528</v>
      </c>
      <c r="H23" s="114">
        <v>5590</v>
      </c>
      <c r="I23" s="115">
        <v>6772</v>
      </c>
      <c r="J23" s="114">
        <v>4718</v>
      </c>
      <c r="K23" s="114">
        <v>2054</v>
      </c>
      <c r="L23" s="423">
        <v>1112</v>
      </c>
      <c r="M23" s="424">
        <v>1085</v>
      </c>
    </row>
    <row r="24" spans="1:13" ht="11.1" customHeight="1" x14ac:dyDescent="0.2">
      <c r="A24" s="422" t="s">
        <v>388</v>
      </c>
      <c r="B24" s="115">
        <v>18649</v>
      </c>
      <c r="C24" s="114">
        <v>10217</v>
      </c>
      <c r="D24" s="114">
        <v>8432</v>
      </c>
      <c r="E24" s="114">
        <v>13526</v>
      </c>
      <c r="F24" s="114">
        <v>4430</v>
      </c>
      <c r="G24" s="114">
        <v>2783</v>
      </c>
      <c r="H24" s="114">
        <v>5689</v>
      </c>
      <c r="I24" s="115">
        <v>6872</v>
      </c>
      <c r="J24" s="114">
        <v>4735</v>
      </c>
      <c r="K24" s="114">
        <v>2137</v>
      </c>
      <c r="L24" s="423">
        <v>1647</v>
      </c>
      <c r="M24" s="424">
        <v>1401</v>
      </c>
    </row>
    <row r="25" spans="1:13" s="110" customFormat="1" ht="11.1" customHeight="1" x14ac:dyDescent="0.2">
      <c r="A25" s="422" t="s">
        <v>389</v>
      </c>
      <c r="B25" s="115">
        <v>18196</v>
      </c>
      <c r="C25" s="114">
        <v>9860</v>
      </c>
      <c r="D25" s="114">
        <v>8336</v>
      </c>
      <c r="E25" s="114">
        <v>13099</v>
      </c>
      <c r="F25" s="114">
        <v>4403</v>
      </c>
      <c r="G25" s="114">
        <v>2610</v>
      </c>
      <c r="H25" s="114">
        <v>5651</v>
      </c>
      <c r="I25" s="115">
        <v>6729</v>
      </c>
      <c r="J25" s="114">
        <v>4682</v>
      </c>
      <c r="K25" s="114">
        <v>2047</v>
      </c>
      <c r="L25" s="423">
        <v>833</v>
      </c>
      <c r="M25" s="424">
        <v>1325</v>
      </c>
    </row>
    <row r="26" spans="1:13" ht="15" customHeight="1" x14ac:dyDescent="0.2">
      <c r="A26" s="422" t="s">
        <v>393</v>
      </c>
      <c r="B26" s="115">
        <v>18411</v>
      </c>
      <c r="C26" s="114">
        <v>10009</v>
      </c>
      <c r="D26" s="114">
        <v>8402</v>
      </c>
      <c r="E26" s="114">
        <v>13220</v>
      </c>
      <c r="F26" s="114">
        <v>4501</v>
      </c>
      <c r="G26" s="114">
        <v>2548</v>
      </c>
      <c r="H26" s="114">
        <v>5769</v>
      </c>
      <c r="I26" s="115">
        <v>6550</v>
      </c>
      <c r="J26" s="114">
        <v>4529</v>
      </c>
      <c r="K26" s="114">
        <v>2021</v>
      </c>
      <c r="L26" s="423">
        <v>1511</v>
      </c>
      <c r="M26" s="424">
        <v>1360</v>
      </c>
    </row>
    <row r="27" spans="1:13" ht="11.1" customHeight="1" x14ac:dyDescent="0.2">
      <c r="A27" s="422" t="s">
        <v>387</v>
      </c>
      <c r="B27" s="115">
        <v>18570</v>
      </c>
      <c r="C27" s="114">
        <v>10101</v>
      </c>
      <c r="D27" s="114">
        <v>8469</v>
      </c>
      <c r="E27" s="114">
        <v>13299</v>
      </c>
      <c r="F27" s="114">
        <v>4580</v>
      </c>
      <c r="G27" s="114">
        <v>2515</v>
      </c>
      <c r="H27" s="114">
        <v>5863</v>
      </c>
      <c r="I27" s="115">
        <v>6774</v>
      </c>
      <c r="J27" s="114">
        <v>4639</v>
      </c>
      <c r="K27" s="114">
        <v>2135</v>
      </c>
      <c r="L27" s="423">
        <v>1140</v>
      </c>
      <c r="M27" s="424">
        <v>1015</v>
      </c>
    </row>
    <row r="28" spans="1:13" ht="11.1" customHeight="1" x14ac:dyDescent="0.2">
      <c r="A28" s="422" t="s">
        <v>388</v>
      </c>
      <c r="B28" s="115">
        <v>18973</v>
      </c>
      <c r="C28" s="114">
        <v>10309</v>
      </c>
      <c r="D28" s="114">
        <v>8664</v>
      </c>
      <c r="E28" s="114">
        <v>14268</v>
      </c>
      <c r="F28" s="114">
        <v>4664</v>
      </c>
      <c r="G28" s="114">
        <v>2687</v>
      </c>
      <c r="H28" s="114">
        <v>5969</v>
      </c>
      <c r="I28" s="115">
        <v>6932</v>
      </c>
      <c r="J28" s="114">
        <v>4706</v>
      </c>
      <c r="K28" s="114">
        <v>2226</v>
      </c>
      <c r="L28" s="423">
        <v>1798</v>
      </c>
      <c r="M28" s="424">
        <v>1456</v>
      </c>
    </row>
    <row r="29" spans="1:13" s="110" customFormat="1" ht="11.1" customHeight="1" x14ac:dyDescent="0.2">
      <c r="A29" s="422" t="s">
        <v>389</v>
      </c>
      <c r="B29" s="115">
        <v>18720</v>
      </c>
      <c r="C29" s="114">
        <v>10136</v>
      </c>
      <c r="D29" s="114">
        <v>8584</v>
      </c>
      <c r="E29" s="114">
        <v>14086</v>
      </c>
      <c r="F29" s="114">
        <v>4625</v>
      </c>
      <c r="G29" s="114">
        <v>2620</v>
      </c>
      <c r="H29" s="114">
        <v>5996</v>
      </c>
      <c r="I29" s="115">
        <v>6914</v>
      </c>
      <c r="J29" s="114">
        <v>4753</v>
      </c>
      <c r="K29" s="114">
        <v>2161</v>
      </c>
      <c r="L29" s="423">
        <v>918</v>
      </c>
      <c r="M29" s="424">
        <v>1175</v>
      </c>
    </row>
    <row r="30" spans="1:13" ht="15" customHeight="1" x14ac:dyDescent="0.2">
      <c r="A30" s="422" t="s">
        <v>394</v>
      </c>
      <c r="B30" s="115">
        <v>18822</v>
      </c>
      <c r="C30" s="114">
        <v>10188</v>
      </c>
      <c r="D30" s="114">
        <v>8634</v>
      </c>
      <c r="E30" s="114">
        <v>14108</v>
      </c>
      <c r="F30" s="114">
        <v>4706</v>
      </c>
      <c r="G30" s="114">
        <v>2533</v>
      </c>
      <c r="H30" s="114">
        <v>6092</v>
      </c>
      <c r="I30" s="115">
        <v>6712</v>
      </c>
      <c r="J30" s="114">
        <v>4654</v>
      </c>
      <c r="K30" s="114">
        <v>2058</v>
      </c>
      <c r="L30" s="423">
        <v>1530</v>
      </c>
      <c r="M30" s="424">
        <v>1417</v>
      </c>
    </row>
    <row r="31" spans="1:13" ht="11.1" customHeight="1" x14ac:dyDescent="0.2">
      <c r="A31" s="422" t="s">
        <v>387</v>
      </c>
      <c r="B31" s="115">
        <v>19093</v>
      </c>
      <c r="C31" s="114">
        <v>10333</v>
      </c>
      <c r="D31" s="114">
        <v>8760</v>
      </c>
      <c r="E31" s="114">
        <v>14261</v>
      </c>
      <c r="F31" s="114">
        <v>4826</v>
      </c>
      <c r="G31" s="114">
        <v>2502</v>
      </c>
      <c r="H31" s="114">
        <v>6221</v>
      </c>
      <c r="I31" s="115">
        <v>6870</v>
      </c>
      <c r="J31" s="114">
        <v>4708</v>
      </c>
      <c r="K31" s="114">
        <v>2162</v>
      </c>
      <c r="L31" s="423">
        <v>1301</v>
      </c>
      <c r="M31" s="424">
        <v>1069</v>
      </c>
    </row>
    <row r="32" spans="1:13" ht="11.1" customHeight="1" x14ac:dyDescent="0.2">
      <c r="A32" s="422" t="s">
        <v>388</v>
      </c>
      <c r="B32" s="115">
        <v>19418</v>
      </c>
      <c r="C32" s="114">
        <v>10583</v>
      </c>
      <c r="D32" s="114">
        <v>8835</v>
      </c>
      <c r="E32" s="114">
        <v>14527</v>
      </c>
      <c r="F32" s="114">
        <v>4889</v>
      </c>
      <c r="G32" s="114">
        <v>2691</v>
      </c>
      <c r="H32" s="114">
        <v>6275</v>
      </c>
      <c r="I32" s="115">
        <v>6931</v>
      </c>
      <c r="J32" s="114">
        <v>4619</v>
      </c>
      <c r="K32" s="114">
        <v>2312</v>
      </c>
      <c r="L32" s="423">
        <v>1790</v>
      </c>
      <c r="M32" s="424">
        <v>1527</v>
      </c>
    </row>
    <row r="33" spans="1:13" s="110" customFormat="1" ht="11.1" customHeight="1" x14ac:dyDescent="0.2">
      <c r="A33" s="422" t="s">
        <v>389</v>
      </c>
      <c r="B33" s="115">
        <v>19081</v>
      </c>
      <c r="C33" s="114">
        <v>10318</v>
      </c>
      <c r="D33" s="114">
        <v>8763</v>
      </c>
      <c r="E33" s="114">
        <v>14214</v>
      </c>
      <c r="F33" s="114">
        <v>4865</v>
      </c>
      <c r="G33" s="114">
        <v>2573</v>
      </c>
      <c r="H33" s="114">
        <v>6273</v>
      </c>
      <c r="I33" s="115">
        <v>6758</v>
      </c>
      <c r="J33" s="114">
        <v>4552</v>
      </c>
      <c r="K33" s="114">
        <v>2206</v>
      </c>
      <c r="L33" s="423">
        <v>894</v>
      </c>
      <c r="M33" s="424">
        <v>1266</v>
      </c>
    </row>
    <row r="34" spans="1:13" ht="15" customHeight="1" x14ac:dyDescent="0.2">
      <c r="A34" s="422" t="s">
        <v>395</v>
      </c>
      <c r="B34" s="115">
        <v>19046</v>
      </c>
      <c r="C34" s="114">
        <v>10270</v>
      </c>
      <c r="D34" s="114">
        <v>8776</v>
      </c>
      <c r="E34" s="114">
        <v>14163</v>
      </c>
      <c r="F34" s="114">
        <v>4882</v>
      </c>
      <c r="G34" s="114">
        <v>2466</v>
      </c>
      <c r="H34" s="114">
        <v>6378</v>
      </c>
      <c r="I34" s="115">
        <v>6699</v>
      </c>
      <c r="J34" s="114">
        <v>4507</v>
      </c>
      <c r="K34" s="114">
        <v>2192</v>
      </c>
      <c r="L34" s="423">
        <v>1351</v>
      </c>
      <c r="M34" s="424">
        <v>1367</v>
      </c>
    </row>
    <row r="35" spans="1:13" ht="11.1" customHeight="1" x14ac:dyDescent="0.2">
      <c r="A35" s="422" t="s">
        <v>387</v>
      </c>
      <c r="B35" s="115">
        <v>19076</v>
      </c>
      <c r="C35" s="114">
        <v>10328</v>
      </c>
      <c r="D35" s="114">
        <v>8748</v>
      </c>
      <c r="E35" s="114">
        <v>14139</v>
      </c>
      <c r="F35" s="114">
        <v>4937</v>
      </c>
      <c r="G35" s="114">
        <v>2414</v>
      </c>
      <c r="H35" s="114">
        <v>6468</v>
      </c>
      <c r="I35" s="115">
        <v>6830</v>
      </c>
      <c r="J35" s="114">
        <v>4562</v>
      </c>
      <c r="K35" s="114">
        <v>2268</v>
      </c>
      <c r="L35" s="423">
        <v>1229</v>
      </c>
      <c r="M35" s="424">
        <v>1148</v>
      </c>
    </row>
    <row r="36" spans="1:13" ht="11.1" customHeight="1" x14ac:dyDescent="0.2">
      <c r="A36" s="422" t="s">
        <v>388</v>
      </c>
      <c r="B36" s="115">
        <v>19415</v>
      </c>
      <c r="C36" s="114">
        <v>10512</v>
      </c>
      <c r="D36" s="114">
        <v>8903</v>
      </c>
      <c r="E36" s="114">
        <v>14413</v>
      </c>
      <c r="F36" s="114">
        <v>5002</v>
      </c>
      <c r="G36" s="114">
        <v>2627</v>
      </c>
      <c r="H36" s="114">
        <v>6557</v>
      </c>
      <c r="I36" s="115">
        <v>6967</v>
      </c>
      <c r="J36" s="114">
        <v>4558</v>
      </c>
      <c r="K36" s="114">
        <v>2409</v>
      </c>
      <c r="L36" s="423">
        <v>1917</v>
      </c>
      <c r="M36" s="424">
        <v>1662</v>
      </c>
    </row>
    <row r="37" spans="1:13" s="110" customFormat="1" ht="11.1" customHeight="1" x14ac:dyDescent="0.2">
      <c r="A37" s="422" t="s">
        <v>389</v>
      </c>
      <c r="B37" s="115">
        <v>19230</v>
      </c>
      <c r="C37" s="114">
        <v>10341</v>
      </c>
      <c r="D37" s="114">
        <v>8889</v>
      </c>
      <c r="E37" s="114">
        <v>14177</v>
      </c>
      <c r="F37" s="114">
        <v>5053</v>
      </c>
      <c r="G37" s="114">
        <v>2515</v>
      </c>
      <c r="H37" s="114">
        <v>6598</v>
      </c>
      <c r="I37" s="115">
        <v>6848</v>
      </c>
      <c r="J37" s="114">
        <v>4511</v>
      </c>
      <c r="K37" s="114">
        <v>2337</v>
      </c>
      <c r="L37" s="423">
        <v>964</v>
      </c>
      <c r="M37" s="424">
        <v>1235</v>
      </c>
    </row>
    <row r="38" spans="1:13" ht="15" customHeight="1" x14ac:dyDescent="0.2">
      <c r="A38" s="425" t="s">
        <v>396</v>
      </c>
      <c r="B38" s="115">
        <v>19365</v>
      </c>
      <c r="C38" s="114">
        <v>10394</v>
      </c>
      <c r="D38" s="114">
        <v>8971</v>
      </c>
      <c r="E38" s="114">
        <v>14224</v>
      </c>
      <c r="F38" s="114">
        <v>5141</v>
      </c>
      <c r="G38" s="114">
        <v>2463</v>
      </c>
      <c r="H38" s="114">
        <v>6709</v>
      </c>
      <c r="I38" s="115">
        <v>6813</v>
      </c>
      <c r="J38" s="114">
        <v>4501</v>
      </c>
      <c r="K38" s="114">
        <v>2312</v>
      </c>
      <c r="L38" s="423">
        <v>1567</v>
      </c>
      <c r="M38" s="424">
        <v>1524</v>
      </c>
    </row>
    <row r="39" spans="1:13" ht="11.1" customHeight="1" x14ac:dyDescent="0.2">
      <c r="A39" s="422" t="s">
        <v>387</v>
      </c>
      <c r="B39" s="115">
        <v>19407</v>
      </c>
      <c r="C39" s="114">
        <v>10403</v>
      </c>
      <c r="D39" s="114">
        <v>9004</v>
      </c>
      <c r="E39" s="114">
        <v>14189</v>
      </c>
      <c r="F39" s="114">
        <v>5218</v>
      </c>
      <c r="G39" s="114">
        <v>2385</v>
      </c>
      <c r="H39" s="114">
        <v>6811</v>
      </c>
      <c r="I39" s="115">
        <v>6927</v>
      </c>
      <c r="J39" s="114">
        <v>4533</v>
      </c>
      <c r="K39" s="114">
        <v>2394</v>
      </c>
      <c r="L39" s="423">
        <v>1317</v>
      </c>
      <c r="M39" s="424">
        <v>1248</v>
      </c>
    </row>
    <row r="40" spans="1:13" ht="11.1" customHeight="1" x14ac:dyDescent="0.2">
      <c r="A40" s="425" t="s">
        <v>388</v>
      </c>
      <c r="B40" s="115">
        <v>19804</v>
      </c>
      <c r="C40" s="114">
        <v>10635</v>
      </c>
      <c r="D40" s="114">
        <v>9169</v>
      </c>
      <c r="E40" s="114">
        <v>14513</v>
      </c>
      <c r="F40" s="114">
        <v>5291</v>
      </c>
      <c r="G40" s="114">
        <v>2608</v>
      </c>
      <c r="H40" s="114">
        <v>6925</v>
      </c>
      <c r="I40" s="115">
        <v>7067</v>
      </c>
      <c r="J40" s="114">
        <v>4532</v>
      </c>
      <c r="K40" s="114">
        <v>2535</v>
      </c>
      <c r="L40" s="423">
        <v>1857</v>
      </c>
      <c r="M40" s="424">
        <v>1554</v>
      </c>
    </row>
    <row r="41" spans="1:13" s="110" customFormat="1" ht="11.1" customHeight="1" x14ac:dyDescent="0.2">
      <c r="A41" s="422" t="s">
        <v>389</v>
      </c>
      <c r="B41" s="115">
        <v>19588</v>
      </c>
      <c r="C41" s="114">
        <v>10472</v>
      </c>
      <c r="D41" s="114">
        <v>9116</v>
      </c>
      <c r="E41" s="114">
        <v>14279</v>
      </c>
      <c r="F41" s="114">
        <v>5309</v>
      </c>
      <c r="G41" s="114">
        <v>2522</v>
      </c>
      <c r="H41" s="114">
        <v>6911</v>
      </c>
      <c r="I41" s="115">
        <v>6908</v>
      </c>
      <c r="J41" s="114">
        <v>4467</v>
      </c>
      <c r="K41" s="114">
        <v>2441</v>
      </c>
      <c r="L41" s="423">
        <v>1070</v>
      </c>
      <c r="M41" s="424">
        <v>1304</v>
      </c>
    </row>
    <row r="42" spans="1:13" ht="15" customHeight="1" x14ac:dyDescent="0.2">
      <c r="A42" s="422" t="s">
        <v>397</v>
      </c>
      <c r="B42" s="115">
        <v>19663</v>
      </c>
      <c r="C42" s="114">
        <v>10461</v>
      </c>
      <c r="D42" s="114">
        <v>9202</v>
      </c>
      <c r="E42" s="114">
        <v>14265</v>
      </c>
      <c r="F42" s="114">
        <v>5398</v>
      </c>
      <c r="G42" s="114">
        <v>2470</v>
      </c>
      <c r="H42" s="114">
        <v>6992</v>
      </c>
      <c r="I42" s="115">
        <v>6836</v>
      </c>
      <c r="J42" s="114">
        <v>4428</v>
      </c>
      <c r="K42" s="114">
        <v>2408</v>
      </c>
      <c r="L42" s="423">
        <v>1459</v>
      </c>
      <c r="M42" s="424">
        <v>1396</v>
      </c>
    </row>
    <row r="43" spans="1:13" ht="11.1" customHeight="1" x14ac:dyDescent="0.2">
      <c r="A43" s="422" t="s">
        <v>387</v>
      </c>
      <c r="B43" s="115">
        <v>19801</v>
      </c>
      <c r="C43" s="114">
        <v>10572</v>
      </c>
      <c r="D43" s="114">
        <v>9229</v>
      </c>
      <c r="E43" s="114">
        <v>14304</v>
      </c>
      <c r="F43" s="114">
        <v>5497</v>
      </c>
      <c r="G43" s="114">
        <v>2417</v>
      </c>
      <c r="H43" s="114">
        <v>7136</v>
      </c>
      <c r="I43" s="115">
        <v>7121</v>
      </c>
      <c r="J43" s="114">
        <v>4602</v>
      </c>
      <c r="K43" s="114">
        <v>2519</v>
      </c>
      <c r="L43" s="423">
        <v>1465</v>
      </c>
      <c r="M43" s="424">
        <v>1333</v>
      </c>
    </row>
    <row r="44" spans="1:13" ht="11.1" customHeight="1" x14ac:dyDescent="0.2">
      <c r="A44" s="422" t="s">
        <v>388</v>
      </c>
      <c r="B44" s="115">
        <v>20286</v>
      </c>
      <c r="C44" s="114">
        <v>10821</v>
      </c>
      <c r="D44" s="114">
        <v>9465</v>
      </c>
      <c r="E44" s="114">
        <v>14723</v>
      </c>
      <c r="F44" s="114">
        <v>5563</v>
      </c>
      <c r="G44" s="114">
        <v>2677</v>
      </c>
      <c r="H44" s="114">
        <v>7173</v>
      </c>
      <c r="I44" s="115">
        <v>7089</v>
      </c>
      <c r="J44" s="114">
        <v>4425</v>
      </c>
      <c r="K44" s="114">
        <v>2664</v>
      </c>
      <c r="L44" s="423">
        <v>1917</v>
      </c>
      <c r="M44" s="424">
        <v>1516</v>
      </c>
    </row>
    <row r="45" spans="1:13" s="110" customFormat="1" ht="11.1" customHeight="1" x14ac:dyDescent="0.2">
      <c r="A45" s="422" t="s">
        <v>389</v>
      </c>
      <c r="B45" s="115">
        <v>20056</v>
      </c>
      <c r="C45" s="114">
        <v>10632</v>
      </c>
      <c r="D45" s="114">
        <v>9424</v>
      </c>
      <c r="E45" s="114">
        <v>14493</v>
      </c>
      <c r="F45" s="114">
        <v>5563</v>
      </c>
      <c r="G45" s="114">
        <v>2556</v>
      </c>
      <c r="H45" s="114">
        <v>7186</v>
      </c>
      <c r="I45" s="115">
        <v>6992</v>
      </c>
      <c r="J45" s="114">
        <v>4385</v>
      </c>
      <c r="K45" s="114">
        <v>2607</v>
      </c>
      <c r="L45" s="423">
        <v>1014</v>
      </c>
      <c r="M45" s="424">
        <v>1277</v>
      </c>
    </row>
    <row r="46" spans="1:13" ht="15" customHeight="1" x14ac:dyDescent="0.2">
      <c r="A46" s="422" t="s">
        <v>398</v>
      </c>
      <c r="B46" s="115">
        <v>20049</v>
      </c>
      <c r="C46" s="114">
        <v>10613</v>
      </c>
      <c r="D46" s="114">
        <v>9436</v>
      </c>
      <c r="E46" s="114">
        <v>14423</v>
      </c>
      <c r="F46" s="114">
        <v>5626</v>
      </c>
      <c r="G46" s="114">
        <v>2494</v>
      </c>
      <c r="H46" s="114">
        <v>7223</v>
      </c>
      <c r="I46" s="115">
        <v>6978</v>
      </c>
      <c r="J46" s="114">
        <v>4348</v>
      </c>
      <c r="K46" s="114">
        <v>2630</v>
      </c>
      <c r="L46" s="423">
        <v>2063</v>
      </c>
      <c r="M46" s="424">
        <v>2041</v>
      </c>
    </row>
    <row r="47" spans="1:13" ht="11.1" customHeight="1" x14ac:dyDescent="0.2">
      <c r="A47" s="422" t="s">
        <v>387</v>
      </c>
      <c r="B47" s="115">
        <v>20056</v>
      </c>
      <c r="C47" s="114">
        <v>10623</v>
      </c>
      <c r="D47" s="114">
        <v>9433</v>
      </c>
      <c r="E47" s="114">
        <v>14388</v>
      </c>
      <c r="F47" s="114">
        <v>5668</v>
      </c>
      <c r="G47" s="114">
        <v>2452</v>
      </c>
      <c r="H47" s="114">
        <v>7246</v>
      </c>
      <c r="I47" s="115">
        <v>7196</v>
      </c>
      <c r="J47" s="114">
        <v>4478</v>
      </c>
      <c r="K47" s="114">
        <v>2718</v>
      </c>
      <c r="L47" s="423">
        <v>1374</v>
      </c>
      <c r="M47" s="424">
        <v>1369</v>
      </c>
    </row>
    <row r="48" spans="1:13" ht="11.1" customHeight="1" x14ac:dyDescent="0.2">
      <c r="A48" s="422" t="s">
        <v>388</v>
      </c>
      <c r="B48" s="115">
        <v>20536</v>
      </c>
      <c r="C48" s="114">
        <v>10843</v>
      </c>
      <c r="D48" s="114">
        <v>9693</v>
      </c>
      <c r="E48" s="114">
        <v>14706</v>
      </c>
      <c r="F48" s="114">
        <v>5830</v>
      </c>
      <c r="G48" s="114">
        <v>2685</v>
      </c>
      <c r="H48" s="114">
        <v>7331</v>
      </c>
      <c r="I48" s="115">
        <v>7165</v>
      </c>
      <c r="J48" s="114">
        <v>4310</v>
      </c>
      <c r="K48" s="114">
        <v>2855</v>
      </c>
      <c r="L48" s="423">
        <v>2047</v>
      </c>
      <c r="M48" s="424">
        <v>1636</v>
      </c>
    </row>
    <row r="49" spans="1:17" s="110" customFormat="1" ht="11.1" customHeight="1" x14ac:dyDescent="0.2">
      <c r="A49" s="422" t="s">
        <v>389</v>
      </c>
      <c r="B49" s="115">
        <v>20089</v>
      </c>
      <c r="C49" s="114">
        <v>10480</v>
      </c>
      <c r="D49" s="114">
        <v>9609</v>
      </c>
      <c r="E49" s="114">
        <v>14262</v>
      </c>
      <c r="F49" s="114">
        <v>5827</v>
      </c>
      <c r="G49" s="114">
        <v>2577</v>
      </c>
      <c r="H49" s="114">
        <v>7243</v>
      </c>
      <c r="I49" s="115">
        <v>7022</v>
      </c>
      <c r="J49" s="114">
        <v>4236</v>
      </c>
      <c r="K49" s="114">
        <v>2786</v>
      </c>
      <c r="L49" s="423">
        <v>1053</v>
      </c>
      <c r="M49" s="424">
        <v>1333</v>
      </c>
    </row>
    <row r="50" spans="1:17" ht="15" customHeight="1" x14ac:dyDescent="0.2">
      <c r="A50" s="422" t="s">
        <v>399</v>
      </c>
      <c r="B50" s="143">
        <v>20389</v>
      </c>
      <c r="C50" s="144">
        <v>10702</v>
      </c>
      <c r="D50" s="144">
        <v>9687</v>
      </c>
      <c r="E50" s="144">
        <v>14459</v>
      </c>
      <c r="F50" s="144">
        <v>5930</v>
      </c>
      <c r="G50" s="144">
        <v>2546</v>
      </c>
      <c r="H50" s="144">
        <v>7370</v>
      </c>
      <c r="I50" s="143">
        <v>6790</v>
      </c>
      <c r="J50" s="144">
        <v>4119</v>
      </c>
      <c r="K50" s="144">
        <v>2671</v>
      </c>
      <c r="L50" s="426">
        <v>1661</v>
      </c>
      <c r="M50" s="427">
        <v>1379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1.6958451793106888</v>
      </c>
      <c r="C6" s="480">
        <f>'Tabelle 3.3'!J11</f>
        <v>-2.6941817139581543</v>
      </c>
      <c r="D6" s="481">
        <f t="shared" ref="D6:E9" si="0">IF(OR(AND(B6&gt;=-50,B6&lt;=50),ISNUMBER(B6)=FALSE),B6,"")</f>
        <v>1.6958451793106888</v>
      </c>
      <c r="E6" s="481">
        <f t="shared" si="0"/>
        <v>-2.6941817139581543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1.6958451793106888</v>
      </c>
      <c r="C14" s="480">
        <f>'Tabelle 3.3'!J11</f>
        <v>-2.6941817139581543</v>
      </c>
      <c r="D14" s="481">
        <f>IF(OR(AND(B14&gt;=-50,B14&lt;=50),ISNUMBER(B14)=FALSE),B14,"")</f>
        <v>1.6958451793106888</v>
      </c>
      <c r="E14" s="481">
        <f>IF(OR(AND(C14&gt;=-50,C14&lt;=50),ISNUMBER(C14)=FALSE),C14,"")</f>
        <v>-2.6941817139581543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3.7735849056603774</v>
      </c>
      <c r="C15" s="480">
        <f>'Tabelle 3.3'!J12</f>
        <v>1.0204081632653061</v>
      </c>
      <c r="D15" s="481">
        <f t="shared" ref="D15:E45" si="3">IF(OR(AND(B15&gt;=-50,B15&lt;=50),ISNUMBER(B15)=FALSE),B15,"")</f>
        <v>3.7735849056603774</v>
      </c>
      <c r="E15" s="481">
        <f t="shared" si="3"/>
        <v>1.0204081632653061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7.4324324324324325</v>
      </c>
      <c r="C16" s="480">
        <f>'Tabelle 3.3'!J13</f>
        <v>12.820512820512821</v>
      </c>
      <c r="D16" s="481">
        <f t="shared" si="3"/>
        <v>7.4324324324324325</v>
      </c>
      <c r="E16" s="481">
        <f t="shared" si="3"/>
        <v>12.820512820512821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2.0694493160294631</v>
      </c>
      <c r="C17" s="480">
        <f>'Tabelle 3.3'!J14</f>
        <v>1.1661807580174928</v>
      </c>
      <c r="D17" s="481">
        <f t="shared" si="3"/>
        <v>2.0694493160294631</v>
      </c>
      <c r="E17" s="481">
        <f t="shared" si="3"/>
        <v>1.1661807580174928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6.8584070796460175</v>
      </c>
      <c r="C18" s="480">
        <f>'Tabelle 3.3'!J15</f>
        <v>-2.5862068965517242</v>
      </c>
      <c r="D18" s="481">
        <f t="shared" si="3"/>
        <v>6.8584070796460175</v>
      </c>
      <c r="E18" s="481">
        <f t="shared" si="3"/>
        <v>-2.5862068965517242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1.5656134358098492</v>
      </c>
      <c r="C19" s="480">
        <f>'Tabelle 3.3'!J16</f>
        <v>6.7901234567901234</v>
      </c>
      <c r="D19" s="481">
        <f t="shared" si="3"/>
        <v>1.5656134358098492</v>
      </c>
      <c r="E19" s="481">
        <f t="shared" si="3"/>
        <v>6.7901234567901234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-3.6014405762304924</v>
      </c>
      <c r="C20" s="480">
        <f>'Tabelle 3.3'!J17</f>
        <v>-6.1538461538461542</v>
      </c>
      <c r="D20" s="481">
        <f t="shared" si="3"/>
        <v>-3.6014405762304924</v>
      </c>
      <c r="E20" s="481">
        <f t="shared" si="3"/>
        <v>-6.1538461538461542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1.7111567419575633</v>
      </c>
      <c r="C21" s="480">
        <f>'Tabelle 3.3'!J18</f>
        <v>3.1152647975077881</v>
      </c>
      <c r="D21" s="481">
        <f t="shared" si="3"/>
        <v>1.7111567419575633</v>
      </c>
      <c r="E21" s="481">
        <f t="shared" si="3"/>
        <v>3.1152647975077881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3.3412887828162292</v>
      </c>
      <c r="C22" s="480">
        <f>'Tabelle 3.3'!J19</f>
        <v>-9.569377990430622E-2</v>
      </c>
      <c r="D22" s="481">
        <f t="shared" si="3"/>
        <v>3.3412887828162292</v>
      </c>
      <c r="E22" s="481">
        <f t="shared" si="3"/>
        <v>-9.569377990430622E-2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-13.193812556869881</v>
      </c>
      <c r="C23" s="480">
        <f>'Tabelle 3.3'!J20</f>
        <v>-0.61475409836065575</v>
      </c>
      <c r="D23" s="481">
        <f t="shared" si="3"/>
        <v>-13.193812556869881</v>
      </c>
      <c r="E23" s="481">
        <f t="shared" si="3"/>
        <v>-0.61475409836065575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-2.6574803149606301</v>
      </c>
      <c r="C24" s="480">
        <f>'Tabelle 3.3'!J21</f>
        <v>-13.522267206477732</v>
      </c>
      <c r="D24" s="481">
        <f t="shared" si="3"/>
        <v>-2.6574803149606301</v>
      </c>
      <c r="E24" s="481">
        <f t="shared" si="3"/>
        <v>-13.522267206477732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1.2903225806451613</v>
      </c>
      <c r="C26" s="480">
        <f>'Tabelle 3.3'!J23</f>
        <v>-12.962962962962964</v>
      </c>
      <c r="D26" s="481">
        <f t="shared" si="3"/>
        <v>1.2903225806451613</v>
      </c>
      <c r="E26" s="481">
        <f t="shared" si="3"/>
        <v>-12.962962962962964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3.6016949152542375</v>
      </c>
      <c r="C27" s="480">
        <f>'Tabelle 3.3'!J24</f>
        <v>3.2362459546925568</v>
      </c>
      <c r="D27" s="481">
        <f t="shared" si="3"/>
        <v>3.6016949152542375</v>
      </c>
      <c r="E27" s="481">
        <f t="shared" si="3"/>
        <v>3.2362459546925568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40.782122905027933</v>
      </c>
      <c r="C28" s="480">
        <f>'Tabelle 3.3'!J25</f>
        <v>8.3333333333333339</v>
      </c>
      <c r="D28" s="481">
        <f t="shared" si="3"/>
        <v>40.782122905027933</v>
      </c>
      <c r="E28" s="481">
        <f t="shared" si="3"/>
        <v>8.3333333333333339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0.35149384885764501</v>
      </c>
      <c r="C30" s="480">
        <f>'Tabelle 3.3'!J27</f>
        <v>3.1512605042016806</v>
      </c>
      <c r="D30" s="481">
        <f t="shared" si="3"/>
        <v>0.35149384885764501</v>
      </c>
      <c r="E30" s="481">
        <f t="shared" si="3"/>
        <v>3.1512605042016806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4.6808510638297873</v>
      </c>
      <c r="C31" s="480">
        <f>'Tabelle 3.3'!J28</f>
        <v>-9.1954022988505741</v>
      </c>
      <c r="D31" s="481">
        <f t="shared" si="3"/>
        <v>4.6808510638297873</v>
      </c>
      <c r="E31" s="481">
        <f t="shared" si="3"/>
        <v>-9.1954022988505741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1.3105413105413106</v>
      </c>
      <c r="C32" s="480">
        <f>'Tabelle 3.3'!J29</f>
        <v>1.2861736334405145</v>
      </c>
      <c r="D32" s="481">
        <f t="shared" si="3"/>
        <v>1.3105413105413106</v>
      </c>
      <c r="E32" s="481">
        <f t="shared" si="3"/>
        <v>1.2861736334405145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3.456892961266139</v>
      </c>
      <c r="C33" s="480">
        <f>'Tabelle 3.3'!J30</f>
        <v>-3.7974683544303796</v>
      </c>
      <c r="D33" s="481">
        <f t="shared" si="3"/>
        <v>3.456892961266139</v>
      </c>
      <c r="E33" s="481">
        <f t="shared" si="3"/>
        <v>-3.7974683544303796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5.2884615384615383</v>
      </c>
      <c r="C34" s="480">
        <f>'Tabelle 3.3'!J31</f>
        <v>-7.2247706422018352</v>
      </c>
      <c r="D34" s="481">
        <f t="shared" si="3"/>
        <v>5.2884615384615383</v>
      </c>
      <c r="E34" s="481">
        <f t="shared" si="3"/>
        <v>-7.2247706422018352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3.7735849056603774</v>
      </c>
      <c r="C37" s="480">
        <f>'Tabelle 3.3'!J34</f>
        <v>1.0204081632653061</v>
      </c>
      <c r="D37" s="481">
        <f t="shared" si="3"/>
        <v>3.7735849056603774</v>
      </c>
      <c r="E37" s="481">
        <f t="shared" si="3"/>
        <v>1.0204081632653061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2.212092773830272</v>
      </c>
      <c r="C38" s="480">
        <f>'Tabelle 3.3'!J35</f>
        <v>2.1988527724665392</v>
      </c>
      <c r="D38" s="481">
        <f t="shared" si="3"/>
        <v>2.212092773830272</v>
      </c>
      <c r="E38" s="481">
        <f t="shared" si="3"/>
        <v>2.1988527724665392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1.3499312909223182</v>
      </c>
      <c r="C39" s="480">
        <f>'Tabelle 3.3'!J36</f>
        <v>-3.7140366172624235</v>
      </c>
      <c r="D39" s="481">
        <f t="shared" si="3"/>
        <v>1.3499312909223182</v>
      </c>
      <c r="E39" s="481">
        <f t="shared" si="3"/>
        <v>-3.7140366172624235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1.3499312909223182</v>
      </c>
      <c r="C45" s="480">
        <f>'Tabelle 3.3'!J36</f>
        <v>-3.7140366172624235</v>
      </c>
      <c r="D45" s="481">
        <f t="shared" si="3"/>
        <v>1.3499312909223182</v>
      </c>
      <c r="E45" s="481">
        <f t="shared" si="3"/>
        <v>-3.7140366172624235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18411</v>
      </c>
      <c r="C51" s="487">
        <v>4529</v>
      </c>
      <c r="D51" s="487">
        <v>2021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18570</v>
      </c>
      <c r="C52" s="487">
        <v>4639</v>
      </c>
      <c r="D52" s="487">
        <v>2135</v>
      </c>
      <c r="E52" s="488">
        <f t="shared" ref="E52:G70" si="11">IF($A$51=37802,IF(COUNTBLANK(B$51:B$70)&gt;0,#N/A,B52/B$51*100),IF(COUNTBLANK(B$51:B$75)&gt;0,#N/A,B52/B$51*100))</f>
        <v>100.86361414371842</v>
      </c>
      <c r="F52" s="488">
        <f t="shared" si="11"/>
        <v>102.42879222786488</v>
      </c>
      <c r="G52" s="488">
        <f t="shared" si="11"/>
        <v>105.64077189510144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18973</v>
      </c>
      <c r="C53" s="487">
        <v>4706</v>
      </c>
      <c r="D53" s="487">
        <v>2226</v>
      </c>
      <c r="E53" s="488">
        <f t="shared" si="11"/>
        <v>103.05252294823745</v>
      </c>
      <c r="F53" s="488">
        <f t="shared" si="11"/>
        <v>103.90814749392803</v>
      </c>
      <c r="G53" s="488">
        <f t="shared" si="11"/>
        <v>110.14349332013855</v>
      </c>
      <c r="H53" s="489">
        <f>IF(ISERROR(L53)=TRUE,IF(MONTH(A53)=MONTH(MAX(A$51:A$75)),A53,""),"")</f>
        <v>41883</v>
      </c>
      <c r="I53" s="488">
        <f t="shared" si="12"/>
        <v>103.05252294823745</v>
      </c>
      <c r="J53" s="488">
        <f t="shared" si="10"/>
        <v>103.90814749392803</v>
      </c>
      <c r="K53" s="488">
        <f t="shared" si="10"/>
        <v>110.14349332013855</v>
      </c>
      <c r="L53" s="488" t="e">
        <f t="shared" si="13"/>
        <v>#N/A</v>
      </c>
    </row>
    <row r="54" spans="1:14" ht="15" customHeight="1" x14ac:dyDescent="0.2">
      <c r="A54" s="490" t="s">
        <v>462</v>
      </c>
      <c r="B54" s="487">
        <v>18720</v>
      </c>
      <c r="C54" s="487">
        <v>4753</v>
      </c>
      <c r="D54" s="487">
        <v>2161</v>
      </c>
      <c r="E54" s="488">
        <f t="shared" si="11"/>
        <v>101.67834446798109</v>
      </c>
      <c r="F54" s="488">
        <f t="shared" si="11"/>
        <v>104.94590417310665</v>
      </c>
      <c r="G54" s="488">
        <f t="shared" si="11"/>
        <v>106.92726373082633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18822</v>
      </c>
      <c r="C55" s="487">
        <v>4654</v>
      </c>
      <c r="D55" s="487">
        <v>2058</v>
      </c>
      <c r="E55" s="488">
        <f t="shared" si="11"/>
        <v>102.23236108847971</v>
      </c>
      <c r="F55" s="488">
        <f t="shared" si="11"/>
        <v>102.75999116802825</v>
      </c>
      <c r="G55" s="488">
        <f t="shared" si="11"/>
        <v>101.83077684314696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19093</v>
      </c>
      <c r="C56" s="487">
        <v>4708</v>
      </c>
      <c r="D56" s="487">
        <v>2162</v>
      </c>
      <c r="E56" s="488">
        <f t="shared" si="11"/>
        <v>103.7043072076476</v>
      </c>
      <c r="F56" s="488">
        <f t="shared" si="11"/>
        <v>103.95230735261647</v>
      </c>
      <c r="G56" s="488">
        <f t="shared" si="11"/>
        <v>106.9767441860465</v>
      </c>
      <c r="H56" s="489" t="str">
        <f t="shared" si="14"/>
        <v/>
      </c>
      <c r="I56" s="488" t="str">
        <f t="shared" si="12"/>
        <v/>
      </c>
      <c r="J56" s="488" t="str">
        <f t="shared" si="10"/>
        <v/>
      </c>
      <c r="K56" s="488" t="str">
        <f t="shared" si="10"/>
        <v/>
      </c>
      <c r="L56" s="488" t="e">
        <f t="shared" si="13"/>
        <v>#N/A</v>
      </c>
    </row>
    <row r="57" spans="1:14" ht="15" customHeight="1" x14ac:dyDescent="0.2">
      <c r="A57" s="490">
        <v>42248</v>
      </c>
      <c r="B57" s="487">
        <v>19418</v>
      </c>
      <c r="C57" s="487">
        <v>4619</v>
      </c>
      <c r="D57" s="487">
        <v>2312</v>
      </c>
      <c r="E57" s="488">
        <f t="shared" si="11"/>
        <v>105.46955624355006</v>
      </c>
      <c r="F57" s="488">
        <f t="shared" si="11"/>
        <v>101.98719364098035</v>
      </c>
      <c r="G57" s="488">
        <f t="shared" si="11"/>
        <v>114.39881246907471</v>
      </c>
      <c r="H57" s="489">
        <f t="shared" si="14"/>
        <v>42248</v>
      </c>
      <c r="I57" s="488">
        <f t="shared" si="12"/>
        <v>105.46955624355006</v>
      </c>
      <c r="J57" s="488">
        <f t="shared" si="10"/>
        <v>101.98719364098035</v>
      </c>
      <c r="K57" s="488">
        <f t="shared" si="10"/>
        <v>114.39881246907471</v>
      </c>
      <c r="L57" s="488" t="e">
        <f t="shared" si="13"/>
        <v>#N/A</v>
      </c>
    </row>
    <row r="58" spans="1:14" ht="15" customHeight="1" x14ac:dyDescent="0.2">
      <c r="A58" s="490" t="s">
        <v>465</v>
      </c>
      <c r="B58" s="487">
        <v>19081</v>
      </c>
      <c r="C58" s="487">
        <v>4552</v>
      </c>
      <c r="D58" s="487">
        <v>2206</v>
      </c>
      <c r="E58" s="488">
        <f t="shared" si="11"/>
        <v>103.63912878170657</v>
      </c>
      <c r="F58" s="488">
        <f t="shared" si="11"/>
        <v>100.50783837491718</v>
      </c>
      <c r="G58" s="488">
        <f t="shared" si="11"/>
        <v>109.15388421573478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19046</v>
      </c>
      <c r="C59" s="487">
        <v>4507</v>
      </c>
      <c r="D59" s="487">
        <v>2192</v>
      </c>
      <c r="E59" s="488">
        <f t="shared" si="11"/>
        <v>103.44902503937863</v>
      </c>
      <c r="F59" s="488">
        <f t="shared" si="11"/>
        <v>99.514241554427031</v>
      </c>
      <c r="G59" s="488">
        <f t="shared" si="11"/>
        <v>108.46115784265216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19076</v>
      </c>
      <c r="C60" s="487">
        <v>4562</v>
      </c>
      <c r="D60" s="487">
        <v>2268</v>
      </c>
      <c r="E60" s="488">
        <f t="shared" si="11"/>
        <v>103.61197110423117</v>
      </c>
      <c r="F60" s="488">
        <f t="shared" si="11"/>
        <v>100.72863766835947</v>
      </c>
      <c r="G60" s="488">
        <f t="shared" si="11"/>
        <v>112.22167243938644</v>
      </c>
      <c r="H60" s="489" t="str">
        <f t="shared" si="14"/>
        <v/>
      </c>
      <c r="I60" s="488" t="str">
        <f t="shared" si="12"/>
        <v/>
      </c>
      <c r="J60" s="488" t="str">
        <f t="shared" si="10"/>
        <v/>
      </c>
      <c r="K60" s="488" t="str">
        <f t="shared" si="10"/>
        <v/>
      </c>
      <c r="L60" s="488" t="e">
        <f t="shared" si="13"/>
        <v>#N/A</v>
      </c>
    </row>
    <row r="61" spans="1:14" ht="15" customHeight="1" x14ac:dyDescent="0.2">
      <c r="A61" s="490">
        <v>42614</v>
      </c>
      <c r="B61" s="487">
        <v>19415</v>
      </c>
      <c r="C61" s="487">
        <v>4558</v>
      </c>
      <c r="D61" s="487">
        <v>2409</v>
      </c>
      <c r="E61" s="488">
        <f t="shared" si="11"/>
        <v>105.45326163706478</v>
      </c>
      <c r="F61" s="488">
        <f t="shared" si="11"/>
        <v>100.64031795098256</v>
      </c>
      <c r="G61" s="488">
        <f t="shared" si="11"/>
        <v>119.19841662543296</v>
      </c>
      <c r="H61" s="489">
        <f t="shared" si="14"/>
        <v>42614</v>
      </c>
      <c r="I61" s="488">
        <f t="shared" si="12"/>
        <v>105.45326163706478</v>
      </c>
      <c r="J61" s="488">
        <f t="shared" si="10"/>
        <v>100.64031795098256</v>
      </c>
      <c r="K61" s="488">
        <f t="shared" si="10"/>
        <v>119.19841662543296</v>
      </c>
      <c r="L61" s="488" t="e">
        <f t="shared" si="13"/>
        <v>#N/A</v>
      </c>
    </row>
    <row r="62" spans="1:14" ht="15" customHeight="1" x14ac:dyDescent="0.2">
      <c r="A62" s="490" t="s">
        <v>468</v>
      </c>
      <c r="B62" s="487">
        <v>19230</v>
      </c>
      <c r="C62" s="487">
        <v>4511</v>
      </c>
      <c r="D62" s="487">
        <v>2337</v>
      </c>
      <c r="E62" s="488">
        <f t="shared" si="11"/>
        <v>104.44842757047417</v>
      </c>
      <c r="F62" s="488">
        <f t="shared" si="11"/>
        <v>99.602561271803935</v>
      </c>
      <c r="G62" s="488">
        <f t="shared" si="11"/>
        <v>115.63582384957942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19365</v>
      </c>
      <c r="C63" s="487">
        <v>4501</v>
      </c>
      <c r="D63" s="487">
        <v>2312</v>
      </c>
      <c r="E63" s="488">
        <f t="shared" si="11"/>
        <v>105.18168486231056</v>
      </c>
      <c r="F63" s="488">
        <f t="shared" si="11"/>
        <v>99.381761978361666</v>
      </c>
      <c r="G63" s="488">
        <f t="shared" si="11"/>
        <v>114.39881246907471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19407</v>
      </c>
      <c r="C64" s="487">
        <v>4533</v>
      </c>
      <c r="D64" s="487">
        <v>2394</v>
      </c>
      <c r="E64" s="488">
        <f t="shared" si="11"/>
        <v>105.40980935310414</v>
      </c>
      <c r="F64" s="488">
        <f t="shared" si="11"/>
        <v>100.0883197173769</v>
      </c>
      <c r="G64" s="488">
        <f t="shared" si="11"/>
        <v>118.45620979713014</v>
      </c>
      <c r="H64" s="489" t="str">
        <f t="shared" si="14"/>
        <v/>
      </c>
      <c r="I64" s="488" t="str">
        <f t="shared" si="12"/>
        <v/>
      </c>
      <c r="J64" s="488" t="str">
        <f t="shared" si="10"/>
        <v/>
      </c>
      <c r="K64" s="488" t="str">
        <f t="shared" si="10"/>
        <v/>
      </c>
      <c r="L64" s="488" t="e">
        <f t="shared" si="13"/>
        <v>#N/A</v>
      </c>
    </row>
    <row r="65" spans="1:12" ht="15" customHeight="1" x14ac:dyDescent="0.2">
      <c r="A65" s="490">
        <v>42979</v>
      </c>
      <c r="B65" s="487">
        <v>19804</v>
      </c>
      <c r="C65" s="487">
        <v>4532</v>
      </c>
      <c r="D65" s="487">
        <v>2535</v>
      </c>
      <c r="E65" s="488">
        <f t="shared" si="11"/>
        <v>107.56612894465265</v>
      </c>
      <c r="F65" s="488">
        <f t="shared" si="11"/>
        <v>100.06623978803269</v>
      </c>
      <c r="G65" s="488">
        <f t="shared" si="11"/>
        <v>125.43295398317665</v>
      </c>
      <c r="H65" s="489">
        <f t="shared" si="14"/>
        <v>42979</v>
      </c>
      <c r="I65" s="488">
        <f t="shared" si="12"/>
        <v>107.56612894465265</v>
      </c>
      <c r="J65" s="488">
        <f t="shared" si="10"/>
        <v>100.06623978803269</v>
      </c>
      <c r="K65" s="488">
        <f t="shared" si="10"/>
        <v>125.43295398317665</v>
      </c>
      <c r="L65" s="488" t="e">
        <f t="shared" si="13"/>
        <v>#N/A</v>
      </c>
    </row>
    <row r="66" spans="1:12" ht="15" customHeight="1" x14ac:dyDescent="0.2">
      <c r="A66" s="490" t="s">
        <v>471</v>
      </c>
      <c r="B66" s="487">
        <v>19588</v>
      </c>
      <c r="C66" s="487">
        <v>4467</v>
      </c>
      <c r="D66" s="487">
        <v>2441</v>
      </c>
      <c r="E66" s="488">
        <f t="shared" si="11"/>
        <v>106.3929172777144</v>
      </c>
      <c r="F66" s="488">
        <f t="shared" si="11"/>
        <v>98.631044380657983</v>
      </c>
      <c r="G66" s="488">
        <f t="shared" si="11"/>
        <v>120.78179119247896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19663</v>
      </c>
      <c r="C67" s="487">
        <v>4428</v>
      </c>
      <c r="D67" s="487">
        <v>2408</v>
      </c>
      <c r="E67" s="488">
        <f t="shared" si="11"/>
        <v>106.80028243984574</v>
      </c>
      <c r="F67" s="488">
        <f t="shared" si="11"/>
        <v>97.769927136233164</v>
      </c>
      <c r="G67" s="488">
        <f t="shared" si="11"/>
        <v>119.14893617021276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19801</v>
      </c>
      <c r="C68" s="487">
        <v>4602</v>
      </c>
      <c r="D68" s="487">
        <v>2519</v>
      </c>
      <c r="E68" s="488">
        <f t="shared" si="11"/>
        <v>107.5498343381674</v>
      </c>
      <c r="F68" s="488">
        <f t="shared" si="11"/>
        <v>101.6118348421285</v>
      </c>
      <c r="G68" s="488">
        <f t="shared" si="11"/>
        <v>124.64126669965363</v>
      </c>
      <c r="H68" s="489" t="str">
        <f t="shared" si="14"/>
        <v/>
      </c>
      <c r="I68" s="488" t="str">
        <f t="shared" si="12"/>
        <v/>
      </c>
      <c r="J68" s="488" t="str">
        <f t="shared" si="12"/>
        <v/>
      </c>
      <c r="K68" s="488" t="str">
        <f t="shared" si="12"/>
        <v/>
      </c>
      <c r="L68" s="488" t="e">
        <f t="shared" si="13"/>
        <v>#N/A</v>
      </c>
    </row>
    <row r="69" spans="1:12" ht="15" customHeight="1" x14ac:dyDescent="0.2">
      <c r="A69" s="490">
        <v>43344</v>
      </c>
      <c r="B69" s="487">
        <v>20286</v>
      </c>
      <c r="C69" s="487">
        <v>4425</v>
      </c>
      <c r="D69" s="487">
        <v>2664</v>
      </c>
      <c r="E69" s="488">
        <f t="shared" si="11"/>
        <v>110.18412905328336</v>
      </c>
      <c r="F69" s="488">
        <f t="shared" si="11"/>
        <v>97.703687348200489</v>
      </c>
      <c r="G69" s="488">
        <f t="shared" si="11"/>
        <v>131.8159327065809</v>
      </c>
      <c r="H69" s="489">
        <f t="shared" si="14"/>
        <v>43344</v>
      </c>
      <c r="I69" s="488">
        <f t="shared" si="12"/>
        <v>110.18412905328336</v>
      </c>
      <c r="J69" s="488">
        <f t="shared" si="12"/>
        <v>97.703687348200489</v>
      </c>
      <c r="K69" s="488">
        <f t="shared" si="12"/>
        <v>131.8159327065809</v>
      </c>
      <c r="L69" s="488" t="e">
        <f t="shared" si="13"/>
        <v>#N/A</v>
      </c>
    </row>
    <row r="70" spans="1:12" ht="15" customHeight="1" x14ac:dyDescent="0.2">
      <c r="A70" s="490" t="s">
        <v>474</v>
      </c>
      <c r="B70" s="487">
        <v>20056</v>
      </c>
      <c r="C70" s="487">
        <v>4385</v>
      </c>
      <c r="D70" s="487">
        <v>2607</v>
      </c>
      <c r="E70" s="488">
        <f t="shared" si="11"/>
        <v>108.93487588941393</v>
      </c>
      <c r="F70" s="488">
        <f t="shared" si="11"/>
        <v>96.820490174431441</v>
      </c>
      <c r="G70" s="488">
        <f t="shared" si="11"/>
        <v>128.99554675903019</v>
      </c>
      <c r="H70" s="489" t="str">
        <f t="shared" si="14"/>
        <v/>
      </c>
      <c r="I70" s="488" t="str">
        <f t="shared" si="12"/>
        <v/>
      </c>
      <c r="J70" s="488" t="str">
        <f t="shared" si="12"/>
        <v/>
      </c>
      <c r="K70" s="488" t="str">
        <f t="shared" si="12"/>
        <v/>
      </c>
      <c r="L70" s="488" t="e">
        <f t="shared" si="13"/>
        <v>#N/A</v>
      </c>
    </row>
    <row r="71" spans="1:12" ht="15" customHeight="1" x14ac:dyDescent="0.2">
      <c r="A71" s="490" t="s">
        <v>475</v>
      </c>
      <c r="B71" s="487">
        <v>20049</v>
      </c>
      <c r="C71" s="487">
        <v>4348</v>
      </c>
      <c r="D71" s="487">
        <v>2630</v>
      </c>
      <c r="E71" s="491">
        <f t="shared" ref="E71:G75" si="15">IF($A$51=37802,IF(COUNTBLANK(B$51:B$70)&gt;0,#N/A,IF(ISBLANK(B71)=FALSE,B71/B$51*100,#N/A)),IF(COUNTBLANK(B$51:B$75)&gt;0,#N/A,B71/B$51*100))</f>
        <v>108.89685514094836</v>
      </c>
      <c r="F71" s="491">
        <f t="shared" si="15"/>
        <v>96.003532788695082</v>
      </c>
      <c r="G71" s="491">
        <f t="shared" si="15"/>
        <v>130.13359722909451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20056</v>
      </c>
      <c r="C72" s="487">
        <v>4478</v>
      </c>
      <c r="D72" s="487">
        <v>2718</v>
      </c>
      <c r="E72" s="491">
        <f t="shared" si="15"/>
        <v>108.93487588941393</v>
      </c>
      <c r="F72" s="491">
        <f t="shared" si="15"/>
        <v>98.873923603444467</v>
      </c>
      <c r="G72" s="491">
        <f t="shared" si="15"/>
        <v>134.48787728847105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20536</v>
      </c>
      <c r="C73" s="487">
        <v>4310</v>
      </c>
      <c r="D73" s="487">
        <v>2855</v>
      </c>
      <c r="E73" s="491">
        <f t="shared" si="15"/>
        <v>111.54201292705449</v>
      </c>
      <c r="F73" s="491">
        <f t="shared" si="15"/>
        <v>95.16449547361448</v>
      </c>
      <c r="G73" s="491">
        <f t="shared" si="15"/>
        <v>141.26669965363681</v>
      </c>
      <c r="H73" s="492">
        <f>IF(A$51=37802,IF(ISERROR(L73)=TRUE,IF(ISBLANK(A73)=FALSE,IF(MONTH(A73)=MONTH(MAX(A$51:A$75)),A73,""),""),""),IF(ISERROR(L73)=TRUE,IF(MONTH(A73)=MONTH(MAX(A$51:A$75)),A73,""),""))</f>
        <v>43709</v>
      </c>
      <c r="I73" s="488">
        <f t="shared" si="12"/>
        <v>111.54201292705449</v>
      </c>
      <c r="J73" s="488">
        <f t="shared" si="12"/>
        <v>95.16449547361448</v>
      </c>
      <c r="K73" s="488">
        <f t="shared" si="12"/>
        <v>141.26669965363681</v>
      </c>
      <c r="L73" s="488" t="e">
        <f t="shared" si="13"/>
        <v>#N/A</v>
      </c>
    </row>
    <row r="74" spans="1:12" ht="15" customHeight="1" x14ac:dyDescent="0.2">
      <c r="A74" s="490" t="s">
        <v>477</v>
      </c>
      <c r="B74" s="487">
        <v>20089</v>
      </c>
      <c r="C74" s="487">
        <v>4236</v>
      </c>
      <c r="D74" s="487">
        <v>2786</v>
      </c>
      <c r="E74" s="491">
        <f t="shared" si="15"/>
        <v>109.11411656075171</v>
      </c>
      <c r="F74" s="491">
        <f t="shared" si="15"/>
        <v>93.530580702141748</v>
      </c>
      <c r="G74" s="491">
        <f t="shared" si="15"/>
        <v>137.85254824344383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20389</v>
      </c>
      <c r="C75" s="493">
        <v>4119</v>
      </c>
      <c r="D75" s="493">
        <v>2671</v>
      </c>
      <c r="E75" s="491">
        <f t="shared" si="15"/>
        <v>110.74357720927705</v>
      </c>
      <c r="F75" s="491">
        <f t="shared" si="15"/>
        <v>90.947228968867293</v>
      </c>
      <c r="G75" s="491">
        <f t="shared" si="15"/>
        <v>132.16229589312221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111.54201292705449</v>
      </c>
      <c r="J77" s="488">
        <f>IF(J75&lt;&gt;"",J75,IF(J74&lt;&gt;"",J74,IF(J73&lt;&gt;"",J73,IF(J72&lt;&gt;"",J72,IF(J71&lt;&gt;"",J71,IF(J70&lt;&gt;"",J70,""))))))</f>
        <v>95.16449547361448</v>
      </c>
      <c r="K77" s="488">
        <f>IF(K75&lt;&gt;"",K75,IF(K74&lt;&gt;"",K74,IF(K73&lt;&gt;"",K73,IF(K72&lt;&gt;"",K72,IF(K71&lt;&gt;"",K71,IF(K70&lt;&gt;"",K70,""))))))</f>
        <v>141.26669965363681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+11,5%</v>
      </c>
      <c r="J79" s="488" t="str">
        <f>"GeB - ausschließlich: "&amp;IF(J77&gt;100,"+","")&amp;TEXT(J77-100,"0,0")&amp;"%"</f>
        <v>GeB - ausschließlich: -4,8%</v>
      </c>
      <c r="K79" s="488" t="str">
        <f>"GeB - im Nebenjob: "&amp;IF(K77&gt;100,"+","")&amp;TEXT(K77-100,"0,0")&amp;"%"</f>
        <v>GeB - im Nebenjob: +41,3%</v>
      </c>
    </row>
    <row r="81" spans="9:9" ht="15" customHeight="1" x14ac:dyDescent="0.2">
      <c r="I81" s="488" t="str">
        <f>IF(ISERROR(HLOOKUP(1,I$78:K$79,2,FALSE)),"",HLOOKUP(1,I$78:K$79,2,FALSE))</f>
        <v>GeB - im Nebenjob: +41,3%</v>
      </c>
    </row>
    <row r="82" spans="9:9" ht="15" customHeight="1" x14ac:dyDescent="0.2">
      <c r="I82" s="488" t="str">
        <f>IF(ISERROR(HLOOKUP(2,I$78:K$79,2,FALSE)),"",HLOOKUP(2,I$78:K$79,2,FALSE))</f>
        <v>SvB: +11,5%</v>
      </c>
    </row>
    <row r="83" spans="9:9" ht="15" customHeight="1" x14ac:dyDescent="0.2">
      <c r="I83" s="488" t="str">
        <f>IF(ISERROR(HLOOKUP(3,I$78:K$79,2,FALSE)),"",HLOOKUP(3,I$78:K$79,2,FALSE))</f>
        <v>GeB - ausschließlich: -4,8%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20389</v>
      </c>
      <c r="E12" s="114">
        <v>20089</v>
      </c>
      <c r="F12" s="114">
        <v>20536</v>
      </c>
      <c r="G12" s="114">
        <v>20056</v>
      </c>
      <c r="H12" s="114">
        <v>20049</v>
      </c>
      <c r="I12" s="115">
        <v>340</v>
      </c>
      <c r="J12" s="116">
        <v>1.6958451793106888</v>
      </c>
      <c r="N12" s="117"/>
    </row>
    <row r="13" spans="1:15" s="110" customFormat="1" ht="13.5" customHeight="1" x14ac:dyDescent="0.2">
      <c r="A13" s="118" t="s">
        <v>105</v>
      </c>
      <c r="B13" s="119" t="s">
        <v>106</v>
      </c>
      <c r="C13" s="113">
        <v>52.489087252930503</v>
      </c>
      <c r="D13" s="114">
        <v>10702</v>
      </c>
      <c r="E13" s="114">
        <v>10480</v>
      </c>
      <c r="F13" s="114">
        <v>10843</v>
      </c>
      <c r="G13" s="114">
        <v>10623</v>
      </c>
      <c r="H13" s="114">
        <v>10613</v>
      </c>
      <c r="I13" s="115">
        <v>89</v>
      </c>
      <c r="J13" s="116">
        <v>0.8385941769527937</v>
      </c>
    </row>
    <row r="14" spans="1:15" s="110" customFormat="1" ht="13.5" customHeight="1" x14ac:dyDescent="0.2">
      <c r="A14" s="120"/>
      <c r="B14" s="119" t="s">
        <v>107</v>
      </c>
      <c r="C14" s="113">
        <v>47.510912747069497</v>
      </c>
      <c r="D14" s="114">
        <v>9687</v>
      </c>
      <c r="E14" s="114">
        <v>9609</v>
      </c>
      <c r="F14" s="114">
        <v>9693</v>
      </c>
      <c r="G14" s="114">
        <v>9433</v>
      </c>
      <c r="H14" s="114">
        <v>9436</v>
      </c>
      <c r="I14" s="115">
        <v>251</v>
      </c>
      <c r="J14" s="116">
        <v>2.6600254345061467</v>
      </c>
    </row>
    <row r="15" spans="1:15" s="110" customFormat="1" ht="13.5" customHeight="1" x14ac:dyDescent="0.2">
      <c r="A15" s="118" t="s">
        <v>105</v>
      </c>
      <c r="B15" s="121" t="s">
        <v>108</v>
      </c>
      <c r="C15" s="113">
        <v>12.487125410760704</v>
      </c>
      <c r="D15" s="114">
        <v>2546</v>
      </c>
      <c r="E15" s="114">
        <v>2577</v>
      </c>
      <c r="F15" s="114">
        <v>2685</v>
      </c>
      <c r="G15" s="114">
        <v>2452</v>
      </c>
      <c r="H15" s="114">
        <v>2494</v>
      </c>
      <c r="I15" s="115">
        <v>52</v>
      </c>
      <c r="J15" s="116">
        <v>2.0850040096230953</v>
      </c>
    </row>
    <row r="16" spans="1:15" s="110" customFormat="1" ht="13.5" customHeight="1" x14ac:dyDescent="0.2">
      <c r="A16" s="118"/>
      <c r="B16" s="121" t="s">
        <v>109</v>
      </c>
      <c r="C16" s="113">
        <v>63.818725783510715</v>
      </c>
      <c r="D16" s="114">
        <v>13012</v>
      </c>
      <c r="E16" s="114">
        <v>12797</v>
      </c>
      <c r="F16" s="114">
        <v>13154</v>
      </c>
      <c r="G16" s="114">
        <v>12998</v>
      </c>
      <c r="H16" s="114">
        <v>13006</v>
      </c>
      <c r="I16" s="115">
        <v>6</v>
      </c>
      <c r="J16" s="116">
        <v>4.6132554205751193E-2</v>
      </c>
    </row>
    <row r="17" spans="1:10" s="110" customFormat="1" ht="13.5" customHeight="1" x14ac:dyDescent="0.2">
      <c r="A17" s="118"/>
      <c r="B17" s="121" t="s">
        <v>110</v>
      </c>
      <c r="C17" s="113">
        <v>22.168816518711068</v>
      </c>
      <c r="D17" s="114">
        <v>4520</v>
      </c>
      <c r="E17" s="114">
        <v>4397</v>
      </c>
      <c r="F17" s="114">
        <v>4380</v>
      </c>
      <c r="G17" s="114">
        <v>4298</v>
      </c>
      <c r="H17" s="114">
        <v>4249</v>
      </c>
      <c r="I17" s="115">
        <v>271</v>
      </c>
      <c r="J17" s="116">
        <v>6.3779712873617322</v>
      </c>
    </row>
    <row r="18" spans="1:10" s="110" customFormat="1" ht="13.5" customHeight="1" x14ac:dyDescent="0.2">
      <c r="A18" s="120"/>
      <c r="B18" s="121" t="s">
        <v>111</v>
      </c>
      <c r="C18" s="113">
        <v>1.5253322870175094</v>
      </c>
      <c r="D18" s="114">
        <v>311</v>
      </c>
      <c r="E18" s="114">
        <v>318</v>
      </c>
      <c r="F18" s="114">
        <v>317</v>
      </c>
      <c r="G18" s="114">
        <v>308</v>
      </c>
      <c r="H18" s="114">
        <v>300</v>
      </c>
      <c r="I18" s="115">
        <v>11</v>
      </c>
      <c r="J18" s="116">
        <v>3.6666666666666665</v>
      </c>
    </row>
    <row r="19" spans="1:10" s="110" customFormat="1" ht="13.5" customHeight="1" x14ac:dyDescent="0.2">
      <c r="A19" s="120"/>
      <c r="B19" s="121" t="s">
        <v>112</v>
      </c>
      <c r="C19" s="113">
        <v>0.35803619598803277</v>
      </c>
      <c r="D19" s="114">
        <v>73</v>
      </c>
      <c r="E19" s="114">
        <v>72</v>
      </c>
      <c r="F19" s="114">
        <v>68</v>
      </c>
      <c r="G19" s="114">
        <v>55</v>
      </c>
      <c r="H19" s="114">
        <v>52</v>
      </c>
      <c r="I19" s="115">
        <v>21</v>
      </c>
      <c r="J19" s="116">
        <v>40.384615384615387</v>
      </c>
    </row>
    <row r="20" spans="1:10" s="110" customFormat="1" ht="13.5" customHeight="1" x14ac:dyDescent="0.2">
      <c r="A20" s="118" t="s">
        <v>113</v>
      </c>
      <c r="B20" s="122" t="s">
        <v>114</v>
      </c>
      <c r="C20" s="113">
        <v>70.91568983275296</v>
      </c>
      <c r="D20" s="114">
        <v>14459</v>
      </c>
      <c r="E20" s="114">
        <v>14262</v>
      </c>
      <c r="F20" s="114">
        <v>14706</v>
      </c>
      <c r="G20" s="114">
        <v>14388</v>
      </c>
      <c r="H20" s="114">
        <v>14423</v>
      </c>
      <c r="I20" s="115">
        <v>36</v>
      </c>
      <c r="J20" s="116">
        <v>0.24960133120709976</v>
      </c>
    </row>
    <row r="21" spans="1:10" s="110" customFormat="1" ht="13.5" customHeight="1" x14ac:dyDescent="0.2">
      <c r="A21" s="120"/>
      <c r="B21" s="122" t="s">
        <v>115</v>
      </c>
      <c r="C21" s="113">
        <v>29.084310167247043</v>
      </c>
      <c r="D21" s="114">
        <v>5930</v>
      </c>
      <c r="E21" s="114">
        <v>5827</v>
      </c>
      <c r="F21" s="114">
        <v>5830</v>
      </c>
      <c r="G21" s="114">
        <v>5668</v>
      </c>
      <c r="H21" s="114">
        <v>5626</v>
      </c>
      <c r="I21" s="115">
        <v>304</v>
      </c>
      <c r="J21" s="116">
        <v>5.4034838250977604</v>
      </c>
    </row>
    <row r="22" spans="1:10" s="110" customFormat="1" ht="13.5" customHeight="1" x14ac:dyDescent="0.2">
      <c r="A22" s="118" t="s">
        <v>113</v>
      </c>
      <c r="B22" s="122" t="s">
        <v>116</v>
      </c>
      <c r="C22" s="113">
        <v>92.289960272696064</v>
      </c>
      <c r="D22" s="114">
        <v>18817</v>
      </c>
      <c r="E22" s="114">
        <v>18621</v>
      </c>
      <c r="F22" s="114">
        <v>18923</v>
      </c>
      <c r="G22" s="114">
        <v>18498</v>
      </c>
      <c r="H22" s="114">
        <v>18513</v>
      </c>
      <c r="I22" s="115">
        <v>304</v>
      </c>
      <c r="J22" s="116">
        <v>1.6420893426241019</v>
      </c>
    </row>
    <row r="23" spans="1:10" s="110" customFormat="1" ht="13.5" customHeight="1" x14ac:dyDescent="0.2">
      <c r="A23" s="123"/>
      <c r="B23" s="124" t="s">
        <v>117</v>
      </c>
      <c r="C23" s="125">
        <v>7.6904213056059643</v>
      </c>
      <c r="D23" s="114">
        <v>1568</v>
      </c>
      <c r="E23" s="114">
        <v>1464</v>
      </c>
      <c r="F23" s="114">
        <v>1609</v>
      </c>
      <c r="G23" s="114">
        <v>1555</v>
      </c>
      <c r="H23" s="114">
        <v>1534</v>
      </c>
      <c r="I23" s="115">
        <v>34</v>
      </c>
      <c r="J23" s="116">
        <v>2.2164276401564535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6790</v>
      </c>
      <c r="E26" s="114">
        <v>7022</v>
      </c>
      <c r="F26" s="114">
        <v>7165</v>
      </c>
      <c r="G26" s="114">
        <v>7196</v>
      </c>
      <c r="H26" s="140">
        <v>6978</v>
      </c>
      <c r="I26" s="115">
        <v>-188</v>
      </c>
      <c r="J26" s="116">
        <v>-2.6941817139581543</v>
      </c>
    </row>
    <row r="27" spans="1:10" s="110" customFormat="1" ht="13.5" customHeight="1" x14ac:dyDescent="0.2">
      <c r="A27" s="118" t="s">
        <v>105</v>
      </c>
      <c r="B27" s="119" t="s">
        <v>106</v>
      </c>
      <c r="C27" s="113">
        <v>41.266568483063331</v>
      </c>
      <c r="D27" s="115">
        <v>2802</v>
      </c>
      <c r="E27" s="114">
        <v>2870</v>
      </c>
      <c r="F27" s="114">
        <v>2927</v>
      </c>
      <c r="G27" s="114">
        <v>2932</v>
      </c>
      <c r="H27" s="140">
        <v>2823</v>
      </c>
      <c r="I27" s="115">
        <v>-21</v>
      </c>
      <c r="J27" s="116">
        <v>-0.74388947927736448</v>
      </c>
    </row>
    <row r="28" spans="1:10" s="110" customFormat="1" ht="13.5" customHeight="1" x14ac:dyDescent="0.2">
      <c r="A28" s="120"/>
      <c r="B28" s="119" t="s">
        <v>107</v>
      </c>
      <c r="C28" s="113">
        <v>58.733431516936669</v>
      </c>
      <c r="D28" s="115">
        <v>3988</v>
      </c>
      <c r="E28" s="114">
        <v>4152</v>
      </c>
      <c r="F28" s="114">
        <v>4238</v>
      </c>
      <c r="G28" s="114">
        <v>4264</v>
      </c>
      <c r="H28" s="140">
        <v>4155</v>
      </c>
      <c r="I28" s="115">
        <v>-167</v>
      </c>
      <c r="J28" s="116">
        <v>-4.0192539109506615</v>
      </c>
    </row>
    <row r="29" spans="1:10" s="110" customFormat="1" ht="13.5" customHeight="1" x14ac:dyDescent="0.2">
      <c r="A29" s="118" t="s">
        <v>105</v>
      </c>
      <c r="B29" s="121" t="s">
        <v>108</v>
      </c>
      <c r="C29" s="113">
        <v>17.054491899852724</v>
      </c>
      <c r="D29" s="115">
        <v>1158</v>
      </c>
      <c r="E29" s="114">
        <v>1251</v>
      </c>
      <c r="F29" s="114">
        <v>1297</v>
      </c>
      <c r="G29" s="114">
        <v>1350</v>
      </c>
      <c r="H29" s="140">
        <v>1292</v>
      </c>
      <c r="I29" s="115">
        <v>-134</v>
      </c>
      <c r="J29" s="116">
        <v>-10.371517027863778</v>
      </c>
    </row>
    <row r="30" spans="1:10" s="110" customFormat="1" ht="13.5" customHeight="1" x14ac:dyDescent="0.2">
      <c r="A30" s="118"/>
      <c r="B30" s="121" t="s">
        <v>109</v>
      </c>
      <c r="C30" s="113">
        <v>44.241531664212076</v>
      </c>
      <c r="D30" s="115">
        <v>3004</v>
      </c>
      <c r="E30" s="114">
        <v>3120</v>
      </c>
      <c r="F30" s="114">
        <v>3200</v>
      </c>
      <c r="G30" s="114">
        <v>3204</v>
      </c>
      <c r="H30" s="140">
        <v>3151</v>
      </c>
      <c r="I30" s="115">
        <v>-147</v>
      </c>
      <c r="J30" s="116">
        <v>-4.6651856553475088</v>
      </c>
    </row>
    <row r="31" spans="1:10" s="110" customFormat="1" ht="13.5" customHeight="1" x14ac:dyDescent="0.2">
      <c r="A31" s="118"/>
      <c r="B31" s="121" t="s">
        <v>110</v>
      </c>
      <c r="C31" s="113">
        <v>20.206185567010309</v>
      </c>
      <c r="D31" s="115">
        <v>1372</v>
      </c>
      <c r="E31" s="114">
        <v>1400</v>
      </c>
      <c r="F31" s="114">
        <v>1425</v>
      </c>
      <c r="G31" s="114">
        <v>1399</v>
      </c>
      <c r="H31" s="140">
        <v>1354</v>
      </c>
      <c r="I31" s="115">
        <v>18</v>
      </c>
      <c r="J31" s="116">
        <v>1.3293943870014771</v>
      </c>
    </row>
    <row r="32" spans="1:10" s="110" customFormat="1" ht="13.5" customHeight="1" x14ac:dyDescent="0.2">
      <c r="A32" s="120"/>
      <c r="B32" s="121" t="s">
        <v>111</v>
      </c>
      <c r="C32" s="113">
        <v>18.497790868924888</v>
      </c>
      <c r="D32" s="115">
        <v>1256</v>
      </c>
      <c r="E32" s="114">
        <v>1251</v>
      </c>
      <c r="F32" s="114">
        <v>1243</v>
      </c>
      <c r="G32" s="114">
        <v>1243</v>
      </c>
      <c r="H32" s="140">
        <v>1181</v>
      </c>
      <c r="I32" s="115">
        <v>75</v>
      </c>
      <c r="J32" s="116">
        <v>6.3505503810330231</v>
      </c>
    </row>
    <row r="33" spans="1:10" s="110" customFormat="1" ht="13.5" customHeight="1" x14ac:dyDescent="0.2">
      <c r="A33" s="120"/>
      <c r="B33" s="121" t="s">
        <v>112</v>
      </c>
      <c r="C33" s="113">
        <v>1.9882179675994109</v>
      </c>
      <c r="D33" s="115">
        <v>135</v>
      </c>
      <c r="E33" s="114">
        <v>125</v>
      </c>
      <c r="F33" s="114">
        <v>129</v>
      </c>
      <c r="G33" s="114">
        <v>103</v>
      </c>
      <c r="H33" s="140">
        <v>103</v>
      </c>
      <c r="I33" s="115">
        <v>32</v>
      </c>
      <c r="J33" s="116">
        <v>31.067961165048544</v>
      </c>
    </row>
    <row r="34" spans="1:10" s="110" customFormat="1" ht="13.5" customHeight="1" x14ac:dyDescent="0.2">
      <c r="A34" s="118" t="s">
        <v>113</v>
      </c>
      <c r="B34" s="122" t="s">
        <v>116</v>
      </c>
      <c r="C34" s="113">
        <v>94.329896907216494</v>
      </c>
      <c r="D34" s="115">
        <v>6405</v>
      </c>
      <c r="E34" s="114">
        <v>6615</v>
      </c>
      <c r="F34" s="114">
        <v>6765</v>
      </c>
      <c r="G34" s="114">
        <v>6802</v>
      </c>
      <c r="H34" s="140">
        <v>6612</v>
      </c>
      <c r="I34" s="115">
        <v>-207</v>
      </c>
      <c r="J34" s="116">
        <v>-3.1306715063520869</v>
      </c>
    </row>
    <row r="35" spans="1:10" s="110" customFormat="1" ht="13.5" customHeight="1" x14ac:dyDescent="0.2">
      <c r="A35" s="118"/>
      <c r="B35" s="119" t="s">
        <v>117</v>
      </c>
      <c r="C35" s="113">
        <v>5.6553755522827691</v>
      </c>
      <c r="D35" s="115">
        <v>384</v>
      </c>
      <c r="E35" s="114">
        <v>404</v>
      </c>
      <c r="F35" s="114">
        <v>396</v>
      </c>
      <c r="G35" s="114">
        <v>391</v>
      </c>
      <c r="H35" s="140">
        <v>363</v>
      </c>
      <c r="I35" s="115">
        <v>21</v>
      </c>
      <c r="J35" s="116">
        <v>5.785123966942149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4119</v>
      </c>
      <c r="E37" s="114">
        <v>4236</v>
      </c>
      <c r="F37" s="114">
        <v>4310</v>
      </c>
      <c r="G37" s="114">
        <v>4478</v>
      </c>
      <c r="H37" s="140">
        <v>4348</v>
      </c>
      <c r="I37" s="115">
        <v>-229</v>
      </c>
      <c r="J37" s="116">
        <v>-5.2667893284268628</v>
      </c>
    </row>
    <row r="38" spans="1:10" s="110" customFormat="1" ht="13.5" customHeight="1" x14ac:dyDescent="0.2">
      <c r="A38" s="118" t="s">
        <v>105</v>
      </c>
      <c r="B38" s="119" t="s">
        <v>106</v>
      </c>
      <c r="C38" s="113">
        <v>37.873270211216315</v>
      </c>
      <c r="D38" s="115">
        <v>1560</v>
      </c>
      <c r="E38" s="114">
        <v>1563</v>
      </c>
      <c r="F38" s="114">
        <v>1575</v>
      </c>
      <c r="G38" s="114">
        <v>1652</v>
      </c>
      <c r="H38" s="140">
        <v>1571</v>
      </c>
      <c r="I38" s="115">
        <v>-11</v>
      </c>
      <c r="J38" s="116">
        <v>-0.70019096117122848</v>
      </c>
    </row>
    <row r="39" spans="1:10" s="110" customFormat="1" ht="13.5" customHeight="1" x14ac:dyDescent="0.2">
      <c r="A39" s="120"/>
      <c r="B39" s="119" t="s">
        <v>107</v>
      </c>
      <c r="C39" s="113">
        <v>62.126729788783685</v>
      </c>
      <c r="D39" s="115">
        <v>2559</v>
      </c>
      <c r="E39" s="114">
        <v>2673</v>
      </c>
      <c r="F39" s="114">
        <v>2735</v>
      </c>
      <c r="G39" s="114">
        <v>2826</v>
      </c>
      <c r="H39" s="140">
        <v>2777</v>
      </c>
      <c r="I39" s="115">
        <v>-218</v>
      </c>
      <c r="J39" s="116">
        <v>-7.850198055455528</v>
      </c>
    </row>
    <row r="40" spans="1:10" s="110" customFormat="1" ht="13.5" customHeight="1" x14ac:dyDescent="0.2">
      <c r="A40" s="118" t="s">
        <v>105</v>
      </c>
      <c r="B40" s="121" t="s">
        <v>108</v>
      </c>
      <c r="C40" s="113">
        <v>18.184025248846808</v>
      </c>
      <c r="D40" s="115">
        <v>749</v>
      </c>
      <c r="E40" s="114">
        <v>806</v>
      </c>
      <c r="F40" s="114">
        <v>839</v>
      </c>
      <c r="G40" s="114">
        <v>949</v>
      </c>
      <c r="H40" s="140">
        <v>899</v>
      </c>
      <c r="I40" s="115">
        <v>-150</v>
      </c>
      <c r="J40" s="116">
        <v>-16.685205784204673</v>
      </c>
    </row>
    <row r="41" spans="1:10" s="110" customFormat="1" ht="13.5" customHeight="1" x14ac:dyDescent="0.2">
      <c r="A41" s="118"/>
      <c r="B41" s="121" t="s">
        <v>109</v>
      </c>
      <c r="C41" s="113">
        <v>30.225782957028404</v>
      </c>
      <c r="D41" s="115">
        <v>1245</v>
      </c>
      <c r="E41" s="114">
        <v>1283</v>
      </c>
      <c r="F41" s="114">
        <v>1300</v>
      </c>
      <c r="G41" s="114">
        <v>1365</v>
      </c>
      <c r="H41" s="140">
        <v>1369</v>
      </c>
      <c r="I41" s="115">
        <v>-124</v>
      </c>
      <c r="J41" s="116">
        <v>-9.0577063550036527</v>
      </c>
    </row>
    <row r="42" spans="1:10" s="110" customFormat="1" ht="13.5" customHeight="1" x14ac:dyDescent="0.2">
      <c r="A42" s="118"/>
      <c r="B42" s="121" t="s">
        <v>110</v>
      </c>
      <c r="C42" s="113">
        <v>21.752852634134499</v>
      </c>
      <c r="D42" s="115">
        <v>896</v>
      </c>
      <c r="E42" s="114">
        <v>925</v>
      </c>
      <c r="F42" s="114">
        <v>955</v>
      </c>
      <c r="G42" s="114">
        <v>949</v>
      </c>
      <c r="H42" s="140">
        <v>928</v>
      </c>
      <c r="I42" s="115">
        <v>-32</v>
      </c>
      <c r="J42" s="116">
        <v>-3.4482758620689653</v>
      </c>
    </row>
    <row r="43" spans="1:10" s="110" customFormat="1" ht="13.5" customHeight="1" x14ac:dyDescent="0.2">
      <c r="A43" s="120"/>
      <c r="B43" s="121" t="s">
        <v>111</v>
      </c>
      <c r="C43" s="113">
        <v>29.83733915999029</v>
      </c>
      <c r="D43" s="115">
        <v>1229</v>
      </c>
      <c r="E43" s="114">
        <v>1222</v>
      </c>
      <c r="F43" s="114">
        <v>1216</v>
      </c>
      <c r="G43" s="114">
        <v>1215</v>
      </c>
      <c r="H43" s="140">
        <v>1152</v>
      </c>
      <c r="I43" s="115">
        <v>77</v>
      </c>
      <c r="J43" s="116">
        <v>6.6840277777777777</v>
      </c>
    </row>
    <row r="44" spans="1:10" s="110" customFormat="1" ht="13.5" customHeight="1" x14ac:dyDescent="0.2">
      <c r="A44" s="120"/>
      <c r="B44" s="121" t="s">
        <v>112</v>
      </c>
      <c r="C44" s="113">
        <v>3.1075503763049284</v>
      </c>
      <c r="D44" s="115">
        <v>128</v>
      </c>
      <c r="E44" s="114">
        <v>117</v>
      </c>
      <c r="F44" s="114">
        <v>123</v>
      </c>
      <c r="G44" s="114">
        <v>98</v>
      </c>
      <c r="H44" s="140">
        <v>96</v>
      </c>
      <c r="I44" s="115">
        <v>32</v>
      </c>
      <c r="J44" s="116">
        <v>33.333333333333336</v>
      </c>
    </row>
    <row r="45" spans="1:10" s="110" customFormat="1" ht="13.5" customHeight="1" x14ac:dyDescent="0.2">
      <c r="A45" s="118" t="s">
        <v>113</v>
      </c>
      <c r="B45" s="122" t="s">
        <v>116</v>
      </c>
      <c r="C45" s="113">
        <v>94.464675892206841</v>
      </c>
      <c r="D45" s="115">
        <v>3891</v>
      </c>
      <c r="E45" s="114">
        <v>4000</v>
      </c>
      <c r="F45" s="114">
        <v>4076</v>
      </c>
      <c r="G45" s="114">
        <v>4236</v>
      </c>
      <c r="H45" s="140">
        <v>4130</v>
      </c>
      <c r="I45" s="115">
        <v>-239</v>
      </c>
      <c r="J45" s="116">
        <v>-5.7869249394673128</v>
      </c>
    </row>
    <row r="46" spans="1:10" s="110" customFormat="1" ht="13.5" customHeight="1" x14ac:dyDescent="0.2">
      <c r="A46" s="118"/>
      <c r="B46" s="119" t="s">
        <v>117</v>
      </c>
      <c r="C46" s="113">
        <v>5.5110463704782715</v>
      </c>
      <c r="D46" s="115">
        <v>227</v>
      </c>
      <c r="E46" s="114">
        <v>233</v>
      </c>
      <c r="F46" s="114">
        <v>230</v>
      </c>
      <c r="G46" s="114">
        <v>239</v>
      </c>
      <c r="H46" s="140">
        <v>215</v>
      </c>
      <c r="I46" s="115">
        <v>12</v>
      </c>
      <c r="J46" s="116">
        <v>5.5813953488372094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2671</v>
      </c>
      <c r="E48" s="114">
        <v>2786</v>
      </c>
      <c r="F48" s="114">
        <v>2855</v>
      </c>
      <c r="G48" s="114">
        <v>2718</v>
      </c>
      <c r="H48" s="140">
        <v>2630</v>
      </c>
      <c r="I48" s="115">
        <v>41</v>
      </c>
      <c r="J48" s="116">
        <v>1.55893536121673</v>
      </c>
    </row>
    <row r="49" spans="1:12" s="110" customFormat="1" ht="13.5" customHeight="1" x14ac:dyDescent="0.2">
      <c r="A49" s="118" t="s">
        <v>105</v>
      </c>
      <c r="B49" s="119" t="s">
        <v>106</v>
      </c>
      <c r="C49" s="113">
        <v>46.499438412579558</v>
      </c>
      <c r="D49" s="115">
        <v>1242</v>
      </c>
      <c r="E49" s="114">
        <v>1307</v>
      </c>
      <c r="F49" s="114">
        <v>1352</v>
      </c>
      <c r="G49" s="114">
        <v>1280</v>
      </c>
      <c r="H49" s="140">
        <v>1252</v>
      </c>
      <c r="I49" s="115">
        <v>-10</v>
      </c>
      <c r="J49" s="116">
        <v>-0.79872204472843455</v>
      </c>
    </row>
    <row r="50" spans="1:12" s="110" customFormat="1" ht="13.5" customHeight="1" x14ac:dyDescent="0.2">
      <c r="A50" s="120"/>
      <c r="B50" s="119" t="s">
        <v>107</v>
      </c>
      <c r="C50" s="113">
        <v>53.500561587420442</v>
      </c>
      <c r="D50" s="115">
        <v>1429</v>
      </c>
      <c r="E50" s="114">
        <v>1479</v>
      </c>
      <c r="F50" s="114">
        <v>1503</v>
      </c>
      <c r="G50" s="114">
        <v>1438</v>
      </c>
      <c r="H50" s="140">
        <v>1378</v>
      </c>
      <c r="I50" s="115">
        <v>51</v>
      </c>
      <c r="J50" s="116">
        <v>3.7010159651669086</v>
      </c>
    </row>
    <row r="51" spans="1:12" s="110" customFormat="1" ht="13.5" customHeight="1" x14ac:dyDescent="0.2">
      <c r="A51" s="118" t="s">
        <v>105</v>
      </c>
      <c r="B51" s="121" t="s">
        <v>108</v>
      </c>
      <c r="C51" s="113">
        <v>15.312616997379259</v>
      </c>
      <c r="D51" s="115">
        <v>409</v>
      </c>
      <c r="E51" s="114">
        <v>445</v>
      </c>
      <c r="F51" s="114">
        <v>458</v>
      </c>
      <c r="G51" s="114">
        <v>401</v>
      </c>
      <c r="H51" s="140">
        <v>393</v>
      </c>
      <c r="I51" s="115">
        <v>16</v>
      </c>
      <c r="J51" s="116">
        <v>4.0712468193384224</v>
      </c>
    </row>
    <row r="52" spans="1:12" s="110" customFormat="1" ht="13.5" customHeight="1" x14ac:dyDescent="0.2">
      <c r="A52" s="118"/>
      <c r="B52" s="121" t="s">
        <v>109</v>
      </c>
      <c r="C52" s="113">
        <v>65.855484837139642</v>
      </c>
      <c r="D52" s="115">
        <v>1759</v>
      </c>
      <c r="E52" s="114">
        <v>1837</v>
      </c>
      <c r="F52" s="114">
        <v>1900</v>
      </c>
      <c r="G52" s="114">
        <v>1839</v>
      </c>
      <c r="H52" s="140">
        <v>1782</v>
      </c>
      <c r="I52" s="115">
        <v>-23</v>
      </c>
      <c r="J52" s="116">
        <v>-1.2906846240179572</v>
      </c>
    </row>
    <row r="53" spans="1:12" s="110" customFormat="1" ht="13.5" customHeight="1" x14ac:dyDescent="0.2">
      <c r="A53" s="118"/>
      <c r="B53" s="121" t="s">
        <v>110</v>
      </c>
      <c r="C53" s="113">
        <v>17.821040808685886</v>
      </c>
      <c r="D53" s="115">
        <v>476</v>
      </c>
      <c r="E53" s="114">
        <v>475</v>
      </c>
      <c r="F53" s="114">
        <v>470</v>
      </c>
      <c r="G53" s="114">
        <v>450</v>
      </c>
      <c r="H53" s="140">
        <v>426</v>
      </c>
      <c r="I53" s="115">
        <v>50</v>
      </c>
      <c r="J53" s="116">
        <v>11.737089201877934</v>
      </c>
    </row>
    <row r="54" spans="1:12" s="110" customFormat="1" ht="13.5" customHeight="1" x14ac:dyDescent="0.2">
      <c r="A54" s="120"/>
      <c r="B54" s="121" t="s">
        <v>111</v>
      </c>
      <c r="C54" s="113">
        <v>1.0108573567952077</v>
      </c>
      <c r="D54" s="115">
        <v>27</v>
      </c>
      <c r="E54" s="114">
        <v>29</v>
      </c>
      <c r="F54" s="114">
        <v>27</v>
      </c>
      <c r="G54" s="114">
        <v>28</v>
      </c>
      <c r="H54" s="140">
        <v>29</v>
      </c>
      <c r="I54" s="115">
        <v>-2</v>
      </c>
      <c r="J54" s="116">
        <v>-6.8965517241379306</v>
      </c>
    </row>
    <row r="55" spans="1:12" s="110" customFormat="1" ht="13.5" customHeight="1" x14ac:dyDescent="0.2">
      <c r="A55" s="120"/>
      <c r="B55" s="121" t="s">
        <v>112</v>
      </c>
      <c r="C55" s="113">
        <v>0.26207412953949832</v>
      </c>
      <c r="D55" s="115">
        <v>7</v>
      </c>
      <c r="E55" s="114">
        <v>8</v>
      </c>
      <c r="F55" s="114">
        <v>6</v>
      </c>
      <c r="G55" s="114">
        <v>5</v>
      </c>
      <c r="H55" s="140">
        <v>7</v>
      </c>
      <c r="I55" s="115">
        <v>0</v>
      </c>
      <c r="J55" s="116">
        <v>0</v>
      </c>
    </row>
    <row r="56" spans="1:12" s="110" customFormat="1" ht="13.5" customHeight="1" x14ac:dyDescent="0.2">
      <c r="A56" s="118" t="s">
        <v>113</v>
      </c>
      <c r="B56" s="122" t="s">
        <v>116</v>
      </c>
      <c r="C56" s="113">
        <v>94.12205166604268</v>
      </c>
      <c r="D56" s="115">
        <v>2514</v>
      </c>
      <c r="E56" s="114">
        <v>2615</v>
      </c>
      <c r="F56" s="114">
        <v>2689</v>
      </c>
      <c r="G56" s="114">
        <v>2566</v>
      </c>
      <c r="H56" s="140">
        <v>2482</v>
      </c>
      <c r="I56" s="115">
        <v>32</v>
      </c>
      <c r="J56" s="116">
        <v>1.2892828364222402</v>
      </c>
    </row>
    <row r="57" spans="1:12" s="110" customFormat="1" ht="13.5" customHeight="1" x14ac:dyDescent="0.2">
      <c r="A57" s="142"/>
      <c r="B57" s="124" t="s">
        <v>117</v>
      </c>
      <c r="C57" s="125">
        <v>5.8779483339573195</v>
      </c>
      <c r="D57" s="143">
        <v>157</v>
      </c>
      <c r="E57" s="144">
        <v>171</v>
      </c>
      <c r="F57" s="144">
        <v>166</v>
      </c>
      <c r="G57" s="144">
        <v>152</v>
      </c>
      <c r="H57" s="145">
        <v>148</v>
      </c>
      <c r="I57" s="143">
        <v>9</v>
      </c>
      <c r="J57" s="146">
        <v>6.0810810810810807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20389</v>
      </c>
      <c r="E12" s="236">
        <v>20089</v>
      </c>
      <c r="F12" s="114">
        <v>20536</v>
      </c>
      <c r="G12" s="114">
        <v>20056</v>
      </c>
      <c r="H12" s="140">
        <v>20049</v>
      </c>
      <c r="I12" s="115">
        <v>340</v>
      </c>
      <c r="J12" s="116">
        <v>1.6958451793106888</v>
      </c>
    </row>
    <row r="13" spans="1:15" s="110" customFormat="1" ht="12" customHeight="1" x14ac:dyDescent="0.2">
      <c r="A13" s="118" t="s">
        <v>105</v>
      </c>
      <c r="B13" s="119" t="s">
        <v>106</v>
      </c>
      <c r="C13" s="113">
        <v>52.489087252930503</v>
      </c>
      <c r="D13" s="115">
        <v>10702</v>
      </c>
      <c r="E13" s="114">
        <v>10480</v>
      </c>
      <c r="F13" s="114">
        <v>10843</v>
      </c>
      <c r="G13" s="114">
        <v>10623</v>
      </c>
      <c r="H13" s="140">
        <v>10613</v>
      </c>
      <c r="I13" s="115">
        <v>89</v>
      </c>
      <c r="J13" s="116">
        <v>0.8385941769527937</v>
      </c>
    </row>
    <row r="14" spans="1:15" s="110" customFormat="1" ht="12" customHeight="1" x14ac:dyDescent="0.2">
      <c r="A14" s="118"/>
      <c r="B14" s="119" t="s">
        <v>107</v>
      </c>
      <c r="C14" s="113">
        <v>47.510912747069497</v>
      </c>
      <c r="D14" s="115">
        <v>9687</v>
      </c>
      <c r="E14" s="114">
        <v>9609</v>
      </c>
      <c r="F14" s="114">
        <v>9693</v>
      </c>
      <c r="G14" s="114">
        <v>9433</v>
      </c>
      <c r="H14" s="140">
        <v>9436</v>
      </c>
      <c r="I14" s="115">
        <v>251</v>
      </c>
      <c r="J14" s="116">
        <v>2.6600254345061467</v>
      </c>
    </row>
    <row r="15" spans="1:15" s="110" customFormat="1" ht="12" customHeight="1" x14ac:dyDescent="0.2">
      <c r="A15" s="118" t="s">
        <v>105</v>
      </c>
      <c r="B15" s="121" t="s">
        <v>108</v>
      </c>
      <c r="C15" s="113">
        <v>12.487125410760704</v>
      </c>
      <c r="D15" s="115">
        <v>2546</v>
      </c>
      <c r="E15" s="114">
        <v>2577</v>
      </c>
      <c r="F15" s="114">
        <v>2685</v>
      </c>
      <c r="G15" s="114">
        <v>2452</v>
      </c>
      <c r="H15" s="140">
        <v>2494</v>
      </c>
      <c r="I15" s="115">
        <v>52</v>
      </c>
      <c r="J15" s="116">
        <v>2.0850040096230953</v>
      </c>
    </row>
    <row r="16" spans="1:15" s="110" customFormat="1" ht="12" customHeight="1" x14ac:dyDescent="0.2">
      <c r="A16" s="118"/>
      <c r="B16" s="121" t="s">
        <v>109</v>
      </c>
      <c r="C16" s="113">
        <v>63.818725783510715</v>
      </c>
      <c r="D16" s="115">
        <v>13012</v>
      </c>
      <c r="E16" s="114">
        <v>12797</v>
      </c>
      <c r="F16" s="114">
        <v>13154</v>
      </c>
      <c r="G16" s="114">
        <v>12998</v>
      </c>
      <c r="H16" s="140">
        <v>13006</v>
      </c>
      <c r="I16" s="115">
        <v>6</v>
      </c>
      <c r="J16" s="116">
        <v>4.6132554205751193E-2</v>
      </c>
    </row>
    <row r="17" spans="1:10" s="110" customFormat="1" ht="12" customHeight="1" x14ac:dyDescent="0.2">
      <c r="A17" s="118"/>
      <c r="B17" s="121" t="s">
        <v>110</v>
      </c>
      <c r="C17" s="113">
        <v>22.168816518711068</v>
      </c>
      <c r="D17" s="115">
        <v>4520</v>
      </c>
      <c r="E17" s="114">
        <v>4397</v>
      </c>
      <c r="F17" s="114">
        <v>4380</v>
      </c>
      <c r="G17" s="114">
        <v>4298</v>
      </c>
      <c r="H17" s="140">
        <v>4249</v>
      </c>
      <c r="I17" s="115">
        <v>271</v>
      </c>
      <c r="J17" s="116">
        <v>6.3779712873617322</v>
      </c>
    </row>
    <row r="18" spans="1:10" s="110" customFormat="1" ht="12" customHeight="1" x14ac:dyDescent="0.2">
      <c r="A18" s="120"/>
      <c r="B18" s="121" t="s">
        <v>111</v>
      </c>
      <c r="C18" s="113">
        <v>1.5253322870175094</v>
      </c>
      <c r="D18" s="115">
        <v>311</v>
      </c>
      <c r="E18" s="114">
        <v>318</v>
      </c>
      <c r="F18" s="114">
        <v>317</v>
      </c>
      <c r="G18" s="114">
        <v>308</v>
      </c>
      <c r="H18" s="140">
        <v>300</v>
      </c>
      <c r="I18" s="115">
        <v>11</v>
      </c>
      <c r="J18" s="116">
        <v>3.6666666666666665</v>
      </c>
    </row>
    <row r="19" spans="1:10" s="110" customFormat="1" ht="12" customHeight="1" x14ac:dyDescent="0.2">
      <c r="A19" s="120"/>
      <c r="B19" s="121" t="s">
        <v>112</v>
      </c>
      <c r="C19" s="113">
        <v>0.35803619598803277</v>
      </c>
      <c r="D19" s="115">
        <v>73</v>
      </c>
      <c r="E19" s="114">
        <v>72</v>
      </c>
      <c r="F19" s="114">
        <v>68</v>
      </c>
      <c r="G19" s="114">
        <v>55</v>
      </c>
      <c r="H19" s="140">
        <v>52</v>
      </c>
      <c r="I19" s="115">
        <v>21</v>
      </c>
      <c r="J19" s="116">
        <v>40.384615384615387</v>
      </c>
    </row>
    <row r="20" spans="1:10" s="110" customFormat="1" ht="12" customHeight="1" x14ac:dyDescent="0.2">
      <c r="A20" s="118" t="s">
        <v>113</v>
      </c>
      <c r="B20" s="119" t="s">
        <v>181</v>
      </c>
      <c r="C20" s="113">
        <v>70.91568983275296</v>
      </c>
      <c r="D20" s="115">
        <v>14459</v>
      </c>
      <c r="E20" s="114">
        <v>14262</v>
      </c>
      <c r="F20" s="114">
        <v>14706</v>
      </c>
      <c r="G20" s="114">
        <v>14388</v>
      </c>
      <c r="H20" s="140">
        <v>14423</v>
      </c>
      <c r="I20" s="115">
        <v>36</v>
      </c>
      <c r="J20" s="116">
        <v>0.24960133120709976</v>
      </c>
    </row>
    <row r="21" spans="1:10" s="110" customFormat="1" ht="12" customHeight="1" x14ac:dyDescent="0.2">
      <c r="A21" s="118"/>
      <c r="B21" s="119" t="s">
        <v>182</v>
      </c>
      <c r="C21" s="113">
        <v>29.084310167247043</v>
      </c>
      <c r="D21" s="115">
        <v>5930</v>
      </c>
      <c r="E21" s="114">
        <v>5827</v>
      </c>
      <c r="F21" s="114">
        <v>5830</v>
      </c>
      <c r="G21" s="114">
        <v>5668</v>
      </c>
      <c r="H21" s="140">
        <v>5626</v>
      </c>
      <c r="I21" s="115">
        <v>304</v>
      </c>
      <c r="J21" s="116">
        <v>5.4034838250977604</v>
      </c>
    </row>
    <row r="22" spans="1:10" s="110" customFormat="1" ht="12" customHeight="1" x14ac:dyDescent="0.2">
      <c r="A22" s="118" t="s">
        <v>113</v>
      </c>
      <c r="B22" s="119" t="s">
        <v>116</v>
      </c>
      <c r="C22" s="113">
        <v>92.289960272696064</v>
      </c>
      <c r="D22" s="115">
        <v>18817</v>
      </c>
      <c r="E22" s="114">
        <v>18621</v>
      </c>
      <c r="F22" s="114">
        <v>18923</v>
      </c>
      <c r="G22" s="114">
        <v>18498</v>
      </c>
      <c r="H22" s="140">
        <v>18513</v>
      </c>
      <c r="I22" s="115">
        <v>304</v>
      </c>
      <c r="J22" s="116">
        <v>1.6420893426241019</v>
      </c>
    </row>
    <row r="23" spans="1:10" s="110" customFormat="1" ht="12" customHeight="1" x14ac:dyDescent="0.2">
      <c r="A23" s="118"/>
      <c r="B23" s="119" t="s">
        <v>117</v>
      </c>
      <c r="C23" s="113">
        <v>7.6904213056059643</v>
      </c>
      <c r="D23" s="115">
        <v>1568</v>
      </c>
      <c r="E23" s="114">
        <v>1464</v>
      </c>
      <c r="F23" s="114">
        <v>1609</v>
      </c>
      <c r="G23" s="114">
        <v>1555</v>
      </c>
      <c r="H23" s="140">
        <v>1534</v>
      </c>
      <c r="I23" s="115">
        <v>34</v>
      </c>
      <c r="J23" s="116">
        <v>2.2164276401564535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23280</v>
      </c>
      <c r="E64" s="236">
        <v>23375</v>
      </c>
      <c r="F64" s="236">
        <v>23665</v>
      </c>
      <c r="G64" s="236">
        <v>23136</v>
      </c>
      <c r="H64" s="140">
        <v>23082</v>
      </c>
      <c r="I64" s="115">
        <v>198</v>
      </c>
      <c r="J64" s="116">
        <v>0.85781128151806607</v>
      </c>
    </row>
    <row r="65" spans="1:12" s="110" customFormat="1" ht="12" customHeight="1" x14ac:dyDescent="0.2">
      <c r="A65" s="118" t="s">
        <v>105</v>
      </c>
      <c r="B65" s="119" t="s">
        <v>106</v>
      </c>
      <c r="C65" s="113">
        <v>53.964776632302403</v>
      </c>
      <c r="D65" s="235">
        <v>12563</v>
      </c>
      <c r="E65" s="236">
        <v>12610</v>
      </c>
      <c r="F65" s="236">
        <v>12843</v>
      </c>
      <c r="G65" s="236">
        <v>12583</v>
      </c>
      <c r="H65" s="140">
        <v>12550</v>
      </c>
      <c r="I65" s="115">
        <v>13</v>
      </c>
      <c r="J65" s="116">
        <v>0.10358565737051793</v>
      </c>
    </row>
    <row r="66" spans="1:12" s="110" customFormat="1" ht="12" customHeight="1" x14ac:dyDescent="0.2">
      <c r="A66" s="118"/>
      <c r="B66" s="119" t="s">
        <v>107</v>
      </c>
      <c r="C66" s="113">
        <v>46.035223367697597</v>
      </c>
      <c r="D66" s="235">
        <v>10717</v>
      </c>
      <c r="E66" s="236">
        <v>10765</v>
      </c>
      <c r="F66" s="236">
        <v>10822</v>
      </c>
      <c r="G66" s="236">
        <v>10553</v>
      </c>
      <c r="H66" s="140">
        <v>10532</v>
      </c>
      <c r="I66" s="115">
        <v>185</v>
      </c>
      <c r="J66" s="116">
        <v>1.7565514622104064</v>
      </c>
    </row>
    <row r="67" spans="1:12" s="110" customFormat="1" ht="12" customHeight="1" x14ac:dyDescent="0.2">
      <c r="A67" s="118" t="s">
        <v>105</v>
      </c>
      <c r="B67" s="121" t="s">
        <v>108</v>
      </c>
      <c r="C67" s="113">
        <v>12.457044673539519</v>
      </c>
      <c r="D67" s="235">
        <v>2900</v>
      </c>
      <c r="E67" s="236">
        <v>2992</v>
      </c>
      <c r="F67" s="236">
        <v>3106</v>
      </c>
      <c r="G67" s="236">
        <v>2848</v>
      </c>
      <c r="H67" s="140">
        <v>2865</v>
      </c>
      <c r="I67" s="115">
        <v>35</v>
      </c>
      <c r="J67" s="116">
        <v>1.2216404886561956</v>
      </c>
    </row>
    <row r="68" spans="1:12" s="110" customFormat="1" ht="12" customHeight="1" x14ac:dyDescent="0.2">
      <c r="A68" s="118"/>
      <c r="B68" s="121" t="s">
        <v>109</v>
      </c>
      <c r="C68" s="113">
        <v>63.148625429553263</v>
      </c>
      <c r="D68" s="235">
        <v>14701</v>
      </c>
      <c r="E68" s="236">
        <v>14739</v>
      </c>
      <c r="F68" s="236">
        <v>14927</v>
      </c>
      <c r="G68" s="236">
        <v>14771</v>
      </c>
      <c r="H68" s="140">
        <v>14808</v>
      </c>
      <c r="I68" s="115">
        <v>-107</v>
      </c>
      <c r="J68" s="116">
        <v>-0.72258238789843332</v>
      </c>
    </row>
    <row r="69" spans="1:12" s="110" customFormat="1" ht="12" customHeight="1" x14ac:dyDescent="0.2">
      <c r="A69" s="118"/>
      <c r="B69" s="121" t="s">
        <v>110</v>
      </c>
      <c r="C69" s="113">
        <v>22.972508591065292</v>
      </c>
      <c r="D69" s="235">
        <v>5348</v>
      </c>
      <c r="E69" s="236">
        <v>5306</v>
      </c>
      <c r="F69" s="236">
        <v>5298</v>
      </c>
      <c r="G69" s="236">
        <v>5182</v>
      </c>
      <c r="H69" s="140">
        <v>5090</v>
      </c>
      <c r="I69" s="115">
        <v>258</v>
      </c>
      <c r="J69" s="116">
        <v>5.0687622789783893</v>
      </c>
    </row>
    <row r="70" spans="1:12" s="110" customFormat="1" ht="12" customHeight="1" x14ac:dyDescent="0.2">
      <c r="A70" s="120"/>
      <c r="B70" s="121" t="s">
        <v>111</v>
      </c>
      <c r="C70" s="113">
        <v>1.4218213058419245</v>
      </c>
      <c r="D70" s="235">
        <v>331</v>
      </c>
      <c r="E70" s="236">
        <v>338</v>
      </c>
      <c r="F70" s="236">
        <v>334</v>
      </c>
      <c r="G70" s="236">
        <v>335</v>
      </c>
      <c r="H70" s="140">
        <v>319</v>
      </c>
      <c r="I70" s="115">
        <v>12</v>
      </c>
      <c r="J70" s="116">
        <v>3.761755485893417</v>
      </c>
    </row>
    <row r="71" spans="1:12" s="110" customFormat="1" ht="12" customHeight="1" x14ac:dyDescent="0.2">
      <c r="A71" s="120"/>
      <c r="B71" s="121" t="s">
        <v>112</v>
      </c>
      <c r="C71" s="113">
        <v>0.36941580756013748</v>
      </c>
      <c r="D71" s="235">
        <v>86</v>
      </c>
      <c r="E71" s="236">
        <v>83</v>
      </c>
      <c r="F71" s="236">
        <v>78</v>
      </c>
      <c r="G71" s="236">
        <v>68</v>
      </c>
      <c r="H71" s="140">
        <v>58</v>
      </c>
      <c r="I71" s="115">
        <v>28</v>
      </c>
      <c r="J71" s="116">
        <v>48.275862068965516</v>
      </c>
    </row>
    <row r="72" spans="1:12" s="110" customFormat="1" ht="12" customHeight="1" x14ac:dyDescent="0.2">
      <c r="A72" s="118" t="s">
        <v>113</v>
      </c>
      <c r="B72" s="119" t="s">
        <v>181</v>
      </c>
      <c r="C72" s="113">
        <v>72.0618556701031</v>
      </c>
      <c r="D72" s="235">
        <v>16776</v>
      </c>
      <c r="E72" s="236">
        <v>16906</v>
      </c>
      <c r="F72" s="236">
        <v>17201</v>
      </c>
      <c r="G72" s="236">
        <v>16833</v>
      </c>
      <c r="H72" s="140">
        <v>16820</v>
      </c>
      <c r="I72" s="115">
        <v>-44</v>
      </c>
      <c r="J72" s="116">
        <v>-0.26159334126040429</v>
      </c>
    </row>
    <row r="73" spans="1:12" s="110" customFormat="1" ht="12" customHeight="1" x14ac:dyDescent="0.2">
      <c r="A73" s="118"/>
      <c r="B73" s="119" t="s">
        <v>182</v>
      </c>
      <c r="C73" s="113">
        <v>27.938144329896907</v>
      </c>
      <c r="D73" s="115">
        <v>6504</v>
      </c>
      <c r="E73" s="114">
        <v>6469</v>
      </c>
      <c r="F73" s="114">
        <v>6464</v>
      </c>
      <c r="G73" s="114">
        <v>6303</v>
      </c>
      <c r="H73" s="140">
        <v>6262</v>
      </c>
      <c r="I73" s="115">
        <v>242</v>
      </c>
      <c r="J73" s="116">
        <v>3.8645800063877354</v>
      </c>
    </row>
    <row r="74" spans="1:12" s="110" customFormat="1" ht="12" customHeight="1" x14ac:dyDescent="0.2">
      <c r="A74" s="118" t="s">
        <v>113</v>
      </c>
      <c r="B74" s="119" t="s">
        <v>116</v>
      </c>
      <c r="C74" s="113">
        <v>92.474226804123717</v>
      </c>
      <c r="D74" s="115">
        <v>21528</v>
      </c>
      <c r="E74" s="114">
        <v>21652</v>
      </c>
      <c r="F74" s="114">
        <v>21903</v>
      </c>
      <c r="G74" s="114">
        <v>21457</v>
      </c>
      <c r="H74" s="140">
        <v>21462</v>
      </c>
      <c r="I74" s="115">
        <v>66</v>
      </c>
      <c r="J74" s="116">
        <v>0.30752026838132512</v>
      </c>
    </row>
    <row r="75" spans="1:12" s="110" customFormat="1" ht="12" customHeight="1" x14ac:dyDescent="0.2">
      <c r="A75" s="142"/>
      <c r="B75" s="124" t="s">
        <v>117</v>
      </c>
      <c r="C75" s="125">
        <v>7.5085910652920962</v>
      </c>
      <c r="D75" s="143">
        <v>1748</v>
      </c>
      <c r="E75" s="144">
        <v>1719</v>
      </c>
      <c r="F75" s="144">
        <v>1759</v>
      </c>
      <c r="G75" s="144">
        <v>1676</v>
      </c>
      <c r="H75" s="145">
        <v>1618</v>
      </c>
      <c r="I75" s="143">
        <v>130</v>
      </c>
      <c r="J75" s="146">
        <v>8.0346106304079115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20389</v>
      </c>
      <c r="G11" s="114">
        <v>20089</v>
      </c>
      <c r="H11" s="114">
        <v>20536</v>
      </c>
      <c r="I11" s="114">
        <v>20056</v>
      </c>
      <c r="J11" s="140">
        <v>20049</v>
      </c>
      <c r="K11" s="114">
        <v>340</v>
      </c>
      <c r="L11" s="116">
        <v>1.6958451793106888</v>
      </c>
    </row>
    <row r="12" spans="1:17" s="110" customFormat="1" ht="24.95" customHeight="1" x14ac:dyDescent="0.2">
      <c r="A12" s="604" t="s">
        <v>185</v>
      </c>
      <c r="B12" s="605"/>
      <c r="C12" s="605"/>
      <c r="D12" s="606"/>
      <c r="E12" s="113">
        <v>52.489087252930503</v>
      </c>
      <c r="F12" s="115">
        <v>10702</v>
      </c>
      <c r="G12" s="114">
        <v>10480</v>
      </c>
      <c r="H12" s="114">
        <v>10843</v>
      </c>
      <c r="I12" s="114">
        <v>10623</v>
      </c>
      <c r="J12" s="140">
        <v>10613</v>
      </c>
      <c r="K12" s="114">
        <v>89</v>
      </c>
      <c r="L12" s="116">
        <v>0.8385941769527937</v>
      </c>
    </row>
    <row r="13" spans="1:17" s="110" customFormat="1" ht="15" customHeight="1" x14ac:dyDescent="0.2">
      <c r="A13" s="120"/>
      <c r="B13" s="612" t="s">
        <v>107</v>
      </c>
      <c r="C13" s="612"/>
      <c r="E13" s="113">
        <v>47.510912747069497</v>
      </c>
      <c r="F13" s="115">
        <v>9687</v>
      </c>
      <c r="G13" s="114">
        <v>9609</v>
      </c>
      <c r="H13" s="114">
        <v>9693</v>
      </c>
      <c r="I13" s="114">
        <v>9433</v>
      </c>
      <c r="J13" s="140">
        <v>9436</v>
      </c>
      <c r="K13" s="114">
        <v>251</v>
      </c>
      <c r="L13" s="116">
        <v>2.6600254345061467</v>
      </c>
    </row>
    <row r="14" spans="1:17" s="110" customFormat="1" ht="24.95" customHeight="1" x14ac:dyDescent="0.2">
      <c r="A14" s="604" t="s">
        <v>186</v>
      </c>
      <c r="B14" s="605"/>
      <c r="C14" s="605"/>
      <c r="D14" s="606"/>
      <c r="E14" s="113">
        <v>12.487125410760704</v>
      </c>
      <c r="F14" s="115">
        <v>2546</v>
      </c>
      <c r="G14" s="114">
        <v>2577</v>
      </c>
      <c r="H14" s="114">
        <v>2685</v>
      </c>
      <c r="I14" s="114">
        <v>2452</v>
      </c>
      <c r="J14" s="140">
        <v>2494</v>
      </c>
      <c r="K14" s="114">
        <v>52</v>
      </c>
      <c r="L14" s="116">
        <v>2.0850040096230953</v>
      </c>
    </row>
    <row r="15" spans="1:17" s="110" customFormat="1" ht="15" customHeight="1" x14ac:dyDescent="0.2">
      <c r="A15" s="120"/>
      <c r="B15" s="119"/>
      <c r="C15" s="258" t="s">
        <v>106</v>
      </c>
      <c r="E15" s="113">
        <v>58.719560094265518</v>
      </c>
      <c r="F15" s="115">
        <v>1495</v>
      </c>
      <c r="G15" s="114">
        <v>1497</v>
      </c>
      <c r="H15" s="114">
        <v>1575</v>
      </c>
      <c r="I15" s="114">
        <v>1444</v>
      </c>
      <c r="J15" s="140">
        <v>1463</v>
      </c>
      <c r="K15" s="114">
        <v>32</v>
      </c>
      <c r="L15" s="116">
        <v>2.1872863978127137</v>
      </c>
    </row>
    <row r="16" spans="1:17" s="110" customFormat="1" ht="15" customHeight="1" x14ac:dyDescent="0.2">
      <c r="A16" s="120"/>
      <c r="B16" s="119"/>
      <c r="C16" s="258" t="s">
        <v>107</v>
      </c>
      <c r="E16" s="113">
        <v>41.280439905734482</v>
      </c>
      <c r="F16" s="115">
        <v>1051</v>
      </c>
      <c r="G16" s="114">
        <v>1080</v>
      </c>
      <c r="H16" s="114">
        <v>1110</v>
      </c>
      <c r="I16" s="114">
        <v>1008</v>
      </c>
      <c r="J16" s="140">
        <v>1031</v>
      </c>
      <c r="K16" s="114">
        <v>20</v>
      </c>
      <c r="L16" s="116">
        <v>1.9398642095053347</v>
      </c>
    </row>
    <row r="17" spans="1:12" s="110" customFormat="1" ht="15" customHeight="1" x14ac:dyDescent="0.2">
      <c r="A17" s="120"/>
      <c r="B17" s="121" t="s">
        <v>109</v>
      </c>
      <c r="C17" s="258"/>
      <c r="E17" s="113">
        <v>63.818725783510715</v>
      </c>
      <c r="F17" s="115">
        <v>13012</v>
      </c>
      <c r="G17" s="114">
        <v>12797</v>
      </c>
      <c r="H17" s="114">
        <v>13154</v>
      </c>
      <c r="I17" s="114">
        <v>12998</v>
      </c>
      <c r="J17" s="140">
        <v>13006</v>
      </c>
      <c r="K17" s="114">
        <v>6</v>
      </c>
      <c r="L17" s="116">
        <v>4.6132554205751193E-2</v>
      </c>
    </row>
    <row r="18" spans="1:12" s="110" customFormat="1" ht="15" customHeight="1" x14ac:dyDescent="0.2">
      <c r="A18" s="120"/>
      <c r="B18" s="119"/>
      <c r="C18" s="258" t="s">
        <v>106</v>
      </c>
      <c r="E18" s="113">
        <v>51.544727943436826</v>
      </c>
      <c r="F18" s="115">
        <v>6707</v>
      </c>
      <c r="G18" s="114">
        <v>6515</v>
      </c>
      <c r="H18" s="114">
        <v>6770</v>
      </c>
      <c r="I18" s="114">
        <v>6716</v>
      </c>
      <c r="J18" s="140">
        <v>6711</v>
      </c>
      <c r="K18" s="114">
        <v>-4</v>
      </c>
      <c r="L18" s="116">
        <v>-5.9603635821785128E-2</v>
      </c>
    </row>
    <row r="19" spans="1:12" s="110" customFormat="1" ht="15" customHeight="1" x14ac:dyDescent="0.2">
      <c r="A19" s="120"/>
      <c r="B19" s="119"/>
      <c r="C19" s="258" t="s">
        <v>107</v>
      </c>
      <c r="E19" s="113">
        <v>48.455272056563174</v>
      </c>
      <c r="F19" s="115">
        <v>6305</v>
      </c>
      <c r="G19" s="114">
        <v>6282</v>
      </c>
      <c r="H19" s="114">
        <v>6384</v>
      </c>
      <c r="I19" s="114">
        <v>6282</v>
      </c>
      <c r="J19" s="140">
        <v>6295</v>
      </c>
      <c r="K19" s="114">
        <v>10</v>
      </c>
      <c r="L19" s="116">
        <v>0.15885623510722796</v>
      </c>
    </row>
    <row r="20" spans="1:12" s="110" customFormat="1" ht="15" customHeight="1" x14ac:dyDescent="0.2">
      <c r="A20" s="120"/>
      <c r="B20" s="121" t="s">
        <v>110</v>
      </c>
      <c r="C20" s="258"/>
      <c r="E20" s="113">
        <v>22.168816518711068</v>
      </c>
      <c r="F20" s="115">
        <v>4520</v>
      </c>
      <c r="G20" s="114">
        <v>4397</v>
      </c>
      <c r="H20" s="114">
        <v>4380</v>
      </c>
      <c r="I20" s="114">
        <v>4298</v>
      </c>
      <c r="J20" s="140">
        <v>4249</v>
      </c>
      <c r="K20" s="114">
        <v>271</v>
      </c>
      <c r="L20" s="116">
        <v>6.3779712873617322</v>
      </c>
    </row>
    <row r="21" spans="1:12" s="110" customFormat="1" ht="15" customHeight="1" x14ac:dyDescent="0.2">
      <c r="A21" s="120"/>
      <c r="B21" s="119"/>
      <c r="C21" s="258" t="s">
        <v>106</v>
      </c>
      <c r="E21" s="113">
        <v>50.663716814159294</v>
      </c>
      <c r="F21" s="115">
        <v>2290</v>
      </c>
      <c r="G21" s="114">
        <v>2243</v>
      </c>
      <c r="H21" s="114">
        <v>2275</v>
      </c>
      <c r="I21" s="114">
        <v>2244</v>
      </c>
      <c r="J21" s="140">
        <v>2231</v>
      </c>
      <c r="K21" s="114">
        <v>59</v>
      </c>
      <c r="L21" s="116">
        <v>2.644554011653967</v>
      </c>
    </row>
    <row r="22" spans="1:12" s="110" customFormat="1" ht="15" customHeight="1" x14ac:dyDescent="0.2">
      <c r="A22" s="120"/>
      <c r="B22" s="119"/>
      <c r="C22" s="258" t="s">
        <v>107</v>
      </c>
      <c r="E22" s="113">
        <v>49.336283185840706</v>
      </c>
      <c r="F22" s="115">
        <v>2230</v>
      </c>
      <c r="G22" s="114">
        <v>2154</v>
      </c>
      <c r="H22" s="114">
        <v>2105</v>
      </c>
      <c r="I22" s="114">
        <v>2054</v>
      </c>
      <c r="J22" s="140">
        <v>2018</v>
      </c>
      <c r="K22" s="114">
        <v>212</v>
      </c>
      <c r="L22" s="116">
        <v>10.505450941526263</v>
      </c>
    </row>
    <row r="23" spans="1:12" s="110" customFormat="1" ht="15" customHeight="1" x14ac:dyDescent="0.2">
      <c r="A23" s="120"/>
      <c r="B23" s="121" t="s">
        <v>111</v>
      </c>
      <c r="C23" s="258"/>
      <c r="E23" s="113">
        <v>1.5253322870175094</v>
      </c>
      <c r="F23" s="115">
        <v>311</v>
      </c>
      <c r="G23" s="114">
        <v>318</v>
      </c>
      <c r="H23" s="114">
        <v>317</v>
      </c>
      <c r="I23" s="114">
        <v>308</v>
      </c>
      <c r="J23" s="140">
        <v>300</v>
      </c>
      <c r="K23" s="114">
        <v>11</v>
      </c>
      <c r="L23" s="116">
        <v>3.6666666666666665</v>
      </c>
    </row>
    <row r="24" spans="1:12" s="110" customFormat="1" ht="15" customHeight="1" x14ac:dyDescent="0.2">
      <c r="A24" s="120"/>
      <c r="B24" s="119"/>
      <c r="C24" s="258" t="s">
        <v>106</v>
      </c>
      <c r="E24" s="113">
        <v>67.524115755627008</v>
      </c>
      <c r="F24" s="115">
        <v>210</v>
      </c>
      <c r="G24" s="114">
        <v>225</v>
      </c>
      <c r="H24" s="114">
        <v>223</v>
      </c>
      <c r="I24" s="114">
        <v>219</v>
      </c>
      <c r="J24" s="140">
        <v>208</v>
      </c>
      <c r="K24" s="114">
        <v>2</v>
      </c>
      <c r="L24" s="116">
        <v>0.96153846153846156</v>
      </c>
    </row>
    <row r="25" spans="1:12" s="110" customFormat="1" ht="15" customHeight="1" x14ac:dyDescent="0.2">
      <c r="A25" s="120"/>
      <c r="B25" s="119"/>
      <c r="C25" s="258" t="s">
        <v>107</v>
      </c>
      <c r="E25" s="113">
        <v>32.475884244372992</v>
      </c>
      <c r="F25" s="115">
        <v>101</v>
      </c>
      <c r="G25" s="114">
        <v>93</v>
      </c>
      <c r="H25" s="114">
        <v>94</v>
      </c>
      <c r="I25" s="114">
        <v>89</v>
      </c>
      <c r="J25" s="140">
        <v>92</v>
      </c>
      <c r="K25" s="114">
        <v>9</v>
      </c>
      <c r="L25" s="116">
        <v>9.7826086956521738</v>
      </c>
    </row>
    <row r="26" spans="1:12" s="110" customFormat="1" ht="15" customHeight="1" x14ac:dyDescent="0.2">
      <c r="A26" s="120"/>
      <c r="C26" s="121" t="s">
        <v>187</v>
      </c>
      <c r="D26" s="110" t="s">
        <v>188</v>
      </c>
      <c r="E26" s="113">
        <v>0.35803619598803277</v>
      </c>
      <c r="F26" s="115">
        <v>73</v>
      </c>
      <c r="G26" s="114">
        <v>72</v>
      </c>
      <c r="H26" s="114">
        <v>68</v>
      </c>
      <c r="I26" s="114">
        <v>55</v>
      </c>
      <c r="J26" s="140">
        <v>52</v>
      </c>
      <c r="K26" s="114">
        <v>21</v>
      </c>
      <c r="L26" s="116">
        <v>40.384615384615387</v>
      </c>
    </row>
    <row r="27" spans="1:12" s="110" customFormat="1" ht="15" customHeight="1" x14ac:dyDescent="0.2">
      <c r="A27" s="120"/>
      <c r="B27" s="119"/>
      <c r="D27" s="259" t="s">
        <v>106</v>
      </c>
      <c r="E27" s="113">
        <v>58.904109589041099</v>
      </c>
      <c r="F27" s="115">
        <v>43</v>
      </c>
      <c r="G27" s="114">
        <v>50</v>
      </c>
      <c r="H27" s="114">
        <v>46</v>
      </c>
      <c r="I27" s="114">
        <v>35</v>
      </c>
      <c r="J27" s="140">
        <v>29</v>
      </c>
      <c r="K27" s="114">
        <v>14</v>
      </c>
      <c r="L27" s="116">
        <v>48.275862068965516</v>
      </c>
    </row>
    <row r="28" spans="1:12" s="110" customFormat="1" ht="15" customHeight="1" x14ac:dyDescent="0.2">
      <c r="A28" s="120"/>
      <c r="B28" s="119"/>
      <c r="D28" s="259" t="s">
        <v>107</v>
      </c>
      <c r="E28" s="113">
        <v>41.095890410958901</v>
      </c>
      <c r="F28" s="115">
        <v>30</v>
      </c>
      <c r="G28" s="114">
        <v>22</v>
      </c>
      <c r="H28" s="114">
        <v>22</v>
      </c>
      <c r="I28" s="114">
        <v>20</v>
      </c>
      <c r="J28" s="140">
        <v>23</v>
      </c>
      <c r="K28" s="114">
        <v>7</v>
      </c>
      <c r="L28" s="116">
        <v>30.434782608695652</v>
      </c>
    </row>
    <row r="29" spans="1:12" s="110" customFormat="1" ht="24.95" customHeight="1" x14ac:dyDescent="0.2">
      <c r="A29" s="604" t="s">
        <v>189</v>
      </c>
      <c r="B29" s="605"/>
      <c r="C29" s="605"/>
      <c r="D29" s="606"/>
      <c r="E29" s="113">
        <v>92.289960272696064</v>
      </c>
      <c r="F29" s="115">
        <v>18817</v>
      </c>
      <c r="G29" s="114">
        <v>18621</v>
      </c>
      <c r="H29" s="114">
        <v>18923</v>
      </c>
      <c r="I29" s="114">
        <v>18498</v>
      </c>
      <c r="J29" s="140">
        <v>18513</v>
      </c>
      <c r="K29" s="114">
        <v>304</v>
      </c>
      <c r="L29" s="116">
        <v>1.6420893426241019</v>
      </c>
    </row>
    <row r="30" spans="1:12" s="110" customFormat="1" ht="15" customHeight="1" x14ac:dyDescent="0.2">
      <c r="A30" s="120"/>
      <c r="B30" s="119"/>
      <c r="C30" s="258" t="s">
        <v>106</v>
      </c>
      <c r="E30" s="113">
        <v>51.522559387787638</v>
      </c>
      <c r="F30" s="115">
        <v>9695</v>
      </c>
      <c r="G30" s="114">
        <v>9538</v>
      </c>
      <c r="H30" s="114">
        <v>9769</v>
      </c>
      <c r="I30" s="114">
        <v>9589</v>
      </c>
      <c r="J30" s="140">
        <v>9587</v>
      </c>
      <c r="K30" s="114">
        <v>108</v>
      </c>
      <c r="L30" s="116">
        <v>1.1265255032856993</v>
      </c>
    </row>
    <row r="31" spans="1:12" s="110" customFormat="1" ht="15" customHeight="1" x14ac:dyDescent="0.2">
      <c r="A31" s="120"/>
      <c r="B31" s="119"/>
      <c r="C31" s="258" t="s">
        <v>107</v>
      </c>
      <c r="E31" s="113">
        <v>48.477440612212362</v>
      </c>
      <c r="F31" s="115">
        <v>9122</v>
      </c>
      <c r="G31" s="114">
        <v>9083</v>
      </c>
      <c r="H31" s="114">
        <v>9154</v>
      </c>
      <c r="I31" s="114">
        <v>8909</v>
      </c>
      <c r="J31" s="140">
        <v>8926</v>
      </c>
      <c r="K31" s="114">
        <v>196</v>
      </c>
      <c r="L31" s="116">
        <v>2.1958323997311227</v>
      </c>
    </row>
    <row r="32" spans="1:12" s="110" customFormat="1" ht="15" customHeight="1" x14ac:dyDescent="0.2">
      <c r="A32" s="120"/>
      <c r="B32" s="119" t="s">
        <v>117</v>
      </c>
      <c r="C32" s="258"/>
      <c r="E32" s="113">
        <v>7.6904213056059643</v>
      </c>
      <c r="F32" s="115">
        <v>1568</v>
      </c>
      <c r="G32" s="114">
        <v>1464</v>
      </c>
      <c r="H32" s="114">
        <v>1609</v>
      </c>
      <c r="I32" s="114">
        <v>1555</v>
      </c>
      <c r="J32" s="140">
        <v>1534</v>
      </c>
      <c r="K32" s="114">
        <v>34</v>
      </c>
      <c r="L32" s="116">
        <v>2.2164276401564535</v>
      </c>
    </row>
    <row r="33" spans="1:12" s="110" customFormat="1" ht="15" customHeight="1" x14ac:dyDescent="0.2">
      <c r="A33" s="120"/>
      <c r="B33" s="119"/>
      <c r="C33" s="258" t="s">
        <v>106</v>
      </c>
      <c r="E33" s="113">
        <v>64.030612244897952</v>
      </c>
      <c r="F33" s="115">
        <v>1004</v>
      </c>
      <c r="G33" s="114">
        <v>939</v>
      </c>
      <c r="H33" s="114">
        <v>1071</v>
      </c>
      <c r="I33" s="114">
        <v>1031</v>
      </c>
      <c r="J33" s="140">
        <v>1024</v>
      </c>
      <c r="K33" s="114">
        <v>-20</v>
      </c>
      <c r="L33" s="116">
        <v>-1.953125</v>
      </c>
    </row>
    <row r="34" spans="1:12" s="110" customFormat="1" ht="15" customHeight="1" x14ac:dyDescent="0.2">
      <c r="A34" s="120"/>
      <c r="B34" s="119"/>
      <c r="C34" s="258" t="s">
        <v>107</v>
      </c>
      <c r="E34" s="113">
        <v>35.969387755102041</v>
      </c>
      <c r="F34" s="115">
        <v>564</v>
      </c>
      <c r="G34" s="114">
        <v>525</v>
      </c>
      <c r="H34" s="114">
        <v>538</v>
      </c>
      <c r="I34" s="114">
        <v>524</v>
      </c>
      <c r="J34" s="140">
        <v>510</v>
      </c>
      <c r="K34" s="114">
        <v>54</v>
      </c>
      <c r="L34" s="116">
        <v>10.588235294117647</v>
      </c>
    </row>
    <row r="35" spans="1:12" s="110" customFormat="1" ht="24.95" customHeight="1" x14ac:dyDescent="0.2">
      <c r="A35" s="604" t="s">
        <v>190</v>
      </c>
      <c r="B35" s="605"/>
      <c r="C35" s="605"/>
      <c r="D35" s="606"/>
      <c r="E35" s="113">
        <v>70.91568983275296</v>
      </c>
      <c r="F35" s="115">
        <v>14459</v>
      </c>
      <c r="G35" s="114">
        <v>14262</v>
      </c>
      <c r="H35" s="114">
        <v>14706</v>
      </c>
      <c r="I35" s="114">
        <v>14388</v>
      </c>
      <c r="J35" s="140">
        <v>14423</v>
      </c>
      <c r="K35" s="114">
        <v>36</v>
      </c>
      <c r="L35" s="116">
        <v>0.24960133120709976</v>
      </c>
    </row>
    <row r="36" spans="1:12" s="110" customFormat="1" ht="15" customHeight="1" x14ac:dyDescent="0.2">
      <c r="A36" s="120"/>
      <c r="B36" s="119"/>
      <c r="C36" s="258" t="s">
        <v>106</v>
      </c>
      <c r="E36" s="113">
        <v>68.310394909744801</v>
      </c>
      <c r="F36" s="115">
        <v>9877</v>
      </c>
      <c r="G36" s="114">
        <v>9683</v>
      </c>
      <c r="H36" s="114">
        <v>10022</v>
      </c>
      <c r="I36" s="114">
        <v>9824</v>
      </c>
      <c r="J36" s="140">
        <v>9832</v>
      </c>
      <c r="K36" s="114">
        <v>45</v>
      </c>
      <c r="L36" s="116">
        <v>0.4576891781936534</v>
      </c>
    </row>
    <row r="37" spans="1:12" s="110" customFormat="1" ht="15" customHeight="1" x14ac:dyDescent="0.2">
      <c r="A37" s="120"/>
      <c r="B37" s="119"/>
      <c r="C37" s="258" t="s">
        <v>107</v>
      </c>
      <c r="E37" s="113">
        <v>31.689605090255203</v>
      </c>
      <c r="F37" s="115">
        <v>4582</v>
      </c>
      <c r="G37" s="114">
        <v>4579</v>
      </c>
      <c r="H37" s="114">
        <v>4684</v>
      </c>
      <c r="I37" s="114">
        <v>4564</v>
      </c>
      <c r="J37" s="140">
        <v>4591</v>
      </c>
      <c r="K37" s="114">
        <v>-9</v>
      </c>
      <c r="L37" s="116">
        <v>-0.1960357220649096</v>
      </c>
    </row>
    <row r="38" spans="1:12" s="110" customFormat="1" ht="15" customHeight="1" x14ac:dyDescent="0.2">
      <c r="A38" s="120"/>
      <c r="B38" s="119" t="s">
        <v>182</v>
      </c>
      <c r="C38" s="258"/>
      <c r="E38" s="113">
        <v>29.084310167247043</v>
      </c>
      <c r="F38" s="115">
        <v>5930</v>
      </c>
      <c r="G38" s="114">
        <v>5827</v>
      </c>
      <c r="H38" s="114">
        <v>5830</v>
      </c>
      <c r="I38" s="114">
        <v>5668</v>
      </c>
      <c r="J38" s="140">
        <v>5626</v>
      </c>
      <c r="K38" s="114">
        <v>304</v>
      </c>
      <c r="L38" s="116">
        <v>5.4034838250977604</v>
      </c>
    </row>
    <row r="39" spans="1:12" s="110" customFormat="1" ht="15" customHeight="1" x14ac:dyDescent="0.2">
      <c r="A39" s="120"/>
      <c r="B39" s="119"/>
      <c r="C39" s="258" t="s">
        <v>106</v>
      </c>
      <c r="E39" s="113">
        <v>13.91231028667791</v>
      </c>
      <c r="F39" s="115">
        <v>825</v>
      </c>
      <c r="G39" s="114">
        <v>797</v>
      </c>
      <c r="H39" s="114">
        <v>821</v>
      </c>
      <c r="I39" s="114">
        <v>799</v>
      </c>
      <c r="J39" s="140">
        <v>781</v>
      </c>
      <c r="K39" s="114">
        <v>44</v>
      </c>
      <c r="L39" s="116">
        <v>5.6338028169014081</v>
      </c>
    </row>
    <row r="40" spans="1:12" s="110" customFormat="1" ht="15" customHeight="1" x14ac:dyDescent="0.2">
      <c r="A40" s="120"/>
      <c r="B40" s="119"/>
      <c r="C40" s="258" t="s">
        <v>107</v>
      </c>
      <c r="E40" s="113">
        <v>86.087689713322092</v>
      </c>
      <c r="F40" s="115">
        <v>5105</v>
      </c>
      <c r="G40" s="114">
        <v>5030</v>
      </c>
      <c r="H40" s="114">
        <v>5009</v>
      </c>
      <c r="I40" s="114">
        <v>4869</v>
      </c>
      <c r="J40" s="140">
        <v>4845</v>
      </c>
      <c r="K40" s="114">
        <v>260</v>
      </c>
      <c r="L40" s="116">
        <v>5.3663570691434472</v>
      </c>
    </row>
    <row r="41" spans="1:12" s="110" customFormat="1" ht="24.75" customHeight="1" x14ac:dyDescent="0.2">
      <c r="A41" s="604" t="s">
        <v>519</v>
      </c>
      <c r="B41" s="605"/>
      <c r="C41" s="605"/>
      <c r="D41" s="606"/>
      <c r="E41" s="113">
        <v>6.1748982294374422</v>
      </c>
      <c r="F41" s="115">
        <v>1259</v>
      </c>
      <c r="G41" s="114">
        <v>1358</v>
      </c>
      <c r="H41" s="114">
        <v>1385</v>
      </c>
      <c r="I41" s="114">
        <v>1090</v>
      </c>
      <c r="J41" s="140">
        <v>1225</v>
      </c>
      <c r="K41" s="114">
        <v>34</v>
      </c>
      <c r="L41" s="116">
        <v>2.7755102040816326</v>
      </c>
    </row>
    <row r="42" spans="1:12" s="110" customFormat="1" ht="15" customHeight="1" x14ac:dyDescent="0.2">
      <c r="A42" s="120"/>
      <c r="B42" s="119"/>
      <c r="C42" s="258" t="s">
        <v>106</v>
      </c>
      <c r="E42" s="113">
        <v>58.617950754567119</v>
      </c>
      <c r="F42" s="115">
        <v>738</v>
      </c>
      <c r="G42" s="114">
        <v>808</v>
      </c>
      <c r="H42" s="114">
        <v>824</v>
      </c>
      <c r="I42" s="114">
        <v>639</v>
      </c>
      <c r="J42" s="140">
        <v>709</v>
      </c>
      <c r="K42" s="114">
        <v>29</v>
      </c>
      <c r="L42" s="116">
        <v>4.090267983074753</v>
      </c>
    </row>
    <row r="43" spans="1:12" s="110" customFormat="1" ht="15" customHeight="1" x14ac:dyDescent="0.2">
      <c r="A43" s="123"/>
      <c r="B43" s="124"/>
      <c r="C43" s="260" t="s">
        <v>107</v>
      </c>
      <c r="D43" s="261"/>
      <c r="E43" s="125">
        <v>41.382049245432881</v>
      </c>
      <c r="F43" s="143">
        <v>521</v>
      </c>
      <c r="G43" s="144">
        <v>550</v>
      </c>
      <c r="H43" s="144">
        <v>561</v>
      </c>
      <c r="I43" s="144">
        <v>451</v>
      </c>
      <c r="J43" s="145">
        <v>516</v>
      </c>
      <c r="K43" s="144">
        <v>5</v>
      </c>
      <c r="L43" s="146">
        <v>0.96899224806201545</v>
      </c>
    </row>
    <row r="44" spans="1:12" s="110" customFormat="1" ht="45.75" customHeight="1" x14ac:dyDescent="0.2">
      <c r="A44" s="604" t="s">
        <v>191</v>
      </c>
      <c r="B44" s="605"/>
      <c r="C44" s="605"/>
      <c r="D44" s="606"/>
      <c r="E44" s="113">
        <v>3.4822698513904555</v>
      </c>
      <c r="F44" s="115">
        <v>710</v>
      </c>
      <c r="G44" s="114">
        <v>709</v>
      </c>
      <c r="H44" s="114">
        <v>713</v>
      </c>
      <c r="I44" s="114">
        <v>699</v>
      </c>
      <c r="J44" s="140">
        <v>705</v>
      </c>
      <c r="K44" s="114">
        <v>5</v>
      </c>
      <c r="L44" s="116">
        <v>0.70921985815602839</v>
      </c>
    </row>
    <row r="45" spans="1:12" s="110" customFormat="1" ht="15" customHeight="1" x14ac:dyDescent="0.2">
      <c r="A45" s="120"/>
      <c r="B45" s="119"/>
      <c r="C45" s="258" t="s">
        <v>106</v>
      </c>
      <c r="E45" s="113">
        <v>57.464788732394368</v>
      </c>
      <c r="F45" s="115">
        <v>408</v>
      </c>
      <c r="G45" s="114">
        <v>409</v>
      </c>
      <c r="H45" s="114">
        <v>409</v>
      </c>
      <c r="I45" s="114">
        <v>404</v>
      </c>
      <c r="J45" s="140">
        <v>405</v>
      </c>
      <c r="K45" s="114">
        <v>3</v>
      </c>
      <c r="L45" s="116">
        <v>0.7407407407407407</v>
      </c>
    </row>
    <row r="46" spans="1:12" s="110" customFormat="1" ht="15" customHeight="1" x14ac:dyDescent="0.2">
      <c r="A46" s="123"/>
      <c r="B46" s="124"/>
      <c r="C46" s="260" t="s">
        <v>107</v>
      </c>
      <c r="D46" s="261"/>
      <c r="E46" s="125">
        <v>42.535211267605632</v>
      </c>
      <c r="F46" s="143">
        <v>302</v>
      </c>
      <c r="G46" s="144">
        <v>300</v>
      </c>
      <c r="H46" s="144">
        <v>304</v>
      </c>
      <c r="I46" s="144">
        <v>295</v>
      </c>
      <c r="J46" s="145">
        <v>300</v>
      </c>
      <c r="K46" s="144">
        <v>2</v>
      </c>
      <c r="L46" s="146">
        <v>0.66666666666666663</v>
      </c>
    </row>
    <row r="47" spans="1:12" s="110" customFormat="1" ht="39" customHeight="1" x14ac:dyDescent="0.2">
      <c r="A47" s="604" t="s">
        <v>520</v>
      </c>
      <c r="B47" s="607"/>
      <c r="C47" s="607"/>
      <c r="D47" s="608"/>
      <c r="E47" s="113">
        <v>0.21089803325322479</v>
      </c>
      <c r="F47" s="115">
        <v>43</v>
      </c>
      <c r="G47" s="114">
        <v>39</v>
      </c>
      <c r="H47" s="114">
        <v>35</v>
      </c>
      <c r="I47" s="114">
        <v>30</v>
      </c>
      <c r="J47" s="140">
        <v>33</v>
      </c>
      <c r="K47" s="114">
        <v>10</v>
      </c>
      <c r="L47" s="116">
        <v>30.303030303030305</v>
      </c>
    </row>
    <row r="48" spans="1:12" s="110" customFormat="1" ht="15" customHeight="1" x14ac:dyDescent="0.2">
      <c r="A48" s="120"/>
      <c r="B48" s="119"/>
      <c r="C48" s="258" t="s">
        <v>106</v>
      </c>
      <c r="E48" s="113">
        <v>25.581395348837209</v>
      </c>
      <c r="F48" s="115">
        <v>11</v>
      </c>
      <c r="G48" s="114">
        <v>10</v>
      </c>
      <c r="H48" s="114">
        <v>8</v>
      </c>
      <c r="I48" s="114">
        <v>5</v>
      </c>
      <c r="J48" s="140">
        <v>5</v>
      </c>
      <c r="K48" s="114">
        <v>6</v>
      </c>
      <c r="L48" s="116">
        <v>120</v>
      </c>
    </row>
    <row r="49" spans="1:12" s="110" customFormat="1" ht="15" customHeight="1" x14ac:dyDescent="0.2">
      <c r="A49" s="123"/>
      <c r="B49" s="124"/>
      <c r="C49" s="260" t="s">
        <v>107</v>
      </c>
      <c r="D49" s="261"/>
      <c r="E49" s="125">
        <v>74.418604651162795</v>
      </c>
      <c r="F49" s="143">
        <v>32</v>
      </c>
      <c r="G49" s="144">
        <v>29</v>
      </c>
      <c r="H49" s="144">
        <v>27</v>
      </c>
      <c r="I49" s="144">
        <v>25</v>
      </c>
      <c r="J49" s="145">
        <v>28</v>
      </c>
      <c r="K49" s="144">
        <v>4</v>
      </c>
      <c r="L49" s="146">
        <v>14.285714285714286</v>
      </c>
    </row>
    <row r="50" spans="1:12" s="110" customFormat="1" ht="24.95" customHeight="1" x14ac:dyDescent="0.2">
      <c r="A50" s="609" t="s">
        <v>192</v>
      </c>
      <c r="B50" s="610"/>
      <c r="C50" s="610"/>
      <c r="D50" s="611"/>
      <c r="E50" s="262">
        <v>15.130707734562755</v>
      </c>
      <c r="F50" s="263">
        <v>3085</v>
      </c>
      <c r="G50" s="264">
        <v>3126</v>
      </c>
      <c r="H50" s="264">
        <v>3185</v>
      </c>
      <c r="I50" s="264">
        <v>2953</v>
      </c>
      <c r="J50" s="265">
        <v>2963</v>
      </c>
      <c r="K50" s="263">
        <v>122</v>
      </c>
      <c r="L50" s="266">
        <v>4.1174485318933511</v>
      </c>
    </row>
    <row r="51" spans="1:12" s="110" customFormat="1" ht="15" customHeight="1" x14ac:dyDescent="0.2">
      <c r="A51" s="120"/>
      <c r="B51" s="119"/>
      <c r="C51" s="258" t="s">
        <v>106</v>
      </c>
      <c r="E51" s="113">
        <v>56.369529983792546</v>
      </c>
      <c r="F51" s="115">
        <v>1739</v>
      </c>
      <c r="G51" s="114">
        <v>1724</v>
      </c>
      <c r="H51" s="114">
        <v>1770</v>
      </c>
      <c r="I51" s="114">
        <v>1659</v>
      </c>
      <c r="J51" s="140">
        <v>1647</v>
      </c>
      <c r="K51" s="114">
        <v>92</v>
      </c>
      <c r="L51" s="116">
        <v>5.5859137826350942</v>
      </c>
    </row>
    <row r="52" spans="1:12" s="110" customFormat="1" ht="15" customHeight="1" x14ac:dyDescent="0.2">
      <c r="A52" s="120"/>
      <c r="B52" s="119"/>
      <c r="C52" s="258" t="s">
        <v>107</v>
      </c>
      <c r="E52" s="113">
        <v>43.630470016207454</v>
      </c>
      <c r="F52" s="115">
        <v>1346</v>
      </c>
      <c r="G52" s="114">
        <v>1402</v>
      </c>
      <c r="H52" s="114">
        <v>1415</v>
      </c>
      <c r="I52" s="114">
        <v>1294</v>
      </c>
      <c r="J52" s="140">
        <v>1316</v>
      </c>
      <c r="K52" s="114">
        <v>30</v>
      </c>
      <c r="L52" s="116">
        <v>2.2796352583586628</v>
      </c>
    </row>
    <row r="53" spans="1:12" s="110" customFormat="1" ht="15" customHeight="1" x14ac:dyDescent="0.2">
      <c r="A53" s="120"/>
      <c r="B53" s="119"/>
      <c r="C53" s="258" t="s">
        <v>187</v>
      </c>
      <c r="D53" s="110" t="s">
        <v>193</v>
      </c>
      <c r="E53" s="113">
        <v>28.298217179902757</v>
      </c>
      <c r="F53" s="115">
        <v>873</v>
      </c>
      <c r="G53" s="114">
        <v>1002</v>
      </c>
      <c r="H53" s="114">
        <v>1024</v>
      </c>
      <c r="I53" s="114">
        <v>780</v>
      </c>
      <c r="J53" s="140">
        <v>837</v>
      </c>
      <c r="K53" s="114">
        <v>36</v>
      </c>
      <c r="L53" s="116">
        <v>4.301075268817204</v>
      </c>
    </row>
    <row r="54" spans="1:12" s="110" customFormat="1" ht="15" customHeight="1" x14ac:dyDescent="0.2">
      <c r="A54" s="120"/>
      <c r="B54" s="119"/>
      <c r="D54" s="267" t="s">
        <v>194</v>
      </c>
      <c r="E54" s="113">
        <v>59.679266895761742</v>
      </c>
      <c r="F54" s="115">
        <v>521</v>
      </c>
      <c r="G54" s="114">
        <v>578</v>
      </c>
      <c r="H54" s="114">
        <v>594</v>
      </c>
      <c r="I54" s="114">
        <v>469</v>
      </c>
      <c r="J54" s="140">
        <v>502</v>
      </c>
      <c r="K54" s="114">
        <v>19</v>
      </c>
      <c r="L54" s="116">
        <v>3.7848605577689245</v>
      </c>
    </row>
    <row r="55" spans="1:12" s="110" customFormat="1" ht="15" customHeight="1" x14ac:dyDescent="0.2">
      <c r="A55" s="120"/>
      <c r="B55" s="119"/>
      <c r="D55" s="267" t="s">
        <v>195</v>
      </c>
      <c r="E55" s="113">
        <v>40.320733104238258</v>
      </c>
      <c r="F55" s="115">
        <v>352</v>
      </c>
      <c r="G55" s="114">
        <v>424</v>
      </c>
      <c r="H55" s="114">
        <v>430</v>
      </c>
      <c r="I55" s="114">
        <v>311</v>
      </c>
      <c r="J55" s="140">
        <v>335</v>
      </c>
      <c r="K55" s="114">
        <v>17</v>
      </c>
      <c r="L55" s="116">
        <v>5.0746268656716422</v>
      </c>
    </row>
    <row r="56" spans="1:12" s="110" customFormat="1" ht="15" customHeight="1" x14ac:dyDescent="0.2">
      <c r="A56" s="120"/>
      <c r="B56" s="119" t="s">
        <v>196</v>
      </c>
      <c r="C56" s="258"/>
      <c r="E56" s="113">
        <v>70.577272058462896</v>
      </c>
      <c r="F56" s="115">
        <v>14390</v>
      </c>
      <c r="G56" s="114">
        <v>14119</v>
      </c>
      <c r="H56" s="114">
        <v>14335</v>
      </c>
      <c r="I56" s="114">
        <v>14138</v>
      </c>
      <c r="J56" s="140">
        <v>14124</v>
      </c>
      <c r="K56" s="114">
        <v>266</v>
      </c>
      <c r="L56" s="116">
        <v>1.8833191730387993</v>
      </c>
    </row>
    <row r="57" spans="1:12" s="110" customFormat="1" ht="15" customHeight="1" x14ac:dyDescent="0.2">
      <c r="A57" s="120"/>
      <c r="B57" s="119"/>
      <c r="C57" s="258" t="s">
        <v>106</v>
      </c>
      <c r="E57" s="113">
        <v>51.549687282835301</v>
      </c>
      <c r="F57" s="115">
        <v>7418</v>
      </c>
      <c r="G57" s="114">
        <v>7260</v>
      </c>
      <c r="H57" s="114">
        <v>7432</v>
      </c>
      <c r="I57" s="114">
        <v>7362</v>
      </c>
      <c r="J57" s="140">
        <v>7346</v>
      </c>
      <c r="K57" s="114">
        <v>72</v>
      </c>
      <c r="L57" s="116">
        <v>0.98012523822488429</v>
      </c>
    </row>
    <row r="58" spans="1:12" s="110" customFormat="1" ht="15" customHeight="1" x14ac:dyDescent="0.2">
      <c r="A58" s="120"/>
      <c r="B58" s="119"/>
      <c r="C58" s="258" t="s">
        <v>107</v>
      </c>
      <c r="E58" s="113">
        <v>48.450312717164699</v>
      </c>
      <c r="F58" s="115">
        <v>6972</v>
      </c>
      <c r="G58" s="114">
        <v>6859</v>
      </c>
      <c r="H58" s="114">
        <v>6903</v>
      </c>
      <c r="I58" s="114">
        <v>6776</v>
      </c>
      <c r="J58" s="140">
        <v>6778</v>
      </c>
      <c r="K58" s="114">
        <v>194</v>
      </c>
      <c r="L58" s="116">
        <v>2.8622012393036296</v>
      </c>
    </row>
    <row r="59" spans="1:12" s="110" customFormat="1" ht="15" customHeight="1" x14ac:dyDescent="0.2">
      <c r="A59" s="120"/>
      <c r="B59" s="119"/>
      <c r="C59" s="258" t="s">
        <v>105</v>
      </c>
      <c r="D59" s="110" t="s">
        <v>197</v>
      </c>
      <c r="E59" s="113">
        <v>91.39680333564975</v>
      </c>
      <c r="F59" s="115">
        <v>13152</v>
      </c>
      <c r="G59" s="114">
        <v>12901</v>
      </c>
      <c r="H59" s="114">
        <v>13122</v>
      </c>
      <c r="I59" s="114">
        <v>12964</v>
      </c>
      <c r="J59" s="140">
        <v>12950</v>
      </c>
      <c r="K59" s="114">
        <v>202</v>
      </c>
      <c r="L59" s="116">
        <v>1.5598455598455598</v>
      </c>
    </row>
    <row r="60" spans="1:12" s="110" customFormat="1" ht="15" customHeight="1" x14ac:dyDescent="0.2">
      <c r="A60" s="120"/>
      <c r="B60" s="119"/>
      <c r="C60" s="258"/>
      <c r="D60" s="267" t="s">
        <v>198</v>
      </c>
      <c r="E60" s="113">
        <v>49.695863746958636</v>
      </c>
      <c r="F60" s="115">
        <v>6536</v>
      </c>
      <c r="G60" s="114">
        <v>6391</v>
      </c>
      <c r="H60" s="114">
        <v>6551</v>
      </c>
      <c r="I60" s="114">
        <v>6499</v>
      </c>
      <c r="J60" s="140">
        <v>6484</v>
      </c>
      <c r="K60" s="114">
        <v>52</v>
      </c>
      <c r="L60" s="116">
        <v>0.80197409006785936</v>
      </c>
    </row>
    <row r="61" spans="1:12" s="110" customFormat="1" ht="15" customHeight="1" x14ac:dyDescent="0.2">
      <c r="A61" s="120"/>
      <c r="B61" s="119"/>
      <c r="C61" s="258"/>
      <c r="D61" s="267" t="s">
        <v>199</v>
      </c>
      <c r="E61" s="113">
        <v>50.304136253041364</v>
      </c>
      <c r="F61" s="115">
        <v>6616</v>
      </c>
      <c r="G61" s="114">
        <v>6510</v>
      </c>
      <c r="H61" s="114">
        <v>6571</v>
      </c>
      <c r="I61" s="114">
        <v>6465</v>
      </c>
      <c r="J61" s="140">
        <v>6466</v>
      </c>
      <c r="K61" s="114">
        <v>150</v>
      </c>
      <c r="L61" s="116">
        <v>2.3198267862666255</v>
      </c>
    </row>
    <row r="62" spans="1:12" s="110" customFormat="1" ht="15" customHeight="1" x14ac:dyDescent="0.2">
      <c r="A62" s="120"/>
      <c r="B62" s="119"/>
      <c r="C62" s="258"/>
      <c r="D62" s="258" t="s">
        <v>200</v>
      </c>
      <c r="E62" s="113">
        <v>8.6031966643502429</v>
      </c>
      <c r="F62" s="115">
        <v>1238</v>
      </c>
      <c r="G62" s="114">
        <v>1218</v>
      </c>
      <c r="H62" s="114">
        <v>1213</v>
      </c>
      <c r="I62" s="114">
        <v>1174</v>
      </c>
      <c r="J62" s="140">
        <v>1174</v>
      </c>
      <c r="K62" s="114">
        <v>64</v>
      </c>
      <c r="L62" s="116">
        <v>5.4514480408858601</v>
      </c>
    </row>
    <row r="63" spans="1:12" s="110" customFormat="1" ht="15" customHeight="1" x14ac:dyDescent="0.2">
      <c r="A63" s="120"/>
      <c r="B63" s="119"/>
      <c r="C63" s="258"/>
      <c r="D63" s="267" t="s">
        <v>198</v>
      </c>
      <c r="E63" s="113">
        <v>71.243941841680126</v>
      </c>
      <c r="F63" s="115">
        <v>882</v>
      </c>
      <c r="G63" s="114">
        <v>869</v>
      </c>
      <c r="H63" s="114">
        <v>881</v>
      </c>
      <c r="I63" s="114">
        <v>863</v>
      </c>
      <c r="J63" s="140">
        <v>862</v>
      </c>
      <c r="K63" s="114">
        <v>20</v>
      </c>
      <c r="L63" s="116">
        <v>2.3201856148491879</v>
      </c>
    </row>
    <row r="64" spans="1:12" s="110" customFormat="1" ht="15" customHeight="1" x14ac:dyDescent="0.2">
      <c r="A64" s="120"/>
      <c r="B64" s="119"/>
      <c r="C64" s="258"/>
      <c r="D64" s="267" t="s">
        <v>199</v>
      </c>
      <c r="E64" s="113">
        <v>28.75605815831987</v>
      </c>
      <c r="F64" s="115">
        <v>356</v>
      </c>
      <c r="G64" s="114">
        <v>349</v>
      </c>
      <c r="H64" s="114">
        <v>332</v>
      </c>
      <c r="I64" s="114">
        <v>311</v>
      </c>
      <c r="J64" s="140">
        <v>312</v>
      </c>
      <c r="K64" s="114">
        <v>44</v>
      </c>
      <c r="L64" s="116">
        <v>14.102564102564102</v>
      </c>
    </row>
    <row r="65" spans="1:12" s="110" customFormat="1" ht="15" customHeight="1" x14ac:dyDescent="0.2">
      <c r="A65" s="120"/>
      <c r="B65" s="119" t="s">
        <v>201</v>
      </c>
      <c r="C65" s="258"/>
      <c r="E65" s="113">
        <v>7.8032272303693171</v>
      </c>
      <c r="F65" s="115">
        <v>1591</v>
      </c>
      <c r="G65" s="114">
        <v>1554</v>
      </c>
      <c r="H65" s="114">
        <v>1546</v>
      </c>
      <c r="I65" s="114">
        <v>1510</v>
      </c>
      <c r="J65" s="140">
        <v>1491</v>
      </c>
      <c r="K65" s="114">
        <v>100</v>
      </c>
      <c r="L65" s="116">
        <v>6.7069081153588197</v>
      </c>
    </row>
    <row r="66" spans="1:12" s="110" customFormat="1" ht="15" customHeight="1" x14ac:dyDescent="0.2">
      <c r="A66" s="120"/>
      <c r="B66" s="119"/>
      <c r="C66" s="258" t="s">
        <v>106</v>
      </c>
      <c r="E66" s="113">
        <v>49.088623507228156</v>
      </c>
      <c r="F66" s="115">
        <v>781</v>
      </c>
      <c r="G66" s="114">
        <v>765</v>
      </c>
      <c r="H66" s="114">
        <v>761</v>
      </c>
      <c r="I66" s="114">
        <v>744</v>
      </c>
      <c r="J66" s="140">
        <v>743</v>
      </c>
      <c r="K66" s="114">
        <v>38</v>
      </c>
      <c r="L66" s="116">
        <v>5.1144010767160157</v>
      </c>
    </row>
    <row r="67" spans="1:12" s="110" customFormat="1" ht="15" customHeight="1" x14ac:dyDescent="0.2">
      <c r="A67" s="120"/>
      <c r="B67" s="119"/>
      <c r="C67" s="258" t="s">
        <v>107</v>
      </c>
      <c r="E67" s="113">
        <v>50.911376492771844</v>
      </c>
      <c r="F67" s="115">
        <v>810</v>
      </c>
      <c r="G67" s="114">
        <v>789</v>
      </c>
      <c r="H67" s="114">
        <v>785</v>
      </c>
      <c r="I67" s="114">
        <v>766</v>
      </c>
      <c r="J67" s="140">
        <v>748</v>
      </c>
      <c r="K67" s="114">
        <v>62</v>
      </c>
      <c r="L67" s="116">
        <v>8.2887700534759361</v>
      </c>
    </row>
    <row r="68" spans="1:12" s="110" customFormat="1" ht="15" customHeight="1" x14ac:dyDescent="0.2">
      <c r="A68" s="120"/>
      <c r="B68" s="119"/>
      <c r="C68" s="258" t="s">
        <v>105</v>
      </c>
      <c r="D68" s="110" t="s">
        <v>202</v>
      </c>
      <c r="E68" s="113">
        <v>20.427404148334382</v>
      </c>
      <c r="F68" s="115">
        <v>325</v>
      </c>
      <c r="G68" s="114">
        <v>308</v>
      </c>
      <c r="H68" s="114">
        <v>301</v>
      </c>
      <c r="I68" s="114">
        <v>286</v>
      </c>
      <c r="J68" s="140">
        <v>272</v>
      </c>
      <c r="K68" s="114">
        <v>53</v>
      </c>
      <c r="L68" s="116">
        <v>19.485294117647058</v>
      </c>
    </row>
    <row r="69" spans="1:12" s="110" customFormat="1" ht="15" customHeight="1" x14ac:dyDescent="0.2">
      <c r="A69" s="120"/>
      <c r="B69" s="119"/>
      <c r="C69" s="258"/>
      <c r="D69" s="267" t="s">
        <v>198</v>
      </c>
      <c r="E69" s="113">
        <v>47.384615384615387</v>
      </c>
      <c r="F69" s="115">
        <v>154</v>
      </c>
      <c r="G69" s="114">
        <v>151</v>
      </c>
      <c r="H69" s="114">
        <v>152</v>
      </c>
      <c r="I69" s="114">
        <v>142</v>
      </c>
      <c r="J69" s="140">
        <v>133</v>
      </c>
      <c r="K69" s="114">
        <v>21</v>
      </c>
      <c r="L69" s="116">
        <v>15.789473684210526</v>
      </c>
    </row>
    <row r="70" spans="1:12" s="110" customFormat="1" ht="15" customHeight="1" x14ac:dyDescent="0.2">
      <c r="A70" s="120"/>
      <c r="B70" s="119"/>
      <c r="C70" s="258"/>
      <c r="D70" s="267" t="s">
        <v>199</v>
      </c>
      <c r="E70" s="113">
        <v>52.615384615384613</v>
      </c>
      <c r="F70" s="115">
        <v>171</v>
      </c>
      <c r="G70" s="114">
        <v>157</v>
      </c>
      <c r="H70" s="114">
        <v>149</v>
      </c>
      <c r="I70" s="114">
        <v>144</v>
      </c>
      <c r="J70" s="140">
        <v>139</v>
      </c>
      <c r="K70" s="114">
        <v>32</v>
      </c>
      <c r="L70" s="116">
        <v>23.021582733812949</v>
      </c>
    </row>
    <row r="71" spans="1:12" s="110" customFormat="1" ht="15" customHeight="1" x14ac:dyDescent="0.2">
      <c r="A71" s="120"/>
      <c r="B71" s="119"/>
      <c r="C71" s="258"/>
      <c r="D71" s="110" t="s">
        <v>203</v>
      </c>
      <c r="E71" s="113">
        <v>72.721558768070395</v>
      </c>
      <c r="F71" s="115">
        <v>1157</v>
      </c>
      <c r="G71" s="114">
        <v>1145</v>
      </c>
      <c r="H71" s="114">
        <v>1142</v>
      </c>
      <c r="I71" s="114">
        <v>1124</v>
      </c>
      <c r="J71" s="140">
        <v>1128</v>
      </c>
      <c r="K71" s="114">
        <v>29</v>
      </c>
      <c r="L71" s="116">
        <v>2.5709219858156027</v>
      </c>
    </row>
    <row r="72" spans="1:12" s="110" customFormat="1" ht="15" customHeight="1" x14ac:dyDescent="0.2">
      <c r="A72" s="120"/>
      <c r="B72" s="119"/>
      <c r="C72" s="258"/>
      <c r="D72" s="267" t="s">
        <v>198</v>
      </c>
      <c r="E72" s="113">
        <v>49.438202247191015</v>
      </c>
      <c r="F72" s="115">
        <v>572</v>
      </c>
      <c r="G72" s="114">
        <v>564</v>
      </c>
      <c r="H72" s="114">
        <v>560</v>
      </c>
      <c r="I72" s="114">
        <v>549</v>
      </c>
      <c r="J72" s="140">
        <v>559</v>
      </c>
      <c r="K72" s="114">
        <v>13</v>
      </c>
      <c r="L72" s="116">
        <v>2.3255813953488373</v>
      </c>
    </row>
    <row r="73" spans="1:12" s="110" customFormat="1" ht="15" customHeight="1" x14ac:dyDescent="0.2">
      <c r="A73" s="120"/>
      <c r="B73" s="119"/>
      <c r="C73" s="258"/>
      <c r="D73" s="267" t="s">
        <v>199</v>
      </c>
      <c r="E73" s="113">
        <v>50.561797752808985</v>
      </c>
      <c r="F73" s="115">
        <v>585</v>
      </c>
      <c r="G73" s="114">
        <v>581</v>
      </c>
      <c r="H73" s="114">
        <v>582</v>
      </c>
      <c r="I73" s="114">
        <v>575</v>
      </c>
      <c r="J73" s="140">
        <v>569</v>
      </c>
      <c r="K73" s="114">
        <v>16</v>
      </c>
      <c r="L73" s="116">
        <v>2.8119507908611601</v>
      </c>
    </row>
    <row r="74" spans="1:12" s="110" customFormat="1" ht="15" customHeight="1" x14ac:dyDescent="0.2">
      <c r="A74" s="120"/>
      <c r="B74" s="119"/>
      <c r="C74" s="258"/>
      <c r="D74" s="110" t="s">
        <v>204</v>
      </c>
      <c r="E74" s="113">
        <v>6.851037083595223</v>
      </c>
      <c r="F74" s="115">
        <v>109</v>
      </c>
      <c r="G74" s="114">
        <v>101</v>
      </c>
      <c r="H74" s="114">
        <v>103</v>
      </c>
      <c r="I74" s="114">
        <v>100</v>
      </c>
      <c r="J74" s="140">
        <v>91</v>
      </c>
      <c r="K74" s="114">
        <v>18</v>
      </c>
      <c r="L74" s="116">
        <v>19.780219780219781</v>
      </c>
    </row>
    <row r="75" spans="1:12" s="110" customFormat="1" ht="15" customHeight="1" x14ac:dyDescent="0.2">
      <c r="A75" s="120"/>
      <c r="B75" s="119"/>
      <c r="C75" s="258"/>
      <c r="D75" s="267" t="s">
        <v>198</v>
      </c>
      <c r="E75" s="113">
        <v>50.458715596330272</v>
      </c>
      <c r="F75" s="115">
        <v>55</v>
      </c>
      <c r="G75" s="114">
        <v>50</v>
      </c>
      <c r="H75" s="114">
        <v>49</v>
      </c>
      <c r="I75" s="114">
        <v>53</v>
      </c>
      <c r="J75" s="140">
        <v>51</v>
      </c>
      <c r="K75" s="114">
        <v>4</v>
      </c>
      <c r="L75" s="116">
        <v>7.8431372549019605</v>
      </c>
    </row>
    <row r="76" spans="1:12" s="110" customFormat="1" ht="15" customHeight="1" x14ac:dyDescent="0.2">
      <c r="A76" s="120"/>
      <c r="B76" s="119"/>
      <c r="C76" s="258"/>
      <c r="D76" s="267" t="s">
        <v>199</v>
      </c>
      <c r="E76" s="113">
        <v>49.541284403669728</v>
      </c>
      <c r="F76" s="115">
        <v>54</v>
      </c>
      <c r="G76" s="114">
        <v>51</v>
      </c>
      <c r="H76" s="114">
        <v>54</v>
      </c>
      <c r="I76" s="114">
        <v>47</v>
      </c>
      <c r="J76" s="140">
        <v>40</v>
      </c>
      <c r="K76" s="114">
        <v>14</v>
      </c>
      <c r="L76" s="116">
        <v>35</v>
      </c>
    </row>
    <row r="77" spans="1:12" s="110" customFormat="1" ht="15" customHeight="1" x14ac:dyDescent="0.2">
      <c r="A77" s="534"/>
      <c r="B77" s="119" t="s">
        <v>205</v>
      </c>
      <c r="C77" s="268"/>
      <c r="D77" s="182"/>
      <c r="E77" s="113">
        <v>6.4887929766050325</v>
      </c>
      <c r="F77" s="115">
        <v>1323</v>
      </c>
      <c r="G77" s="114">
        <v>1290</v>
      </c>
      <c r="H77" s="114">
        <v>1470</v>
      </c>
      <c r="I77" s="114">
        <v>1455</v>
      </c>
      <c r="J77" s="140">
        <v>1471</v>
      </c>
      <c r="K77" s="114">
        <v>-148</v>
      </c>
      <c r="L77" s="116">
        <v>-10.061182868796736</v>
      </c>
    </row>
    <row r="78" spans="1:12" s="110" customFormat="1" ht="15" customHeight="1" x14ac:dyDescent="0.2">
      <c r="A78" s="120"/>
      <c r="B78" s="119"/>
      <c r="C78" s="268" t="s">
        <v>106</v>
      </c>
      <c r="D78" s="182"/>
      <c r="E78" s="113">
        <v>57.747543461829174</v>
      </c>
      <c r="F78" s="115">
        <v>764</v>
      </c>
      <c r="G78" s="114">
        <v>731</v>
      </c>
      <c r="H78" s="114">
        <v>880</v>
      </c>
      <c r="I78" s="114">
        <v>858</v>
      </c>
      <c r="J78" s="140">
        <v>877</v>
      </c>
      <c r="K78" s="114">
        <v>-113</v>
      </c>
      <c r="L78" s="116">
        <v>-12.884834663625998</v>
      </c>
    </row>
    <row r="79" spans="1:12" s="110" customFormat="1" ht="15" customHeight="1" x14ac:dyDescent="0.2">
      <c r="A79" s="123"/>
      <c r="B79" s="124"/>
      <c r="C79" s="260" t="s">
        <v>107</v>
      </c>
      <c r="D79" s="261"/>
      <c r="E79" s="125">
        <v>42.252456538170826</v>
      </c>
      <c r="F79" s="143">
        <v>559</v>
      </c>
      <c r="G79" s="144">
        <v>559</v>
      </c>
      <c r="H79" s="144">
        <v>590</v>
      </c>
      <c r="I79" s="144">
        <v>597</v>
      </c>
      <c r="J79" s="145">
        <v>594</v>
      </c>
      <c r="K79" s="144">
        <v>-35</v>
      </c>
      <c r="L79" s="146">
        <v>-5.8922558922558919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20389</v>
      </c>
      <c r="E11" s="114">
        <v>20089</v>
      </c>
      <c r="F11" s="114">
        <v>20536</v>
      </c>
      <c r="G11" s="114">
        <v>20056</v>
      </c>
      <c r="H11" s="140">
        <v>20049</v>
      </c>
      <c r="I11" s="115">
        <v>340</v>
      </c>
      <c r="J11" s="116">
        <v>1.6958451793106888</v>
      </c>
    </row>
    <row r="12" spans="1:15" s="110" customFormat="1" ht="24.95" customHeight="1" x14ac:dyDescent="0.2">
      <c r="A12" s="193" t="s">
        <v>132</v>
      </c>
      <c r="B12" s="194" t="s">
        <v>133</v>
      </c>
      <c r="C12" s="113">
        <v>1.0790131933885918</v>
      </c>
      <c r="D12" s="115">
        <v>220</v>
      </c>
      <c r="E12" s="114">
        <v>216</v>
      </c>
      <c r="F12" s="114">
        <v>228</v>
      </c>
      <c r="G12" s="114">
        <v>223</v>
      </c>
      <c r="H12" s="140">
        <v>212</v>
      </c>
      <c r="I12" s="115">
        <v>8</v>
      </c>
      <c r="J12" s="116">
        <v>3.7735849056603774</v>
      </c>
    </row>
    <row r="13" spans="1:15" s="110" customFormat="1" ht="24.95" customHeight="1" x14ac:dyDescent="0.2">
      <c r="A13" s="193" t="s">
        <v>134</v>
      </c>
      <c r="B13" s="199" t="s">
        <v>214</v>
      </c>
      <c r="C13" s="113">
        <v>1.5596645249889647</v>
      </c>
      <c r="D13" s="115">
        <v>318</v>
      </c>
      <c r="E13" s="114">
        <v>315</v>
      </c>
      <c r="F13" s="114">
        <v>318</v>
      </c>
      <c r="G13" s="114">
        <v>302</v>
      </c>
      <c r="H13" s="140">
        <v>296</v>
      </c>
      <c r="I13" s="115">
        <v>22</v>
      </c>
      <c r="J13" s="116">
        <v>7.4324324324324325</v>
      </c>
    </row>
    <row r="14" spans="1:15" s="287" customFormat="1" ht="24" customHeight="1" x14ac:dyDescent="0.2">
      <c r="A14" s="193" t="s">
        <v>215</v>
      </c>
      <c r="B14" s="199" t="s">
        <v>137</v>
      </c>
      <c r="C14" s="113">
        <v>28.544803570552748</v>
      </c>
      <c r="D14" s="115">
        <v>5820</v>
      </c>
      <c r="E14" s="114">
        <v>5658</v>
      </c>
      <c r="F14" s="114">
        <v>5718</v>
      </c>
      <c r="G14" s="114">
        <v>5669</v>
      </c>
      <c r="H14" s="140">
        <v>5702</v>
      </c>
      <c r="I14" s="115">
        <v>118</v>
      </c>
      <c r="J14" s="116">
        <v>2.0694493160294631</v>
      </c>
      <c r="K14" s="110"/>
      <c r="L14" s="110"/>
      <c r="M14" s="110"/>
      <c r="N14" s="110"/>
      <c r="O14" s="110"/>
    </row>
    <row r="15" spans="1:15" s="110" customFormat="1" ht="24.75" customHeight="1" x14ac:dyDescent="0.2">
      <c r="A15" s="193" t="s">
        <v>216</v>
      </c>
      <c r="B15" s="199" t="s">
        <v>217</v>
      </c>
      <c r="C15" s="113">
        <v>7.1067732600912255</v>
      </c>
      <c r="D15" s="115">
        <v>1449</v>
      </c>
      <c r="E15" s="114">
        <v>1440</v>
      </c>
      <c r="F15" s="114">
        <v>1418</v>
      </c>
      <c r="G15" s="114">
        <v>1382</v>
      </c>
      <c r="H15" s="140">
        <v>1356</v>
      </c>
      <c r="I15" s="115">
        <v>93</v>
      </c>
      <c r="J15" s="116">
        <v>6.8584070796460175</v>
      </c>
    </row>
    <row r="16" spans="1:15" s="287" customFormat="1" ht="24.95" customHeight="1" x14ac:dyDescent="0.2">
      <c r="A16" s="193" t="s">
        <v>218</v>
      </c>
      <c r="B16" s="199" t="s">
        <v>141</v>
      </c>
      <c r="C16" s="113">
        <v>17.499632154593161</v>
      </c>
      <c r="D16" s="115">
        <v>3568</v>
      </c>
      <c r="E16" s="114">
        <v>3423</v>
      </c>
      <c r="F16" s="114">
        <v>3471</v>
      </c>
      <c r="G16" s="114">
        <v>3445</v>
      </c>
      <c r="H16" s="140">
        <v>3513</v>
      </c>
      <c r="I16" s="115">
        <v>55</v>
      </c>
      <c r="J16" s="116">
        <v>1.5656134358098492</v>
      </c>
      <c r="K16" s="110"/>
      <c r="L16" s="110"/>
      <c r="M16" s="110"/>
      <c r="N16" s="110"/>
      <c r="O16" s="110"/>
    </row>
    <row r="17" spans="1:15" s="110" customFormat="1" ht="24.95" customHeight="1" x14ac:dyDescent="0.2">
      <c r="A17" s="193" t="s">
        <v>219</v>
      </c>
      <c r="B17" s="199" t="s">
        <v>220</v>
      </c>
      <c r="C17" s="113">
        <v>3.9383981558683603</v>
      </c>
      <c r="D17" s="115">
        <v>803</v>
      </c>
      <c r="E17" s="114">
        <v>795</v>
      </c>
      <c r="F17" s="114">
        <v>829</v>
      </c>
      <c r="G17" s="114">
        <v>842</v>
      </c>
      <c r="H17" s="140">
        <v>833</v>
      </c>
      <c r="I17" s="115">
        <v>-30</v>
      </c>
      <c r="J17" s="116">
        <v>-3.6014405762304924</v>
      </c>
    </row>
    <row r="18" spans="1:15" s="287" customFormat="1" ht="24.95" customHeight="1" x14ac:dyDescent="0.2">
      <c r="A18" s="201" t="s">
        <v>144</v>
      </c>
      <c r="B18" s="202" t="s">
        <v>145</v>
      </c>
      <c r="C18" s="113">
        <v>7.2882436607974892</v>
      </c>
      <c r="D18" s="115">
        <v>1486</v>
      </c>
      <c r="E18" s="114">
        <v>1475</v>
      </c>
      <c r="F18" s="114">
        <v>1563</v>
      </c>
      <c r="G18" s="114">
        <v>1506</v>
      </c>
      <c r="H18" s="140">
        <v>1461</v>
      </c>
      <c r="I18" s="115">
        <v>25</v>
      </c>
      <c r="J18" s="116">
        <v>1.7111567419575633</v>
      </c>
      <c r="K18" s="110"/>
      <c r="L18" s="110"/>
      <c r="M18" s="110"/>
      <c r="N18" s="110"/>
      <c r="O18" s="110"/>
    </row>
    <row r="19" spans="1:15" s="110" customFormat="1" ht="24.95" customHeight="1" x14ac:dyDescent="0.2">
      <c r="A19" s="193" t="s">
        <v>146</v>
      </c>
      <c r="B19" s="199" t="s">
        <v>147</v>
      </c>
      <c r="C19" s="113">
        <v>12.742164892834371</v>
      </c>
      <c r="D19" s="115">
        <v>2598</v>
      </c>
      <c r="E19" s="114">
        <v>2605</v>
      </c>
      <c r="F19" s="114">
        <v>2595</v>
      </c>
      <c r="G19" s="114">
        <v>2515</v>
      </c>
      <c r="H19" s="140">
        <v>2514</v>
      </c>
      <c r="I19" s="115">
        <v>84</v>
      </c>
      <c r="J19" s="116">
        <v>3.3412887828162292</v>
      </c>
    </row>
    <row r="20" spans="1:15" s="287" customFormat="1" ht="24.95" customHeight="1" x14ac:dyDescent="0.2">
      <c r="A20" s="193" t="s">
        <v>148</v>
      </c>
      <c r="B20" s="199" t="s">
        <v>149</v>
      </c>
      <c r="C20" s="113">
        <v>4.6789935749668938</v>
      </c>
      <c r="D20" s="115">
        <v>954</v>
      </c>
      <c r="E20" s="114">
        <v>931</v>
      </c>
      <c r="F20" s="114">
        <v>1127</v>
      </c>
      <c r="G20" s="114">
        <v>1084</v>
      </c>
      <c r="H20" s="140">
        <v>1099</v>
      </c>
      <c r="I20" s="115">
        <v>-145</v>
      </c>
      <c r="J20" s="116">
        <v>-13.193812556869881</v>
      </c>
      <c r="K20" s="110"/>
      <c r="L20" s="110"/>
      <c r="M20" s="110"/>
      <c r="N20" s="110"/>
      <c r="O20" s="110"/>
    </row>
    <row r="21" spans="1:15" s="110" customFormat="1" ht="24.95" customHeight="1" x14ac:dyDescent="0.2">
      <c r="A21" s="201" t="s">
        <v>150</v>
      </c>
      <c r="B21" s="202" t="s">
        <v>151</v>
      </c>
      <c r="C21" s="113">
        <v>4.8506547648241698</v>
      </c>
      <c r="D21" s="115">
        <v>989</v>
      </c>
      <c r="E21" s="114">
        <v>989</v>
      </c>
      <c r="F21" s="114">
        <v>1040</v>
      </c>
      <c r="G21" s="114">
        <v>1059</v>
      </c>
      <c r="H21" s="140">
        <v>1016</v>
      </c>
      <c r="I21" s="115">
        <v>-27</v>
      </c>
      <c r="J21" s="116">
        <v>-2.6574803149606301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1.5400461032909902</v>
      </c>
      <c r="D23" s="115">
        <v>314</v>
      </c>
      <c r="E23" s="114">
        <v>323</v>
      </c>
      <c r="F23" s="114">
        <v>324</v>
      </c>
      <c r="G23" s="114">
        <v>308</v>
      </c>
      <c r="H23" s="140">
        <v>310</v>
      </c>
      <c r="I23" s="115">
        <v>4</v>
      </c>
      <c r="J23" s="116">
        <v>1.2903225806451613</v>
      </c>
    </row>
    <row r="24" spans="1:15" s="110" customFormat="1" ht="24.95" customHeight="1" x14ac:dyDescent="0.2">
      <c r="A24" s="193" t="s">
        <v>156</v>
      </c>
      <c r="B24" s="199" t="s">
        <v>221</v>
      </c>
      <c r="C24" s="113">
        <v>2.3983520525773701</v>
      </c>
      <c r="D24" s="115">
        <v>489</v>
      </c>
      <c r="E24" s="114">
        <v>481</v>
      </c>
      <c r="F24" s="114">
        <v>490</v>
      </c>
      <c r="G24" s="114">
        <v>464</v>
      </c>
      <c r="H24" s="140">
        <v>472</v>
      </c>
      <c r="I24" s="115">
        <v>17</v>
      </c>
      <c r="J24" s="116">
        <v>3.6016949152542375</v>
      </c>
    </row>
    <row r="25" spans="1:15" s="110" customFormat="1" ht="24.95" customHeight="1" x14ac:dyDescent="0.2">
      <c r="A25" s="193" t="s">
        <v>222</v>
      </c>
      <c r="B25" s="204" t="s">
        <v>159</v>
      </c>
      <c r="C25" s="113">
        <v>2.471921133944774</v>
      </c>
      <c r="D25" s="115">
        <v>504</v>
      </c>
      <c r="E25" s="114">
        <v>445</v>
      </c>
      <c r="F25" s="114">
        <v>472</v>
      </c>
      <c r="G25" s="114">
        <v>472</v>
      </c>
      <c r="H25" s="140">
        <v>358</v>
      </c>
      <c r="I25" s="115">
        <v>146</v>
      </c>
      <c r="J25" s="116">
        <v>40.782122905027933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5.6010593947716902</v>
      </c>
      <c r="D27" s="115">
        <v>1142</v>
      </c>
      <c r="E27" s="114">
        <v>1141</v>
      </c>
      <c r="F27" s="114">
        <v>1146</v>
      </c>
      <c r="G27" s="114">
        <v>1135</v>
      </c>
      <c r="H27" s="140">
        <v>1138</v>
      </c>
      <c r="I27" s="115">
        <v>4</v>
      </c>
      <c r="J27" s="116">
        <v>0.35149384885764501</v>
      </c>
    </row>
    <row r="28" spans="1:15" s="110" customFormat="1" ht="24.95" customHeight="1" x14ac:dyDescent="0.2">
      <c r="A28" s="193" t="s">
        <v>163</v>
      </c>
      <c r="B28" s="199" t="s">
        <v>164</v>
      </c>
      <c r="C28" s="113">
        <v>3.6195988032762765</v>
      </c>
      <c r="D28" s="115">
        <v>738</v>
      </c>
      <c r="E28" s="114">
        <v>732</v>
      </c>
      <c r="F28" s="114">
        <v>713</v>
      </c>
      <c r="G28" s="114">
        <v>694</v>
      </c>
      <c r="H28" s="140">
        <v>705</v>
      </c>
      <c r="I28" s="115">
        <v>33</v>
      </c>
      <c r="J28" s="116">
        <v>4.6808510638297873</v>
      </c>
    </row>
    <row r="29" spans="1:15" s="110" customFormat="1" ht="24.95" customHeight="1" x14ac:dyDescent="0.2">
      <c r="A29" s="193">
        <v>86</v>
      </c>
      <c r="B29" s="199" t="s">
        <v>165</v>
      </c>
      <c r="C29" s="113">
        <v>8.72038844474962</v>
      </c>
      <c r="D29" s="115">
        <v>1778</v>
      </c>
      <c r="E29" s="114">
        <v>1777</v>
      </c>
      <c r="F29" s="114">
        <v>1798</v>
      </c>
      <c r="G29" s="114">
        <v>1753</v>
      </c>
      <c r="H29" s="140">
        <v>1755</v>
      </c>
      <c r="I29" s="115">
        <v>23</v>
      </c>
      <c r="J29" s="116">
        <v>1.3105413105413106</v>
      </c>
    </row>
    <row r="30" spans="1:15" s="110" customFormat="1" ht="24.95" customHeight="1" x14ac:dyDescent="0.2">
      <c r="A30" s="193">
        <v>87.88</v>
      </c>
      <c r="B30" s="204" t="s">
        <v>166</v>
      </c>
      <c r="C30" s="113">
        <v>12.183039874442102</v>
      </c>
      <c r="D30" s="115">
        <v>2484</v>
      </c>
      <c r="E30" s="114">
        <v>2461</v>
      </c>
      <c r="F30" s="114">
        <v>2460</v>
      </c>
      <c r="G30" s="114">
        <v>2335</v>
      </c>
      <c r="H30" s="140">
        <v>2401</v>
      </c>
      <c r="I30" s="115">
        <v>83</v>
      </c>
      <c r="J30" s="116">
        <v>3.456892961266139</v>
      </c>
    </row>
    <row r="31" spans="1:15" s="110" customFormat="1" ht="24.95" customHeight="1" x14ac:dyDescent="0.2">
      <c r="A31" s="193" t="s">
        <v>167</v>
      </c>
      <c r="B31" s="199" t="s">
        <v>168</v>
      </c>
      <c r="C31" s="113">
        <v>2.1482171759281967</v>
      </c>
      <c r="D31" s="115">
        <v>438</v>
      </c>
      <c r="E31" s="114">
        <v>425</v>
      </c>
      <c r="F31" s="114">
        <v>431</v>
      </c>
      <c r="G31" s="114">
        <v>426</v>
      </c>
      <c r="H31" s="140">
        <v>416</v>
      </c>
      <c r="I31" s="115">
        <v>22</v>
      </c>
      <c r="J31" s="116">
        <v>5.2884615384615383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1.0790131933885918</v>
      </c>
      <c r="D34" s="115">
        <v>220</v>
      </c>
      <c r="E34" s="114">
        <v>216</v>
      </c>
      <c r="F34" s="114">
        <v>228</v>
      </c>
      <c r="G34" s="114">
        <v>223</v>
      </c>
      <c r="H34" s="140">
        <v>212</v>
      </c>
      <c r="I34" s="115">
        <v>8</v>
      </c>
      <c r="J34" s="116">
        <v>3.7735849056603774</v>
      </c>
    </row>
    <row r="35" spans="1:10" s="110" customFormat="1" ht="24.95" customHeight="1" x14ac:dyDescent="0.2">
      <c r="A35" s="292" t="s">
        <v>171</v>
      </c>
      <c r="B35" s="293" t="s">
        <v>172</v>
      </c>
      <c r="C35" s="113">
        <v>37.392711756339203</v>
      </c>
      <c r="D35" s="115">
        <v>7624</v>
      </c>
      <c r="E35" s="114">
        <v>7448</v>
      </c>
      <c r="F35" s="114">
        <v>7599</v>
      </c>
      <c r="G35" s="114">
        <v>7477</v>
      </c>
      <c r="H35" s="140">
        <v>7459</v>
      </c>
      <c r="I35" s="115">
        <v>165</v>
      </c>
      <c r="J35" s="116">
        <v>2.212092773830272</v>
      </c>
    </row>
    <row r="36" spans="1:10" s="110" customFormat="1" ht="24.95" customHeight="1" x14ac:dyDescent="0.2">
      <c r="A36" s="294" t="s">
        <v>173</v>
      </c>
      <c r="B36" s="295" t="s">
        <v>174</v>
      </c>
      <c r="C36" s="125">
        <v>61.493942812300752</v>
      </c>
      <c r="D36" s="143">
        <v>12538</v>
      </c>
      <c r="E36" s="144">
        <v>12418</v>
      </c>
      <c r="F36" s="144">
        <v>12702</v>
      </c>
      <c r="G36" s="144">
        <v>12349</v>
      </c>
      <c r="H36" s="145">
        <v>12371</v>
      </c>
      <c r="I36" s="143">
        <v>167</v>
      </c>
      <c r="J36" s="146">
        <v>1.3499312909223182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2020-09-25T09:18:57Z</dcterms:created>
  <dcterms:modified xsi:type="dcterms:W3CDTF">2020-09-28T08:09:09Z</dcterms:modified>
</cp:coreProperties>
</file>