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D40" i="24"/>
  <c r="C40" i="24"/>
  <c r="M40" i="24" s="1"/>
  <c r="B40" i="24"/>
  <c r="J40" i="24" s="1"/>
  <c r="M36" i="24"/>
  <c r="L36" i="24"/>
  <c r="K36" i="24"/>
  <c r="J36" i="24"/>
  <c r="I36" i="24"/>
  <c r="H36" i="24"/>
  <c r="G36" i="24"/>
  <c r="F36" i="24"/>
  <c r="E36" i="24"/>
  <c r="D36" i="24"/>
  <c r="L57" i="15"/>
  <c r="K57" i="15"/>
  <c r="C38" i="24"/>
  <c r="C37" i="24"/>
  <c r="M37" i="24" s="1"/>
  <c r="C35" i="24"/>
  <c r="C34" i="24"/>
  <c r="C33" i="24"/>
  <c r="C32" i="24"/>
  <c r="C31" i="24"/>
  <c r="C30" i="24"/>
  <c r="C29" i="24"/>
  <c r="C28" i="24"/>
  <c r="G28" i="24" s="1"/>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27" i="24"/>
  <c r="J27" i="24"/>
  <c r="H27" i="24"/>
  <c r="K27" i="24"/>
  <c r="F27" i="24"/>
  <c r="D9" i="24"/>
  <c r="J9" i="24"/>
  <c r="H9" i="24"/>
  <c r="K9" i="24"/>
  <c r="F9" i="24"/>
  <c r="K18" i="24"/>
  <c r="H18" i="24"/>
  <c r="F18" i="24"/>
  <c r="D18" i="24"/>
  <c r="J18" i="24"/>
  <c r="D19" i="24"/>
  <c r="J19" i="24"/>
  <c r="H19" i="24"/>
  <c r="K19" i="24"/>
  <c r="F19" i="24"/>
  <c r="K26" i="24"/>
  <c r="H26" i="24"/>
  <c r="F26" i="24"/>
  <c r="D26" i="24"/>
  <c r="J26" i="24"/>
  <c r="C14" i="24"/>
  <c r="C6" i="24"/>
  <c r="G27" i="24"/>
  <c r="M27" i="24"/>
  <c r="E27" i="24"/>
  <c r="L27" i="24"/>
  <c r="I27" i="24"/>
  <c r="I30" i="24"/>
  <c r="M30" i="24"/>
  <c r="E30" i="24"/>
  <c r="L30" i="24"/>
  <c r="G30" i="24"/>
  <c r="B14" i="24"/>
  <c r="B6" i="24"/>
  <c r="D23" i="24"/>
  <c r="J23" i="24"/>
  <c r="H23" i="24"/>
  <c r="K23" i="24"/>
  <c r="F23" i="24"/>
  <c r="D29" i="24"/>
  <c r="J29" i="24"/>
  <c r="H29" i="24"/>
  <c r="K29" i="24"/>
  <c r="F29" i="24"/>
  <c r="K32" i="24"/>
  <c r="H32" i="24"/>
  <c r="F32" i="24"/>
  <c r="D32" i="24"/>
  <c r="J32" i="24"/>
  <c r="D35" i="24"/>
  <c r="J35" i="24"/>
  <c r="H35" i="24"/>
  <c r="K35" i="24"/>
  <c r="F35" i="24"/>
  <c r="I18" i="24"/>
  <c r="M18" i="24"/>
  <c r="E18" i="24"/>
  <c r="L18" i="24"/>
  <c r="G18" i="24"/>
  <c r="I24" i="24"/>
  <c r="M24" i="24"/>
  <c r="E24" i="24"/>
  <c r="L24" i="24"/>
  <c r="G24" i="24"/>
  <c r="I34" i="24"/>
  <c r="M34" i="24"/>
  <c r="E34" i="24"/>
  <c r="L34" i="24"/>
  <c r="G34" i="24"/>
  <c r="D17" i="24"/>
  <c r="J17" i="24"/>
  <c r="H17" i="24"/>
  <c r="F17" i="24"/>
  <c r="K17" i="24"/>
  <c r="K20" i="24"/>
  <c r="H20" i="24"/>
  <c r="F20" i="24"/>
  <c r="D20" i="24"/>
  <c r="J20" i="24"/>
  <c r="G7" i="24"/>
  <c r="M7" i="24"/>
  <c r="E7" i="24"/>
  <c r="L7" i="24"/>
  <c r="I7" i="24"/>
  <c r="I8" i="24"/>
  <c r="M8" i="24"/>
  <c r="E8" i="24"/>
  <c r="L8" i="24"/>
  <c r="G8" i="24"/>
  <c r="G9" i="24"/>
  <c r="M9" i="24"/>
  <c r="E9" i="24"/>
  <c r="L9" i="24"/>
  <c r="I9" i="24"/>
  <c r="G21" i="24"/>
  <c r="M21" i="24"/>
  <c r="E21" i="24"/>
  <c r="L21" i="24"/>
  <c r="I21" i="24"/>
  <c r="D7" i="24"/>
  <c r="J7" i="24"/>
  <c r="H7" i="24"/>
  <c r="K7" i="24"/>
  <c r="F7" i="24"/>
  <c r="K30" i="24"/>
  <c r="H30" i="24"/>
  <c r="F30" i="24"/>
  <c r="D30" i="24"/>
  <c r="J30" i="24"/>
  <c r="H37" i="24"/>
  <c r="F37" i="24"/>
  <c r="D37" i="24"/>
  <c r="K37" i="24"/>
  <c r="J37" i="24"/>
  <c r="G15" i="24"/>
  <c r="M15" i="24"/>
  <c r="E15" i="24"/>
  <c r="L15" i="24"/>
  <c r="I15" i="24"/>
  <c r="G25" i="24"/>
  <c r="M25" i="24"/>
  <c r="E25" i="24"/>
  <c r="L25" i="24"/>
  <c r="I25" i="24"/>
  <c r="G31" i="24"/>
  <c r="M31" i="24"/>
  <c r="E31" i="24"/>
  <c r="L31" i="24"/>
  <c r="I31" i="24"/>
  <c r="D15" i="24"/>
  <c r="J15" i="24"/>
  <c r="H15" i="24"/>
  <c r="K15" i="24"/>
  <c r="F15" i="24"/>
  <c r="D21" i="24"/>
  <c r="J21" i="24"/>
  <c r="H21" i="24"/>
  <c r="K21" i="24"/>
  <c r="F21" i="24"/>
  <c r="K24" i="24"/>
  <c r="H24" i="24"/>
  <c r="F24" i="24"/>
  <c r="D24" i="24"/>
  <c r="J24" i="24"/>
  <c r="D33" i="24"/>
  <c r="J33" i="24"/>
  <c r="H33" i="24"/>
  <c r="F33" i="24"/>
  <c r="K33" i="24"/>
  <c r="G19" i="24"/>
  <c r="M19" i="24"/>
  <c r="E19" i="24"/>
  <c r="L19" i="24"/>
  <c r="I19" i="24"/>
  <c r="I22" i="24"/>
  <c r="M22" i="24"/>
  <c r="E22" i="24"/>
  <c r="L22" i="24"/>
  <c r="G22" i="24"/>
  <c r="G35" i="24"/>
  <c r="M35" i="24"/>
  <c r="E35" i="24"/>
  <c r="L35" i="24"/>
  <c r="I35" i="24"/>
  <c r="C45" i="24"/>
  <c r="C39" i="24"/>
  <c r="D38" i="24"/>
  <c r="K38" i="24"/>
  <c r="J38" i="24"/>
  <c r="H38" i="24"/>
  <c r="F38" i="24"/>
  <c r="I16" i="24"/>
  <c r="M16" i="24"/>
  <c r="E16" i="24"/>
  <c r="L16" i="24"/>
  <c r="G16" i="24"/>
  <c r="I26" i="24"/>
  <c r="M26" i="24"/>
  <c r="E26" i="24"/>
  <c r="L26" i="24"/>
  <c r="G26" i="24"/>
  <c r="I32" i="24"/>
  <c r="M32" i="24"/>
  <c r="E32" i="24"/>
  <c r="L32" i="24"/>
  <c r="G32" i="24"/>
  <c r="K22" i="24"/>
  <c r="H22" i="24"/>
  <c r="F22" i="24"/>
  <c r="D22" i="24"/>
  <c r="J22" i="24"/>
  <c r="D31" i="24"/>
  <c r="J31" i="24"/>
  <c r="H31" i="24"/>
  <c r="K31" i="24"/>
  <c r="F31" i="24"/>
  <c r="K34" i="24"/>
  <c r="H34" i="24"/>
  <c r="F34" i="24"/>
  <c r="D34" i="24"/>
  <c r="J34" i="24"/>
  <c r="G29" i="24"/>
  <c r="M29" i="24"/>
  <c r="E29" i="24"/>
  <c r="L29" i="24"/>
  <c r="I29" i="24"/>
  <c r="K16" i="24"/>
  <c r="H16" i="24"/>
  <c r="F16" i="24"/>
  <c r="D16" i="24"/>
  <c r="J16" i="24"/>
  <c r="D25" i="24"/>
  <c r="J25" i="24"/>
  <c r="H25" i="24"/>
  <c r="F25" i="24"/>
  <c r="K25" i="24"/>
  <c r="K28" i="24"/>
  <c r="H28" i="24"/>
  <c r="F28" i="24"/>
  <c r="D28" i="24"/>
  <c r="J28" i="24"/>
  <c r="B45" i="24"/>
  <c r="B39" i="24"/>
  <c r="G17" i="24"/>
  <c r="M17" i="24"/>
  <c r="E17" i="24"/>
  <c r="L17" i="24"/>
  <c r="I17" i="24"/>
  <c r="G23" i="24"/>
  <c r="M23" i="24"/>
  <c r="E23" i="24"/>
  <c r="L23" i="24"/>
  <c r="I23" i="24"/>
  <c r="G33" i="24"/>
  <c r="M33" i="24"/>
  <c r="E33" i="24"/>
  <c r="L33" i="24"/>
  <c r="I33" i="24"/>
  <c r="M38" i="24"/>
  <c r="E38" i="24"/>
  <c r="L38" i="24"/>
  <c r="G38" i="24"/>
  <c r="E37"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H40" i="24"/>
  <c r="H42" i="24"/>
  <c r="H44" i="24"/>
  <c r="E40" i="24"/>
  <c r="E42" i="24"/>
  <c r="E44" i="24"/>
  <c r="H39" i="24" l="1"/>
  <c r="F39" i="24"/>
  <c r="D39" i="24"/>
  <c r="K39" i="24"/>
  <c r="J39" i="24"/>
  <c r="H45" i="24"/>
  <c r="F45" i="24"/>
  <c r="D45" i="24"/>
  <c r="K45" i="24"/>
  <c r="J45" i="24"/>
  <c r="I39" i="24"/>
  <c r="G39" i="24"/>
  <c r="L39" i="24"/>
  <c r="M39" i="24"/>
  <c r="E39" i="24"/>
  <c r="I6" i="24"/>
  <c r="M6" i="24"/>
  <c r="E6" i="24"/>
  <c r="L6" i="24"/>
  <c r="G6" i="24"/>
  <c r="K79" i="24"/>
  <c r="I45" i="24"/>
  <c r="G45" i="24"/>
  <c r="L45" i="24"/>
  <c r="M45" i="24"/>
  <c r="E45" i="24"/>
  <c r="I14" i="24"/>
  <c r="M14" i="24"/>
  <c r="E14" i="24"/>
  <c r="L14" i="24"/>
  <c r="G14" i="24"/>
  <c r="I77" i="24"/>
  <c r="K6" i="24"/>
  <c r="H6" i="24"/>
  <c r="F6" i="24"/>
  <c r="D6" i="24"/>
  <c r="J6" i="24"/>
  <c r="J77" i="24"/>
  <c r="K14" i="24"/>
  <c r="H14" i="24"/>
  <c r="F14" i="24"/>
  <c r="D14" i="24"/>
  <c r="J14" i="24"/>
  <c r="I78" i="24" l="1"/>
  <c r="I79" i="24"/>
  <c r="J79" i="24"/>
  <c r="J78" i="24"/>
  <c r="K78" i="24"/>
  <c r="I83" i="24" l="1"/>
  <c r="I82" i="24"/>
  <c r="I81" i="24"/>
</calcChain>
</file>

<file path=xl/sharedStrings.xml><?xml version="1.0" encoding="utf-8"?>
<sst xmlns="http://schemas.openxmlformats.org/spreadsheetml/2006/main" count="1776" uniqueCount="520">
  <si>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</si>
  <si>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</si>
  <si>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</si>
  <si>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</si>
  <si>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</si>
  <si>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</si>
  <si>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</si>
  <si>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</si>
  <si>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</si>
  <si>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</si>
  <si>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</si>
  <si>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</si>
  <si>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</si>
  <si>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Trier-Saarburg (07235)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</si>
  <si>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</si>
  <si>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</si>
  <si>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</si>
  <si>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</si>
  <si>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</si>
  <si>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</si>
  <si>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</si>
  <si>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</si>
  <si>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</si>
  <si>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</si>
  <si>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</si>
  <si>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</si>
  <si>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</si>
  <si>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</si>
  <si>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</si>
  <si>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</si>
  <si>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</si>
  <si>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</si>
  <si>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</si>
  <si>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</si>
  <si>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</si>
  <si>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</si>
  <si>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</si>
  <si>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</si>
  <si>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</si>
  <si>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</si>
  <si>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</si>
  <si>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</si>
  <si>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</si>
  <si>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</si>
  <si>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</si>
  <si>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</si>
  <si>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</si>
  <si>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</si>
  <si>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</si>
  <si>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</si>
  <si>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</si>
  <si>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</si>
  <si>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</si>
  <si>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</si>
  <si>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</si>
  <si>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</si>
  <si>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</si>
  <si>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</si>
  <si>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</si>
  <si>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</si>
  <si>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</si>
  <si>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</si>
  <si>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</si>
  <si>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</si>
  <si>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</si>
  <si>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</si>
  <si>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</si>
  <si>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</si>
  <si>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</si>
  <si>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</si>
  <si>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</si>
  <si>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</si>
  <si>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</si>
  <si>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</si>
  <si>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</si>
  <si>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</si>
  <si>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</si>
  <si>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</si>
  <si>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</si>
  <si>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</si>
  <si>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</si>
  <si>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</si>
  <si>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</si>
  <si>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</si>
  <si>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</si>
  <si>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</si>
  <si>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</si>
  <si>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</si>
  <si>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</si>
  <si>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</si>
  <si>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</si>
  <si>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</si>
  <si>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Trier-Saarburg (07235);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</si>
  <si>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</si>
  <si>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</si>
  <si>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</si>
  <si>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</si>
  <si>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</si>
  <si>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</si>
  <si>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</si>
  <si>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</si>
  <si>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</si>
  <si>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</si>
  <si>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</si>
  <si>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</si>
  <si>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</si>
  <si>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</si>
  <si>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</si>
  <si>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</si>
  <si>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</si>
  <si>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</si>
  <si>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</si>
  <si>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</si>
  <si>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</si>
  <si>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</si>
  <si>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</si>
  <si>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</si>
  <si>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</si>
  <si>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</si>
  <si>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</si>
  <si>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</si>
  <si>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</si>
  <si>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</si>
  <si>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</si>
  <si>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</si>
  <si>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</si>
  <si>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</si>
  <si>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</si>
  <si>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</si>
  <si>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</si>
  <si>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</si>
  <si>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</si>
  <si>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</si>
  <si>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</si>
  <si>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</si>
  <si>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</si>
  <si>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</si>
  <si>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</si>
  <si>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</si>
  <si>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</si>
  <si>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</si>
  <si>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</si>
  <si>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</si>
  <si>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</si>
  <si>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</si>
  <si>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</si>
  <si>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</si>
  <si>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</si>
  <si>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</si>
  <si>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</si>
  <si>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</si>
  <si>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</si>
  <si>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</si>
  <si>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</si>
  <si>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</si>
  <si>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</si>
  <si>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</si>
  <si>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</si>
  <si>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</si>
  <si>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</si>
  <si>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</si>
  <si>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</si>
  <si>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</si>
  <si>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</si>
  <si>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</si>
  <si>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</si>
  <si>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</si>
  <si>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</si>
  <si>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</si>
  <si>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</si>
  <si>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</si>
  <si>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</si>
  <si>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</si>
  <si>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</si>
  <si>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</si>
  <si>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</si>
  <si>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</si>
  <si>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</si>
  <si>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</si>
  <si>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</si>
  <si>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</si>
  <si>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</si>
  <si>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</si>
  <si>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Trier-Saarburg (07235)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</si>
  <si>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</si>
  <si>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</si>
  <si>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</si>
  <si>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</si>
  <si>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</si>
  <si>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</si>
  <si>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</si>
  <si>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</si>
  <si>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</si>
  <si>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</si>
  <si>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</si>
  <si>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</si>
  <si>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</si>
  <si>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</si>
  <si>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</si>
  <si>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</si>
  <si>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</si>
  <si>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</si>
  <si>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</si>
  <si>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</si>
  <si>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</si>
  <si>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</si>
  <si>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</si>
  <si>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</si>
  <si>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</si>
  <si>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</si>
  <si>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</si>
  <si>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</si>
  <si>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</si>
  <si>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</si>
  <si>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</si>
  <si>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</si>
  <si>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</si>
  <si>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</si>
  <si>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</si>
  <si>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</si>
  <si>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</si>
  <si>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</si>
  <si>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</si>
  <si>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</si>
  <si>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</si>
  <si>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</si>
  <si>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</si>
  <si>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</si>
  <si>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</si>
  <si>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</si>
  <si>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</si>
  <si>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</si>
  <si>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</si>
  <si>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</si>
  <si>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</si>
  <si>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</si>
  <si>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</si>
  <si>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</si>
  <si>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</si>
  <si>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</si>
  <si>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</si>
  <si>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</si>
  <si>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</si>
  <si>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</si>
  <si>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</si>
  <si>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</si>
  <si>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</si>
  <si>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</si>
  <si>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</si>
  <si>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</si>
  <si>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</si>
  <si>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</si>
  <si>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</si>
  <si>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</si>
  <si>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</si>
  <si>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</si>
  <si>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</si>
  <si>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</si>
  <si>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</si>
  <si>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</si>
  <si>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</si>
  <si>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</si>
  <si>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</si>
  <si>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</si>
  <si>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</si>
  <si>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</si>
  <si>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</si>
  <si>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</si>
  <si>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</si>
  <si>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</si>
  <si>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</si>
  <si>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</si>
  <si>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</si>
  <si>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</si>
  <si>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</si>
  <si>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</si>
  <si>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</si>
  <si>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</si>
  <si>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</si>
  <si>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</si>
  <si>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</si>
  <si>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</si>
  <si>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</si>
  <si>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</si>
  <si>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</si>
  <si>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</si>
  <si>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</si>
  <si>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</si>
  <si>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</si>
  <si>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</si>
  <si>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</si>
  <si>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</si>
  <si>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</si>
  <si>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</si>
  <si>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</si>
  <si>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</si>
  <si>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</si>
  <si>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</si>
  <si>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</si>
  <si>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</si>
  <si>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</si>
  <si>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</si>
  <si>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</si>
  <si>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</si>
  <si>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</si>
  <si>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</si>
  <si>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</si>
  <si>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</si>
  <si>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</si>
  <si>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</si>
  <si>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</si>
  <si>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</si>
  <si>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</si>
  <si>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</si>
  <si>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</si>
  <si>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</si>
  <si>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</si>
  <si>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</si>
  <si>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</si>
  <si>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</si>
  <si>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</si>
  <si>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</si>
  <si>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</si>
  <si>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</si>
  <si>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</si>
  <si>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</si>
  <si>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</si>
  <si>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</si>
  <si>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</si>
  <si>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</si>
  <si>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</si>
  <si>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</si>
  <si>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</si>
  <si>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</si>
  <si>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</si>
  <si>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</si>
  <si>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</si>
  <si>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</si>
  <si>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</si>
  <si>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</si>
  <si>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</si>
  <si>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</si>
  <si>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</si>
  <si>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</si>
  <si>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</si>
  <si>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</si>
  <si>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</si>
  <si>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</si>
  <si>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</si>
  <si>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</si>
  <si>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</si>
  <si>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</si>
  <si>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</si>
  <si>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</si>
  <si>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</si>
  <si>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</si>
  <si>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</si>
  <si>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</si>
  <si>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</si>
  <si>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</si>
  <si>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</si>
  <si>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</si>
  <si>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</si>
  <si>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</si>
  <si>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</si>
  <si>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</si>
  <si>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</si>
  <si>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</si>
  <si>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</si>
  <si>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</si>
  <si>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</si>
  <si>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</si>
  <si>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</si>
  <si>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Trier-Saarburg (07235);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</si>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</sst>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{70C07009-BAE3-4570-ACFD-CE4D95567603}</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D063-476F-A1E9-475BABC4D121}"/>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{6B4C9DB9-A642-484E-A27E-483C54CABAD0}</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D063-476F-A1E9-475BABC4D12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{25807174-E089-4E6E-B049-FBC2D52525C5}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063-476F-A1E9-475BABC4D12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{A68635E4-5B3B-4EBE-A3F1-B7EF8C4466DD}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063-476F-A1E9-475BABC4D12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1.5066402571679061</c:v>
                </c:pt>
                <c:pt idx="1">
                  <c:v>0.73912918896366064</c:v>
                </c:pt>
                <c:pt idx="2">
                  <c:v>1.1186464311118853</c:v>
                </c:pt>
                <c:pt idx="3">
                  <c:v>1.0875687030768</c:v>
                </c:pt>
              </c:numCache>
            </c:numRef>
          </c:val>
          <c:extLst>
            <c:ext xmlns:c16="http://schemas.microsoft.com/office/drawing/2014/chart" uri="{C3380CC4-5D6E-409C-BE32-E72D297353CC}">
              <c16:uniqueId val="{00000004-D063-476F-A1E9-475BABC4D12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{2B513831-393E-4F73-AFD6-F630C58C7F92}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063-476F-A1E9-475BABC4D12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{6D9F68EB-C44D-4976-B8A9-EF46A5052E54}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063-476F-A1E9-475BABC4D12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{18654B62-1C34-467B-8227-3A69E957AEF5}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063-476F-A1E9-475BABC4D12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{E17FCBBC-1F07-4A96-89F5-FA5C93026B3A}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063-476F-A1E9-475BABC4D1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063-476F-A1E9-475BABC4D12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063-476F-A1E9-475BABC4D12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{25E98A02-8D7F-4B51-AF59-A1AF7CEDBB41}</c15:txfldGUID>
                      <c15:f>Daten_Diagramme!$E$6</c15:f>
                      <c15:dlblFieldTableCache>
                        <c:ptCount val="1"/>
                        <c:pt idx="0">
                          <c:v>-1.4</c:v>
                        </c:pt>
                      </c15:dlblFieldTableCache>
                    </c15:dlblFTEntry>
                  </c15:dlblFieldTable>
                  <c15:showDataLabelsRange val="0"/>
                </c:ext>
                <c:ext xmlns:c16="http://schemas.microsoft.com/office/drawing/2014/chart" uri="{C3380CC4-5D6E-409C-BE32-E72D297353CC}">
                  <c16:uniqueId val="{00000000-747B-4F0E-A08E-3F468ECF5118}"/>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{6D731DFB-C6DD-4291-9E88-8DD058799931}</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747B-4F0E-A08E-3F468ECF511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{1E9C0AA6-FE14-464C-B20D-6F534FD90AE4}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47B-4F0E-A08E-3F468ECF511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{775D24D3-60C0-415E-9366-A667666C1DC3}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47B-4F0E-A08E-3F468ECF51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-1.4175058094500388</c:v>
                </c:pt>
                <c:pt idx="1">
                  <c:v>-3.2711552602853353</c:v>
                </c:pt>
                <c:pt idx="2">
                  <c:v>-2.7637010795899166</c:v>
                </c:pt>
                <c:pt idx="3">
                  <c:v>-2.8655893304673015</c:v>
                </c:pt>
              </c:numCache>
            </c:numRef>
          </c:val>
          <c:extLst>
            <c:ext xmlns:c16="http://schemas.microsoft.com/office/drawing/2014/chart" uri="{C3380CC4-5D6E-409C-BE32-E72D297353CC}">
              <c16:uniqueId val="{00000004-747B-4F0E-A08E-3F468ECF511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{BD1B9B7E-9D57-40E6-A1B7-673AA9A3AAB1}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47B-4F0E-A08E-3F468ECF511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{27910B1B-05EA-4AB2-A028-0284A66A84C3}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47B-4F0E-A08E-3F468ECF511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{85D01593-AF1F-41FD-AB81-A74881644681}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47B-4F0E-A08E-3F468ECF511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{5DF164E7-F934-4A83-B22D-6B19D351F5E3}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47B-4F0E-A08E-3F468ECF51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47B-4F0E-A08E-3F468ECF511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47B-4F0E-A08E-3F468ECF511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{9C085B54-509C-4C45-83AC-3C792FB4F2A8}</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8224-459E-B8DA-073DA779B3DB}"/>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{D30728AC-D51A-4E38-B102-63408C7A0320}</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8224-459E-B8DA-073DA779B3DB}"/>
                </c:ext>
              </c:extLst>
            </c:dLbl>
            <c:dLbl>
              <c:idx val="2"/>
              <c:tx>
                <c:strRef>
                  <c:f>Daten_Diagramme!$D$16</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{1E8A68E2-19B8-4D8A-BF88-F355A899778D}</c15:txfldGUID>
                      <c15:f>Daten_Diagramme!$D$16</c15:f>
                      <c15:dlblFieldTableCache>
                        <c:ptCount val="1"/>
                        <c:pt idx="0">
                          <c:v>15.2</c:v>
                        </c:pt>
                      </c15:dlblFieldTableCache>
                    </c15:dlblFTEntry>
                  </c15:dlblFieldTable>
                  <c15:showDataLabelsRange val="0"/>
                </c:ext>
                <c:ext xmlns:c16="http://schemas.microsoft.com/office/drawing/2014/chart" uri="{C3380CC4-5D6E-409C-BE32-E72D297353CC}">
                  <c16:uniqueId val="{00000002-8224-459E-B8DA-073DA779B3DB}"/>
                </c:ext>
              </c:extLst>
            </c:dLbl>
            <c:dLbl>
              <c:idx val="3"/>
              <c:tx>
                <c:strRef>
                  <c:f>Daten_Diagramme!$D$17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{E7A38159-5C09-454D-8DC5-3122CFA3CB69}</c15:txfldGUID>
                      <c15:f>Daten_Diagramme!$D$17</c15:f>
                      <c15:dlblFieldTableCache>
                        <c:ptCount val="1"/>
                        <c:pt idx="0">
                          <c:v>-2.4</c:v>
                        </c:pt>
                      </c15:dlblFieldTableCache>
                    </c15:dlblFTEntry>
                  </c15:dlblFieldTable>
                  <c15:showDataLabelsRange val="0"/>
                </c:ext>
                <c:ext xmlns:c16="http://schemas.microsoft.com/office/drawing/2014/chart" uri="{C3380CC4-5D6E-409C-BE32-E72D297353CC}">
                  <c16:uniqueId val="{00000003-8224-459E-B8DA-073DA779B3DB}"/>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{C46B32A7-FAF7-498D-A04D-33808975A199}</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8224-459E-B8DA-073DA779B3DB}"/>
                </c:ext>
              </c:extLst>
            </c:dLbl>
            <c:dLbl>
              <c:idx val="5"/>
              <c:tx>
                <c:strRef>
                  <c:f>Daten_Diagramme!$D$19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{73ED31E1-36F5-4F92-AAEB-10E98042CA75}</c15:txfldGUID>
                      <c15:f>Daten_Diagramme!$D$19</c15:f>
                      <c15:dlblFieldTableCache>
                        <c:ptCount val="1"/>
                        <c:pt idx="0">
                          <c:v>-4.1</c:v>
                        </c:pt>
                      </c15:dlblFieldTableCache>
                    </c15:dlblFTEntry>
                  </c15:dlblFieldTable>
                  <c15:showDataLabelsRange val="0"/>
                </c:ext>
                <c:ext xmlns:c16="http://schemas.microsoft.com/office/drawing/2014/chart" uri="{C3380CC4-5D6E-409C-BE32-E72D297353CC}">
                  <c16:uniqueId val="{00000005-8224-459E-B8DA-073DA779B3DB}"/>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{A0A2D091-5004-4B6A-95A0-C028CA4C2F12}</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8224-459E-B8DA-073DA779B3DB}"/>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{5F0A220D-0FDA-4920-A33D-9CEE7B48AF67}</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8224-459E-B8DA-073DA779B3DB}"/>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{233F28A8-0FAB-45B6-8F83-9D7DCCA135B8}</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8224-459E-B8DA-073DA779B3DB}"/>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{70352150-FF56-4349-92B0-1D5E312F0B99}</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8224-459E-B8DA-073DA779B3DB}"/>
                </c:ext>
              </c:extLst>
            </c:dLbl>
            <c:dLbl>
              <c:idx val="10"/>
              <c:tx>
                <c:strRef>
                  <c:f>Daten_Diagramme!$D$24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{864AF414-7041-4405-8FD9-C590BFB6139D}</c15:txfldGUID>
                      <c15:f>Daten_Diagramme!$D$24</c15:f>
                      <c15:dlblFieldTableCache>
                        <c:ptCount val="1"/>
                        <c:pt idx="0">
                          <c:v>-2.7</c:v>
                        </c:pt>
                      </c15:dlblFieldTableCache>
                    </c15:dlblFTEntry>
                  </c15:dlblFieldTable>
                  <c15:showDataLabelsRange val="0"/>
                </c:ext>
                <c:ext xmlns:c16="http://schemas.microsoft.com/office/drawing/2014/chart" uri="{C3380CC4-5D6E-409C-BE32-E72D297353CC}">
                  <c16:uniqueId val="{0000000A-8224-459E-B8DA-073DA779B3DB}"/>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{37EA207F-4221-4262-B7B9-CB555F3BBE67}</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8224-459E-B8DA-073DA779B3DB}"/>
                </c:ext>
              </c:extLst>
            </c:dLbl>
            <c:dLbl>
              <c:idx val="12"/>
              <c:tx>
                <c:strRef>
                  <c:f>Daten_Diagramme!$D$26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{56CB8EEA-8AF4-4FE3-85F6-6CA26C817F65}</c15:txfldGUID>
                      <c15:f>Daten_Diagramme!$D$26</c15:f>
                      <c15:dlblFieldTableCache>
                        <c:ptCount val="1"/>
                        <c:pt idx="0">
                          <c:v>-4.2</c:v>
                        </c:pt>
                      </c15:dlblFieldTableCache>
                    </c15:dlblFTEntry>
                  </c15:dlblFieldTable>
                  <c15:showDataLabelsRange val="0"/>
                </c:ext>
                <c:ext xmlns:c16="http://schemas.microsoft.com/office/drawing/2014/chart" uri="{C3380CC4-5D6E-409C-BE32-E72D297353CC}">
                  <c16:uniqueId val="{0000000C-8224-459E-B8DA-073DA779B3DB}"/>
                </c:ext>
              </c:extLst>
            </c:dLbl>
            <c:dLbl>
              <c:idx val="13"/>
              <c:tx>
                <c:strRef>
                  <c:f>Daten_Diagramme!$D$27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{9083118E-B713-430C-B90B-6C9803560514}</c15:txfldGUID>
                      <c15:f>Daten_Diagramme!$D$27</c15:f>
                      <c15:dlblFieldTableCache>
                        <c:ptCount val="1"/>
                        <c:pt idx="0">
                          <c:v>9.5</c:v>
                        </c:pt>
                      </c15:dlblFieldTableCache>
                    </c15:dlblFTEntry>
                  </c15:dlblFieldTable>
                  <c15:showDataLabelsRange val="0"/>
                </c:ext>
                <c:ext xmlns:c16="http://schemas.microsoft.com/office/drawing/2014/chart" uri="{C3380CC4-5D6E-409C-BE32-E72D297353CC}">
                  <c16:uniqueId val="{0000000D-8224-459E-B8DA-073DA779B3DB}"/>
                </c:ext>
              </c:extLst>
            </c:dLbl>
            <c:dLbl>
              <c:idx val="14"/>
              <c:tx>
                <c:strRef>
                  <c:f>Daten_Diagramme!$D$28</c:f>
                  <c:strCache>
                    <c:ptCount val="1"/>
                    <c:pt idx="0">
                      <c:v>21.6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{152DD190-A334-4ECB-B787-D475B9130A1F}</c15:txfldGUID>
                      <c15:f>Daten_Diagramme!$D$28</c15:f>
                      <c15:dlblFieldTableCache>
                        <c:ptCount val="1"/>
                        <c:pt idx="0">
                          <c:v>21.6</c:v>
                        </c:pt>
                      </c15:dlblFieldTableCache>
                    </c15:dlblFTEntry>
                  </c15:dlblFieldTable>
                  <c15:showDataLabelsRange val="0"/>
                </c:ext>
                <c:ext xmlns:c16="http://schemas.microsoft.com/office/drawing/2014/chart" uri="{C3380CC4-5D6E-409C-BE32-E72D297353CC}">
                  <c16:uniqueId val="{0000000E-8224-459E-B8DA-073DA779B3DB}"/>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{738F7AD5-B97F-4FA3-8B94-F4628921B33E}</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8224-459E-B8DA-073DA779B3DB}"/>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{6B1F5214-532A-4174-B9F5-0FB9CCBF45CE}</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8224-459E-B8DA-073DA779B3DB}"/>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{3878CF18-3E33-4EB8-A243-136D1BE1ACB5}</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8224-459E-B8DA-073DA779B3DB}"/>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{877E350F-58FB-4C7C-BBA3-19BCF5585B7B}</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8224-459E-B8DA-073DA779B3DB}"/>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{E22DF211-4135-442D-9276-3DD2069BD4F8}</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8224-459E-B8DA-073DA779B3DB}"/>
                </c:ext>
              </c:extLst>
            </c:dLbl>
            <c:dLbl>
              <c:idx val="20"/>
              <c:tx>
                <c:strRef>
                  <c:f>Daten_Diagramme!$D$34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{7054C307-70C8-484B-86F9-1E974B2B2F93}</c15:txfldGUID>
                      <c15:f>Daten_Diagramme!$D$34</c15:f>
                      <c15:dlblFieldTableCache>
                        <c:ptCount val="1"/>
                        <c:pt idx="0">
                          <c:v>-3.2</c:v>
                        </c:pt>
                      </c15:dlblFieldTableCache>
                    </c15:dlblFTEntry>
                  </c15:dlblFieldTable>
                  <c15:showDataLabelsRange val="0"/>
                </c:ext>
                <c:ext xmlns:c16="http://schemas.microsoft.com/office/drawing/2014/chart" uri="{C3380CC4-5D6E-409C-BE32-E72D297353CC}">
                  <c16:uniqueId val="{00000014-8224-459E-B8DA-073DA779B3D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{310A16DC-AEEE-4436-BBDE-2F16C36EEEE5}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224-459E-B8DA-073DA779B3D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{7546C8C2-2F78-4089-96A6-15E158390F4E}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224-459E-B8DA-073DA779B3DB}"/>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{D1811916-81FA-44F9-B951-9E41B39ECE0F}</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8224-459E-B8DA-073DA779B3DB}"/>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{A82DC0C9-AD95-42C2-9055-493426CD8B77}</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8224-459E-B8DA-073DA779B3DB}"/>
                </c:ext>
              </c:extLst>
            </c:dLbl>
            <c:dLbl>
              <c:idx val="25"/>
              <c:tx>
                <c:strRef>
                  <c:f>Daten_Diagramme!$D$39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{3E5D0634-E8C5-424C-A95D-75A53AAF9C9F}</c15:txfldGUID>
                      <c15:f>Daten_Diagramme!$D$39</c15:f>
                      <c15:dlblFieldTableCache>
                        <c:ptCount val="1"/>
                        <c:pt idx="0">
                          <c:v>2.9</c:v>
                        </c:pt>
                      </c15:dlblFieldTableCache>
                    </c15:dlblFTEntry>
                  </c15:dlblFieldTable>
                  <c15:showDataLabelsRange val="0"/>
                </c:ext>
                <c:ext xmlns:c16="http://schemas.microsoft.com/office/drawing/2014/chart" uri="{C3380CC4-5D6E-409C-BE32-E72D297353CC}">
                  <c16:uniqueId val="{00000019-8224-459E-B8DA-073DA779B3D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{4B4505C5-59B4-4DE1-BAD1-206B527D14BF}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224-459E-B8DA-073DA779B3D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{9E3ABB80-52E6-45A0-B895-33B5C57AF0B6}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224-459E-B8DA-073DA779B3D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{38CCB647-F555-4896-8495-64C53A3B39A9}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224-459E-B8DA-073DA779B3D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{1DE5F768-075F-4887-9396-10BA08A66BB8}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224-459E-B8DA-073DA779B3D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{28FF140F-00FD-4594-B3CE-437F855499A7}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224-459E-B8DA-073DA779B3DB}"/>
                </c:ext>
              </c:extLst>
            </c:dLbl>
            <c:dLbl>
              <c:idx val="31"/>
              <c:tx>
                <c:strRef>
                  <c:f>Daten_Diagramme!$D$45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{9C496CB0-348C-4403-A727-EEA13A2BC12E}</c15:txfldGUID>
                      <c15:f>Daten_Diagramme!$D$45</c15:f>
                      <c15:dlblFieldTableCache>
                        <c:ptCount val="1"/>
                        <c:pt idx="0">
                          <c:v>2.9</c:v>
                        </c:pt>
                      </c15:dlblFieldTableCache>
                    </c15:dlblFTEntry>
                  </c15:dlblFieldTable>
                  <c15:showDataLabelsRange val="0"/>
                </c:ext>
                <c:ext xmlns:c16="http://schemas.microsoft.com/office/drawing/2014/chart" uri="{C3380CC4-5D6E-409C-BE32-E72D297353CC}">
                  <c16:uniqueId val="{0000001F-8224-459E-B8DA-073DA779B3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1.5066402571679061</c:v>
                </c:pt>
                <c:pt idx="1">
                  <c:v>1.3725490196078431</c:v>
                </c:pt>
                <c:pt idx="2">
                  <c:v>15.2</c:v>
                </c:pt>
                <c:pt idx="3">
                  <c:v>-2.3777538957549704</c:v>
                </c:pt>
                <c:pt idx="4">
                  <c:v>-1.4150943396226414</c:v>
                </c:pt>
                <c:pt idx="5">
                  <c:v>-4.0530931500355534</c:v>
                </c:pt>
                <c:pt idx="6">
                  <c:v>1.1772400261608895</c:v>
                </c:pt>
                <c:pt idx="7">
                  <c:v>0.99104859335038364</c:v>
                </c:pt>
                <c:pt idx="8">
                  <c:v>2.6289974494800865</c:v>
                </c:pt>
                <c:pt idx="9">
                  <c:v>2.9711375212224107</c:v>
                </c:pt>
                <c:pt idx="10">
                  <c:v>-2.6572187776793621</c:v>
                </c:pt>
                <c:pt idx="11">
                  <c:v>0</c:v>
                </c:pt>
                <c:pt idx="12">
                  <c:v>-4.2288557213930345</c:v>
                </c:pt>
                <c:pt idx="13">
                  <c:v>9.4819159335288372</c:v>
                </c:pt>
                <c:pt idx="14">
                  <c:v>21.595330739299612</c:v>
                </c:pt>
                <c:pt idx="15">
                  <c:v>0</c:v>
                </c:pt>
                <c:pt idx="16">
                  <c:v>0.65189048239895697</c:v>
                </c:pt>
                <c:pt idx="17">
                  <c:v>-2.0307692307692307</c:v>
                </c:pt>
                <c:pt idx="18">
                  <c:v>3.2850241545893719</c:v>
                </c:pt>
                <c:pt idx="19">
                  <c:v>3.5528031290743156</c:v>
                </c:pt>
                <c:pt idx="20">
                  <c:v>-3.2119914346895073</c:v>
                </c:pt>
                <c:pt idx="21">
                  <c:v>0</c:v>
                </c:pt>
                <c:pt idx="23">
                  <c:v>1.3725490196078431</c:v>
                </c:pt>
                <c:pt idx="24">
                  <c:v>-0.99796710404731104</c:v>
                </c:pt>
                <c:pt idx="25">
                  <c:v>2.902645774466992</c:v>
                </c:pt>
              </c:numCache>
            </c:numRef>
          </c:val>
          <c:extLst>
            <c:ext xmlns:c16="http://schemas.microsoft.com/office/drawing/2014/chart" uri="{C3380CC4-5D6E-409C-BE32-E72D297353CC}">
              <c16:uniqueId val="{00000020-8224-459E-B8DA-073DA779B3D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{71359D4A-8374-43DF-91DB-769615DCB2FD}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224-459E-B8DA-073DA779B3D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{5B582038-8BE8-4896-95CE-3186D284E37E}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224-459E-B8DA-073DA779B3D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{0514EB80-4DC0-4D27-B8B9-AEC3AF6866CC}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224-459E-B8DA-073DA779B3D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{25CA8996-BB42-457C-A04F-ABCF98191C52}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224-459E-B8DA-073DA779B3D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{F404E45A-ADB1-4B1A-8BD1-F201511CB58F}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224-459E-B8DA-073DA779B3D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{27835CD5-D643-4C04-A425-69FA7B40406F}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224-459E-B8DA-073DA779B3D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{67A2EB70-C499-4A9D-AF41-F916C0015751}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224-459E-B8DA-073DA779B3D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{5821C645-3191-4825-9929-9B1216FDAC06}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224-459E-B8DA-073DA779B3D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{6B4C0E8A-252A-4DDF-8538-90AB3D463A30}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224-459E-B8DA-073DA779B3D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{0751ED33-2BE0-4C4B-BDA8-8480A783E8F7}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224-459E-B8DA-073DA779B3D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{A237EEF8-A2BC-4C5A-8A94-3785813D34FD}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224-459E-B8DA-073DA779B3D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{2A19B808-A859-4B4E-8861-7A927D147BD7}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224-459E-B8DA-073DA779B3D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{ED913144-09D8-48DC-AE26-28C390E38AAF}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224-459E-B8DA-073DA779B3D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{D46D7EDC-66ED-412B-8272-7C39870A13FF}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224-459E-B8DA-073DA779B3D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{E759F25C-E5A1-46DC-B6F3-2D32A8647797}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224-459E-B8DA-073DA779B3D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{423A9598-3742-4C42-949B-151D399D650F}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224-459E-B8DA-073DA779B3D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{80946F1D-B398-4E39-812D-561E92F0F11B}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224-459E-B8DA-073DA779B3D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{59A8F0BE-93F2-49A6-8297-BA828BAEE517}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224-459E-B8DA-073DA779B3D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{E86AD85D-A670-48B2-B766-26C2856F173D}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224-459E-B8DA-073DA779B3D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{71DDE908-D555-4479-8923-A33C05944121}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224-459E-B8DA-073DA779B3D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{302A5999-87C9-46AA-882C-4A210C29B99B}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224-459E-B8DA-073DA779B3D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{8CC77394-5CF3-42EE-A342-B1C925FBC472}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224-459E-B8DA-073DA779B3D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{D21BFE71-CED1-48D5-BD61-EC98AE1F0865}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224-459E-B8DA-073DA779B3D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{4D60A319-0882-46EB-8E7C-2DF0C27453BF}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224-459E-B8DA-073DA779B3D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{349A1487-1084-4727-940D-1A4356D82A12}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224-459E-B8DA-073DA779B3D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{956D0D54-1525-4F0B-9D06-2FBA76B7399F}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224-459E-B8DA-073DA779B3D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{CBD7563C-D907-4F29-9779-092082B8D295}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224-459E-B8DA-073DA779B3D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{5C25C400-3CA5-4D2E-B1D5-6D693B6F52EC}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224-459E-B8DA-073DA779B3D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{C0D8B41A-5D3E-40AE-930B-0852C6A76D9E}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224-459E-B8DA-073DA779B3D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{9F71C5B8-5EB8-4C62-9F4D-6950E56B320F}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224-459E-B8DA-073DA779B3D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{42F5CD65-FE15-493B-95E5-48F4DB7A4D16}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224-459E-B8DA-073DA779B3D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{090D83C3-28CA-43AB-A92C-AB485BDED5A1}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224-459E-B8DA-073DA779B3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224-459E-B8DA-073DA779B3D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224-459E-B8DA-073DA779B3D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{E3708CC0-A5F6-4BED-B348-D561B44CF617}</c15:txfldGUID>
                      <c15:f>Daten_Diagramme!$E$14</c15:f>
                      <c15:dlblFieldTableCache>
                        <c:ptCount val="1"/>
                        <c:pt idx="0">
                          <c:v>-1.4</c:v>
                        </c:pt>
                      </c15:dlblFieldTableCache>
                    </c15:dlblFTEntry>
                  </c15:dlblFieldTable>
                  <c15:showDataLabelsRange val="0"/>
                </c:ext>
                <c:ext xmlns:c16="http://schemas.microsoft.com/office/drawing/2014/chart" uri="{C3380CC4-5D6E-409C-BE32-E72D297353CC}">
                  <c16:uniqueId val="{00000000-570A-494B-9204-B4F43D0D0A88}"/>
                </c:ext>
              </c:extLst>
            </c:dLbl>
            <c:dLbl>
              <c:idx val="1"/>
              <c:tx>
                <c:strRef>
                  <c:f>Daten_Diagramme!$E$15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{1C1B2A3F-4506-486E-AAD1-9AC820AFC51D}</c15:txfldGUID>
                      <c15:f>Daten_Diagramme!$E$15</c15:f>
                      <c15:dlblFieldTableCache>
                        <c:ptCount val="1"/>
                        <c:pt idx="0">
                          <c:v>3.6</c:v>
                        </c:pt>
                      </c15:dlblFieldTableCache>
                    </c15:dlblFTEntry>
                  </c15:dlblFieldTable>
                  <c15:showDataLabelsRange val="0"/>
                </c:ext>
                <c:ext xmlns:c16="http://schemas.microsoft.com/office/drawing/2014/chart" uri="{C3380CC4-5D6E-409C-BE32-E72D297353CC}">
                  <c16:uniqueId val="{00000001-570A-494B-9204-B4F43D0D0A88}"/>
                </c:ext>
              </c:extLst>
            </c:dLbl>
            <c:dLbl>
              <c:idx val="2"/>
              <c:tx>
                <c:strRef>
                  <c:f>Daten_Diagramme!$E$16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{5E30872B-FCA9-4E01-AAF4-6E2006902A20}</c15:txfldGUID>
                      <c15:f>Daten_Diagramme!$E$16</c15:f>
                      <c15:dlblFieldTableCache>
                        <c:ptCount val="1"/>
                        <c:pt idx="0">
                          <c:v>-2.7</c:v>
                        </c:pt>
                      </c15:dlblFieldTableCache>
                    </c15:dlblFTEntry>
                  </c15:dlblFieldTable>
                  <c15:showDataLabelsRange val="0"/>
                </c:ext>
                <c:ext xmlns:c16="http://schemas.microsoft.com/office/drawing/2014/chart" uri="{C3380CC4-5D6E-409C-BE32-E72D297353CC}">
                  <c16:uniqueId val="{00000002-570A-494B-9204-B4F43D0D0A88}"/>
                </c:ext>
              </c:extLst>
            </c:dLbl>
            <c:dLbl>
              <c:idx val="3"/>
              <c:tx>
                <c:strRef>
                  <c:f>Daten_Diagramme!$E$17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{2CC66B2E-1320-4A6C-8D28-27212D3B2C35}</c15:txfldGUID>
                      <c15:f>Daten_Diagramme!$E$17</c15:f>
                      <c15:dlblFieldTableCache>
                        <c:ptCount val="1"/>
                        <c:pt idx="0">
                          <c:v>-1.9</c:v>
                        </c:pt>
                      </c15:dlblFieldTableCache>
                    </c15:dlblFTEntry>
                  </c15:dlblFieldTable>
                  <c15:showDataLabelsRange val="0"/>
                </c:ext>
                <c:ext xmlns:c16="http://schemas.microsoft.com/office/drawing/2014/chart" uri="{C3380CC4-5D6E-409C-BE32-E72D297353CC}">
                  <c16:uniqueId val="{00000003-570A-494B-9204-B4F43D0D0A88}"/>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{C8FA9369-7360-4C99-8BC2-19A2814C8EBB}</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570A-494B-9204-B4F43D0D0A88}"/>
                </c:ext>
              </c:extLst>
            </c:dLbl>
            <c:dLbl>
              <c:idx val="5"/>
              <c:tx>
                <c:strRef>
                  <c:f>Daten_Diagramme!$E$19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{E82B1439-1F58-49ED-9BE4-4CA10EAC1A4C}</c15:txfldGUID>
                      <c15:f>Daten_Diagramme!$E$19</c15:f>
                      <c15:dlblFieldTableCache>
                        <c:ptCount val="1"/>
                        <c:pt idx="0">
                          <c:v>-4.2</c:v>
                        </c:pt>
                      </c15:dlblFieldTableCache>
                    </c15:dlblFTEntry>
                  </c15:dlblFieldTable>
                  <c15:showDataLabelsRange val="0"/>
                </c:ext>
                <c:ext xmlns:c16="http://schemas.microsoft.com/office/drawing/2014/chart" uri="{C3380CC4-5D6E-409C-BE32-E72D297353CC}">
                  <c16:uniqueId val="{00000005-570A-494B-9204-B4F43D0D0A88}"/>
                </c:ext>
              </c:extLst>
            </c:dLbl>
            <c:dLbl>
              <c:idx val="6"/>
              <c:tx>
                <c:strRef>
                  <c:f>Daten_Diagramme!$E$20</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{7E593F93-0068-4B91-B519-4AA912EF72C2}</c15:txfldGUID>
                      <c15:f>Daten_Diagramme!$E$20</c15:f>
                      <c15:dlblFieldTableCache>
                        <c:ptCount val="1"/>
                        <c:pt idx="0">
                          <c:v>-11.4</c:v>
                        </c:pt>
                      </c15:dlblFieldTableCache>
                    </c15:dlblFTEntry>
                  </c15:dlblFieldTable>
                  <c15:showDataLabelsRange val="0"/>
                </c:ext>
                <c:ext xmlns:c16="http://schemas.microsoft.com/office/drawing/2014/chart" uri="{C3380CC4-5D6E-409C-BE32-E72D297353CC}">
                  <c16:uniqueId val="{00000006-570A-494B-9204-B4F43D0D0A88}"/>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{3DA2D67E-FA8A-40A1-9ECA-4D1C480C77B5}</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570A-494B-9204-B4F43D0D0A88}"/>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{F5690B34-37A5-46F3-84EB-1117A2A1DF7C}</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570A-494B-9204-B4F43D0D0A88}"/>
                </c:ext>
              </c:extLst>
            </c:dLbl>
            <c:dLbl>
              <c:idx val="9"/>
              <c:tx>
                <c:strRef>
                  <c:f>Daten_Diagramme!$E$23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{16114D4A-0BDA-495C-B6B5-5CBC8D624764}</c15:txfldGUID>
                      <c15:f>Daten_Diagramme!$E$23</c15:f>
                      <c15:dlblFieldTableCache>
                        <c:ptCount val="1"/>
                        <c:pt idx="0">
                          <c:v>-2.7</c:v>
                        </c:pt>
                      </c15:dlblFieldTableCache>
                    </c15:dlblFTEntry>
                  </c15:dlblFieldTable>
                  <c15:showDataLabelsRange val="0"/>
                </c:ext>
                <c:ext xmlns:c16="http://schemas.microsoft.com/office/drawing/2014/chart" uri="{C3380CC4-5D6E-409C-BE32-E72D297353CC}">
                  <c16:uniqueId val="{00000009-570A-494B-9204-B4F43D0D0A88}"/>
                </c:ext>
              </c:extLst>
            </c:dLbl>
            <c:dLbl>
              <c:idx val="10"/>
              <c:tx>
                <c:strRef>
                  <c:f>Daten_Diagramme!$E$24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{1FA650A4-E17D-46A5-95B8-C4BAA06A14EF}</c15:txfldGUID>
                      <c15:f>Daten_Diagramme!$E$24</c15:f>
                      <c15:dlblFieldTableCache>
                        <c:ptCount val="1"/>
                        <c:pt idx="0">
                          <c:v>-6.7</c:v>
                        </c:pt>
                      </c15:dlblFieldTableCache>
                    </c15:dlblFTEntry>
                  </c15:dlblFieldTable>
                  <c15:showDataLabelsRange val="0"/>
                </c:ext>
                <c:ext xmlns:c16="http://schemas.microsoft.com/office/drawing/2014/chart" uri="{C3380CC4-5D6E-409C-BE32-E72D297353CC}">
                  <c16:uniqueId val="{0000000A-570A-494B-9204-B4F43D0D0A88}"/>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{F4D8E23F-4909-41F4-9367-5F18D3F34D47}</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570A-494B-9204-B4F43D0D0A88}"/>
                </c:ext>
              </c:extLst>
            </c:dLbl>
            <c:dLbl>
              <c:idx val="12"/>
              <c:tx>
                <c:strRef>
                  <c:f>Daten_Diagramme!$E$26</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{9A5AF553-E353-4279-A390-1A17434B2BC5}</c15:txfldGUID>
                      <c15:f>Daten_Diagramme!$E$26</c15:f>
                      <c15:dlblFieldTableCache>
                        <c:ptCount val="1"/>
                        <c:pt idx="0">
                          <c:v>8.2</c:v>
                        </c:pt>
                      </c15:dlblFieldTableCache>
                    </c15:dlblFTEntry>
                  </c15:dlblFieldTable>
                  <c15:showDataLabelsRange val="0"/>
                </c:ext>
                <c:ext xmlns:c16="http://schemas.microsoft.com/office/drawing/2014/chart" uri="{C3380CC4-5D6E-409C-BE32-E72D297353CC}">
                  <c16:uniqueId val="{0000000C-570A-494B-9204-B4F43D0D0A88}"/>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{7BC17953-A412-413D-A7D8-C83ABFE33304}</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570A-494B-9204-B4F43D0D0A88}"/>
                </c:ext>
              </c:extLst>
            </c:dLbl>
            <c:dLbl>
              <c:idx val="14"/>
              <c:tx>
                <c:strRef>
                  <c:f>Daten_Diagramme!$E$28</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{5EE4D67B-472B-4CA7-BB69-CB77F41B98F3}</c15:txfldGUID>
                      <c15:f>Daten_Diagramme!$E$28</c15:f>
                      <c15:dlblFieldTableCache>
                        <c:ptCount val="1"/>
                        <c:pt idx="0">
                          <c:v>10.7</c:v>
                        </c:pt>
                      </c15:dlblFieldTableCache>
                    </c15:dlblFTEntry>
                  </c15:dlblFieldTable>
                  <c15:showDataLabelsRange val="0"/>
                </c:ext>
                <c:ext xmlns:c16="http://schemas.microsoft.com/office/drawing/2014/chart" uri="{C3380CC4-5D6E-409C-BE32-E72D297353CC}">
                  <c16:uniqueId val="{0000000E-570A-494B-9204-B4F43D0D0A88}"/>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{1F76D7FF-4D88-476E-AA74-8D8F4FBD9B28}</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570A-494B-9204-B4F43D0D0A88}"/>
                </c:ext>
              </c:extLst>
            </c:dLbl>
            <c:dLbl>
              <c:idx val="16"/>
              <c:tx>
                <c:strRef>
                  <c:f>Daten_Diagramme!$E$30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{8A1493B1-6117-4674-84A7-3CE1CFCB1923}</c15:txfldGUID>
                      <c15:f>Daten_Diagramme!$E$30</c15:f>
                      <c15:dlblFieldTableCache>
                        <c:ptCount val="1"/>
                        <c:pt idx="0">
                          <c:v>-1.8</c:v>
                        </c:pt>
                      </c15:dlblFieldTableCache>
                    </c15:dlblFTEntry>
                  </c15:dlblFieldTable>
                  <c15:showDataLabelsRange val="0"/>
                </c:ext>
                <c:ext xmlns:c16="http://schemas.microsoft.com/office/drawing/2014/chart" uri="{C3380CC4-5D6E-409C-BE32-E72D297353CC}">
                  <c16:uniqueId val="{00000010-570A-494B-9204-B4F43D0D0A88}"/>
                </c:ext>
              </c:extLst>
            </c:dLbl>
            <c:dLbl>
              <c:idx val="17"/>
              <c:tx>
                <c:strRef>
                  <c:f>Daten_Diagramme!$E$31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{3CF85C23-732D-445D-98AA-4C1A0EA3BF7B}</c15:txfldGUID>
                      <c15:f>Daten_Diagramme!$E$31</c15:f>
                      <c15:dlblFieldTableCache>
                        <c:ptCount val="1"/>
                        <c:pt idx="0">
                          <c:v>-2.8</c:v>
                        </c:pt>
                      </c15:dlblFieldTableCache>
                    </c15:dlblFTEntry>
                  </c15:dlblFieldTable>
                  <c15:showDataLabelsRange val="0"/>
                </c:ext>
                <c:ext xmlns:c16="http://schemas.microsoft.com/office/drawing/2014/chart" uri="{C3380CC4-5D6E-409C-BE32-E72D297353CC}">
                  <c16:uniqueId val="{00000011-570A-494B-9204-B4F43D0D0A88}"/>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{BBD93BC2-714A-408B-8A6C-730A065199AF}</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570A-494B-9204-B4F43D0D0A88}"/>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{5816E687-2929-4055-8942-7AC505E11745}</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570A-494B-9204-B4F43D0D0A88}"/>
                </c:ext>
              </c:extLst>
            </c:dLbl>
            <c:dLbl>
              <c:idx val="20"/>
              <c:tx>
                <c:strRef>
                  <c:f>Daten_Diagramme!$E$34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{EED2BC40-3CFC-42F5-A8FC-CF532D28B85C}</c15:txfldGUID>
                      <c15:f>Daten_Diagramme!$E$34</c15:f>
                      <c15:dlblFieldTableCache>
                        <c:ptCount val="1"/>
                        <c:pt idx="0">
                          <c:v>-6.4</c:v>
                        </c:pt>
                      </c15:dlblFieldTableCache>
                    </c15:dlblFTEntry>
                  </c15:dlblFieldTable>
                  <c15:showDataLabelsRange val="0"/>
                </c:ext>
                <c:ext xmlns:c16="http://schemas.microsoft.com/office/drawing/2014/chart" uri="{C3380CC4-5D6E-409C-BE32-E72D297353CC}">
                  <c16:uniqueId val="{00000014-570A-494B-9204-B4F43D0D0A8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{2E030087-FCFF-4F2D-A5F9-8AD94C42E790}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70A-494B-9204-B4F43D0D0A8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{6664D932-A6EB-4691-9BD0-CDC6A8B62B5B}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70A-494B-9204-B4F43D0D0A88}"/>
                </c:ext>
              </c:extLst>
            </c:dLbl>
            <c:dLbl>
              <c:idx val="23"/>
              <c:tx>
                <c:strRef>
                  <c:f>Daten_Diagramme!$E$37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{4EBFE8AD-1508-49F5-AC45-909B5768FADB}</c15:txfldGUID>
                      <c15:f>Daten_Diagramme!$E$37</c15:f>
                      <c15:dlblFieldTableCache>
                        <c:ptCount val="1"/>
                        <c:pt idx="0">
                          <c:v>3.6</c:v>
                        </c:pt>
                      </c15:dlblFieldTableCache>
                    </c15:dlblFTEntry>
                  </c15:dlblFieldTable>
                  <c15:showDataLabelsRange val="0"/>
                </c:ext>
                <c:ext xmlns:c16="http://schemas.microsoft.com/office/drawing/2014/chart" uri="{C3380CC4-5D6E-409C-BE32-E72D297353CC}">
                  <c16:uniqueId val="{00000017-570A-494B-9204-B4F43D0D0A88}"/>
                </c:ext>
              </c:extLst>
            </c:dLbl>
            <c:dLbl>
              <c:idx val="24"/>
              <c:tx>
                <c:strRef>
                  <c:f>Daten_Diagramme!$E$38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{0852BF5B-2EF6-4038-AD22-3F9F9E0F5A3C}</c15:txfldGUID>
                      <c15:f>Daten_Diagramme!$E$38</c15:f>
                      <c15:dlblFieldTableCache>
                        <c:ptCount val="1"/>
                        <c:pt idx="0">
                          <c:v>-0.8</c:v>
                        </c:pt>
                      </c15:dlblFieldTableCache>
                    </c15:dlblFTEntry>
                  </c15:dlblFieldTable>
                  <c15:showDataLabelsRange val="0"/>
                </c:ext>
                <c:ext xmlns:c16="http://schemas.microsoft.com/office/drawing/2014/chart" uri="{C3380CC4-5D6E-409C-BE32-E72D297353CC}">
                  <c16:uniqueId val="{00000018-570A-494B-9204-B4F43D0D0A88}"/>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{AC3AD1AA-0F1A-4D60-8598-879EBE537A21}</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570A-494B-9204-B4F43D0D0A8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{B3C13B21-7627-4021-A92C-62D398F11ABF}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70A-494B-9204-B4F43D0D0A8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{AFA26D72-2F85-4D38-87D9-B4B34C0FAA85}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70A-494B-9204-B4F43D0D0A8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{BB6A7AE4-B73F-4E5C-8424-E776572D96E9}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70A-494B-9204-B4F43D0D0A8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{9F2DBCAE-9924-4348-AA2C-DC9E1A0357F0}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70A-494B-9204-B4F43D0D0A8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{4C1CA268-6712-48F6-B459-A475869DC1C9}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70A-494B-9204-B4F43D0D0A88}"/>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{88E4C0B0-46C0-4DF8-B0A2-5E6CFC04DB43}</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570A-494B-9204-B4F43D0D0A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-1.4175058094500388</c:v>
                </c:pt>
                <c:pt idx="1">
                  <c:v>3.6474164133738602</c:v>
                </c:pt>
                <c:pt idx="2">
                  <c:v>-2.7027027027027026</c:v>
                </c:pt>
                <c:pt idx="3">
                  <c:v>-1.8947368421052631</c:v>
                </c:pt>
                <c:pt idx="4">
                  <c:v>4.0100250626566414</c:v>
                </c:pt>
                <c:pt idx="5">
                  <c:v>-4.2288557213930345</c:v>
                </c:pt>
                <c:pt idx="6">
                  <c:v>-11.409395973154362</c:v>
                </c:pt>
                <c:pt idx="7">
                  <c:v>1.1254019292604502</c:v>
                </c:pt>
                <c:pt idx="8">
                  <c:v>-2.2929936305732483</c:v>
                </c:pt>
                <c:pt idx="9">
                  <c:v>-2.6548672566371683</c:v>
                </c:pt>
                <c:pt idx="10">
                  <c:v>-6.6560170394036211</c:v>
                </c:pt>
                <c:pt idx="11">
                  <c:v>0</c:v>
                </c:pt>
                <c:pt idx="12">
                  <c:v>8.2474226804123703</c:v>
                </c:pt>
                <c:pt idx="13">
                  <c:v>-0.51724137931034486</c:v>
                </c:pt>
                <c:pt idx="14">
                  <c:v>10.735586481113319</c:v>
                </c:pt>
                <c:pt idx="15">
                  <c:v>0</c:v>
                </c:pt>
                <c:pt idx="16">
                  <c:v>-1.814516129032258</c:v>
                </c:pt>
                <c:pt idx="17">
                  <c:v>-2.7972027972027971</c:v>
                </c:pt>
                <c:pt idx="18">
                  <c:v>0.2074688796680498</c:v>
                </c:pt>
                <c:pt idx="19">
                  <c:v>1.2106537530266344</c:v>
                </c:pt>
                <c:pt idx="20">
                  <c:v>-6.3722397476340698</c:v>
                </c:pt>
                <c:pt idx="21">
                  <c:v>0</c:v>
                </c:pt>
                <c:pt idx="23">
                  <c:v>3.6474164133738602</c:v>
                </c:pt>
                <c:pt idx="24">
                  <c:v>-0.7897934386391251</c:v>
                </c:pt>
                <c:pt idx="25">
                  <c:v>-1.6643804298125287</c:v>
                </c:pt>
              </c:numCache>
            </c:numRef>
          </c:val>
          <c:extLst>
            <c:ext xmlns:c16="http://schemas.microsoft.com/office/drawing/2014/chart" uri="{C3380CC4-5D6E-409C-BE32-E72D297353CC}">
              <c16:uniqueId val="{00000020-570A-494B-9204-B4F43D0D0A8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{34F2C46B-F313-4F92-9CEA-8867FA0994C6}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70A-494B-9204-B4F43D0D0A8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{EEADB309-016C-4CC3-AD12-8DD9525DEF06}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70A-494B-9204-B4F43D0D0A8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{20BFCB28-924F-4A11-B471-0126C3BE450A}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70A-494B-9204-B4F43D0D0A8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{6AB5E657-EEDE-4434-A16F-AF9E97FD9638}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70A-494B-9204-B4F43D0D0A8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{073EC3A3-A236-4E0F-8975-CC0BBC73A683}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70A-494B-9204-B4F43D0D0A8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{329A84C7-CDB3-419A-8402-DEB4CD60F40C}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70A-494B-9204-B4F43D0D0A8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{75BC4538-5D3E-4CC1-993B-83FB9D4CA444}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70A-494B-9204-B4F43D0D0A8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{829AB052-2C50-48AE-BD88-68AB27CFA551}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70A-494B-9204-B4F43D0D0A8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{FA5B3DDA-5CEC-4329-973F-BBD19DD0CF31}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70A-494B-9204-B4F43D0D0A8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{9C780335-E63A-44B3-8C0A-42C3FBB80B79}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70A-494B-9204-B4F43D0D0A8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{045139EE-6A89-42F2-86CF-713D6C71AC08}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70A-494B-9204-B4F43D0D0A8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{CB23D676-B5F3-413F-A035-86429E6D4373}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70A-494B-9204-B4F43D0D0A8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{BCDA6B95-A5E3-4C46-8642-67D44BB79BBA}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70A-494B-9204-B4F43D0D0A8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{55519A72-9C97-4CA6-AE34-2D7381ABF753}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70A-494B-9204-B4F43D0D0A8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{CC1245F9-F04B-40D8-8F6E-F56C6858C85E}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70A-494B-9204-B4F43D0D0A8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{61547910-0D24-4172-9CDD-288445FC2991}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70A-494B-9204-B4F43D0D0A8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{A42A87FD-0F15-4DD8-B425-3FE588DAA236}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70A-494B-9204-B4F43D0D0A8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{F7F7208F-528D-4FB5-B82C-DCF453B68CE3}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70A-494B-9204-B4F43D0D0A8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{897E32F5-A63A-42BA-9F72-06BBFDDE27F7}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70A-494B-9204-B4F43D0D0A8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{D626B50C-9E98-41D2-8CC5-369591422E86}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70A-494B-9204-B4F43D0D0A8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{DF748880-9303-4834-BD70-750DF15DB9C3}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70A-494B-9204-B4F43D0D0A8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{6F49C25F-1377-4C63-AFD9-273C4739244A}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70A-494B-9204-B4F43D0D0A8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{4CDF4CA3-0CF3-4550-90A9-E2A3597FA5FA}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70A-494B-9204-B4F43D0D0A8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{8E488FFA-AF0A-496C-86DB-A71B3AE7AB9F}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70A-494B-9204-B4F43D0D0A8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{0290B231-6CBD-430E-889D-AB8DEB260138}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70A-494B-9204-B4F43D0D0A8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{2388E375-0A62-4ACA-8D60-BF5BBD85D391}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70A-494B-9204-B4F43D0D0A8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{C8994B8A-F8F1-4895-836D-8C7084128548}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70A-494B-9204-B4F43D0D0A8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{5AF3BFB2-FF0A-499C-9C92-26FA1EAB1D56}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70A-494B-9204-B4F43D0D0A8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{072AF67F-A5BA-46F8-BC55-1C3815787E08}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70A-494B-9204-B4F43D0D0A8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{70C80D3B-A3CC-4BC7-8097-5FB6C108003E}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70A-494B-9204-B4F43D0D0A8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{A033F305-DD5A-4DD0-BE2B-D25E56104EDF}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70A-494B-9204-B4F43D0D0A8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{8E0E53E1-8711-41A1-A6B7-54E04E9C1AEA}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70A-494B-9204-B4F43D0D0A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70A-494B-9204-B4F43D0D0A8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70A-494B-9204-B4F43D0D0A8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{D587E782-B81A-4515-9D24-3D666353AA7A}</c15:txfldGUID>
                      <c15:f>Diagramm!$I$46</c15:f>
                      <c15:dlblFieldTableCache>
                        <c:ptCount val="1"/>
                      </c15:dlblFieldTableCache>
                    </c15:dlblFTEntry>
                  </c15:dlblFieldTable>
                  <c15:showDataLabelsRange val="0"/>
                </c:ext>
                <c:ext xmlns:c16="http://schemas.microsoft.com/office/drawing/2014/chart" uri="{C3380CC4-5D6E-409C-BE32-E72D297353CC}">
                  <c16:uniqueId val="{00000000-F756-4BE3-A72B-4DBAC3AD882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{6FFA21DE-8EE5-4458-A1C3-B525260A5B0E}</c15:txfldGUID>
                      <c15:f>Diagramm!$I$47</c15:f>
                      <c15:dlblFieldTableCache>
                        <c:ptCount val="1"/>
                      </c15:dlblFieldTableCache>
                    </c15:dlblFTEntry>
                  </c15:dlblFieldTable>
                  <c15:showDataLabelsRange val="0"/>
                </c:ext>
                <c:ext xmlns:c16="http://schemas.microsoft.com/office/drawing/2014/chart" uri="{C3380CC4-5D6E-409C-BE32-E72D297353CC}">
                  <c16:uniqueId val="{00000001-F756-4BE3-A72B-4DBAC3AD882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{21FAE305-770E-42AB-9FAE-EBF63C938774}</c15:txfldGUID>
                      <c15:f>Diagramm!$I$48</c15:f>
                      <c15:dlblFieldTableCache>
                        <c:ptCount val="1"/>
                      </c15:dlblFieldTableCache>
                    </c15:dlblFTEntry>
                  </c15:dlblFieldTable>
                  <c15:showDataLabelsRange val="0"/>
                </c:ext>
                <c:ext xmlns:c16="http://schemas.microsoft.com/office/drawing/2014/chart" uri="{C3380CC4-5D6E-409C-BE32-E72D297353CC}">
                  <c16:uniqueId val="{00000002-F756-4BE3-A72B-4DBAC3AD882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{D86505D3-E0B3-4617-A80A-BB4DBF9201DD}</c15:txfldGUID>
                      <c15:f>Diagramm!$I$49</c15:f>
                      <c15:dlblFieldTableCache>
                        <c:ptCount val="1"/>
                      </c15:dlblFieldTableCache>
                    </c15:dlblFTEntry>
                  </c15:dlblFieldTable>
                  <c15:showDataLabelsRange val="0"/>
                </c:ext>
                <c:ext xmlns:c16="http://schemas.microsoft.com/office/drawing/2014/chart" uri="{C3380CC4-5D6E-409C-BE32-E72D297353CC}">
                  <c16:uniqueId val="{00000003-F756-4BE3-A72B-4DBAC3AD882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{F70346FD-9AD6-46E3-AAB9-6048B81DAC5B}</c15:txfldGUID>
                      <c15:f>Diagramm!$I$50</c15:f>
                      <c15:dlblFieldTableCache>
                        <c:ptCount val="1"/>
                      </c15:dlblFieldTableCache>
                    </c15:dlblFTEntry>
                  </c15:dlblFieldTable>
                  <c15:showDataLabelsRange val="0"/>
                </c:ext>
                <c:ext xmlns:c16="http://schemas.microsoft.com/office/drawing/2014/chart" uri="{C3380CC4-5D6E-409C-BE32-E72D297353CC}">
                  <c16:uniqueId val="{00000004-F756-4BE3-A72B-4DBAC3AD882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{0BED976C-1AEE-4421-BF9F-7F85B62BB17B}</c15:txfldGUID>
                      <c15:f>Diagramm!$I$51</c15:f>
                      <c15:dlblFieldTableCache>
                        <c:ptCount val="1"/>
                      </c15:dlblFieldTableCache>
                    </c15:dlblFTEntry>
                  </c15:dlblFieldTable>
                  <c15:showDataLabelsRange val="0"/>
                </c:ext>
                <c:ext xmlns:c16="http://schemas.microsoft.com/office/drawing/2014/chart" uri="{C3380CC4-5D6E-409C-BE32-E72D297353CC}">
                  <c16:uniqueId val="{00000005-F756-4BE3-A72B-4DBAC3AD882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{8B6A4813-D368-4532-94A1-AE4FD8C560D0}</c15:txfldGUID>
                      <c15:f>Diagramm!$I$52</c15:f>
                      <c15:dlblFieldTableCache>
                        <c:ptCount val="1"/>
                      </c15:dlblFieldTableCache>
                    </c15:dlblFTEntry>
                  </c15:dlblFieldTable>
                  <c15:showDataLabelsRange val="0"/>
                </c:ext>
                <c:ext xmlns:c16="http://schemas.microsoft.com/office/drawing/2014/chart" uri="{C3380CC4-5D6E-409C-BE32-E72D297353CC}">
                  <c16:uniqueId val="{00000006-F756-4BE3-A72B-4DBAC3AD882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{86B2E8E9-A58A-4671-BD5F-5C22A02C5A8C}</c15:txfldGUID>
                      <c15:f>Diagramm!$I$53</c15:f>
                      <c15:dlblFieldTableCache>
                        <c:ptCount val="1"/>
                      </c15:dlblFieldTableCache>
                    </c15:dlblFTEntry>
                  </c15:dlblFieldTable>
                  <c15:showDataLabelsRange val="0"/>
                </c:ext>
                <c:ext xmlns:c16="http://schemas.microsoft.com/office/drawing/2014/chart" uri="{C3380CC4-5D6E-409C-BE32-E72D297353CC}">
                  <c16:uniqueId val="{00000007-F756-4BE3-A72B-4DBAC3AD882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{7C7561BE-92BC-4D33-A294-019996624F9A}</c15:txfldGUID>
                      <c15:f>Diagramm!$I$54</c15:f>
                      <c15:dlblFieldTableCache>
                        <c:ptCount val="1"/>
                      </c15:dlblFieldTableCache>
                    </c15:dlblFTEntry>
                  </c15:dlblFieldTable>
                  <c15:showDataLabelsRange val="0"/>
                </c:ext>
                <c:ext xmlns:c16="http://schemas.microsoft.com/office/drawing/2014/chart" uri="{C3380CC4-5D6E-409C-BE32-E72D297353CC}">
                  <c16:uniqueId val="{00000008-F756-4BE3-A72B-4DBAC3AD882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{095A558E-9C4B-4322-A38F-4E2CE1130E78}</c15:txfldGUID>
                      <c15:f>Diagramm!$I$55</c15:f>
                      <c15:dlblFieldTableCache>
                        <c:ptCount val="1"/>
                      </c15:dlblFieldTableCache>
                    </c15:dlblFTEntry>
                  </c15:dlblFieldTable>
                  <c15:showDataLabelsRange val="0"/>
                </c:ext>
                <c:ext xmlns:c16="http://schemas.microsoft.com/office/drawing/2014/chart" uri="{C3380CC4-5D6E-409C-BE32-E72D297353CC}">
                  <c16:uniqueId val="{00000009-F756-4BE3-A72B-4DBAC3AD882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{E1352E79-D646-4789-8925-7A9BC55E357C}</c15:txfldGUID>
                      <c15:f>Diagramm!$I$56</c15:f>
                      <c15:dlblFieldTableCache>
                        <c:ptCount val="1"/>
                      </c15:dlblFieldTableCache>
                    </c15:dlblFTEntry>
                  </c15:dlblFieldTable>
                  <c15:showDataLabelsRange val="0"/>
                </c:ext>
                <c:ext xmlns:c16="http://schemas.microsoft.com/office/drawing/2014/chart" uri="{C3380CC4-5D6E-409C-BE32-E72D297353CC}">
                  <c16:uniqueId val="{0000000A-F756-4BE3-A72B-4DBAC3AD882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{365B3D72-E35C-4C5A-825E-90C9E1BAF838}</c15:txfldGUID>
                      <c15:f>Diagramm!$I$57</c15:f>
                      <c15:dlblFieldTableCache>
                        <c:ptCount val="1"/>
                      </c15:dlblFieldTableCache>
                    </c15:dlblFTEntry>
                  </c15:dlblFieldTable>
                  <c15:showDataLabelsRange val="0"/>
                </c:ext>
                <c:ext xmlns:c16="http://schemas.microsoft.com/office/drawing/2014/chart" uri="{C3380CC4-5D6E-409C-BE32-E72D297353CC}">
                  <c16:uniqueId val="{0000000B-F756-4BE3-A72B-4DBAC3AD882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{B55C3F9A-AAAD-4999-B16D-E618F6EE32B3}</c15:txfldGUID>
                      <c15:f>Diagramm!$I$58</c15:f>
                      <c15:dlblFieldTableCache>
                        <c:ptCount val="1"/>
                      </c15:dlblFieldTableCache>
                    </c15:dlblFTEntry>
                  </c15:dlblFieldTable>
                  <c15:showDataLabelsRange val="0"/>
                </c:ext>
                <c:ext xmlns:c16="http://schemas.microsoft.com/office/drawing/2014/chart" uri="{C3380CC4-5D6E-409C-BE32-E72D297353CC}">
                  <c16:uniqueId val="{0000000C-F756-4BE3-A72B-4DBAC3AD882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{FF700FA0-AE04-4144-9FAE-9945C7E3E7CB}</c15:txfldGUID>
                      <c15:f>Diagramm!$I$59</c15:f>
                      <c15:dlblFieldTableCache>
                        <c:ptCount val="1"/>
                      </c15:dlblFieldTableCache>
                    </c15:dlblFTEntry>
                  </c15:dlblFieldTable>
                  <c15:showDataLabelsRange val="0"/>
                </c:ext>
                <c:ext xmlns:c16="http://schemas.microsoft.com/office/drawing/2014/chart" uri="{C3380CC4-5D6E-409C-BE32-E72D297353CC}">
                  <c16:uniqueId val="{0000000D-F756-4BE3-A72B-4DBAC3AD882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{5CE9A135-4772-40EE-9432-A28C005EA79D}</c15:txfldGUID>
                      <c15:f>Diagramm!$I$60</c15:f>
                      <c15:dlblFieldTableCache>
                        <c:ptCount val="1"/>
                      </c15:dlblFieldTableCache>
                    </c15:dlblFTEntry>
                  </c15:dlblFieldTable>
                  <c15:showDataLabelsRange val="0"/>
                </c:ext>
                <c:ext xmlns:c16="http://schemas.microsoft.com/office/drawing/2014/chart" uri="{C3380CC4-5D6E-409C-BE32-E72D297353CC}">
                  <c16:uniqueId val="{0000000E-F756-4BE3-A72B-4DBAC3AD882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{1062273D-77F4-493E-8B2F-8B8989C8C606}</c15:txfldGUID>
                      <c15:f>Diagramm!$I$61</c15:f>
                      <c15:dlblFieldTableCache>
                        <c:ptCount val="1"/>
                      </c15:dlblFieldTableCache>
                    </c15:dlblFTEntry>
                  </c15:dlblFieldTable>
                  <c15:showDataLabelsRange val="0"/>
                </c:ext>
                <c:ext xmlns:c16="http://schemas.microsoft.com/office/drawing/2014/chart" uri="{C3380CC4-5D6E-409C-BE32-E72D297353CC}">
                  <c16:uniqueId val="{0000000F-F756-4BE3-A72B-4DBAC3AD882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{8C866ED1-A586-4A16-8FC4-AA759707BC6A}</c15:txfldGUID>
                      <c15:f>Diagramm!$I$62</c15:f>
                      <c15:dlblFieldTableCache>
                        <c:ptCount val="1"/>
                      </c15:dlblFieldTableCache>
                    </c15:dlblFTEntry>
                  </c15:dlblFieldTable>
                  <c15:showDataLabelsRange val="0"/>
                </c:ext>
                <c:ext xmlns:c16="http://schemas.microsoft.com/office/drawing/2014/chart" uri="{C3380CC4-5D6E-409C-BE32-E72D297353CC}">
                  <c16:uniqueId val="{00000010-F756-4BE3-A72B-4DBAC3AD882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{6C9C214E-602C-4EA6-9A2C-2D8DC839BAA2}</c15:txfldGUID>
                      <c15:f>Diagramm!$I$63</c15:f>
                      <c15:dlblFieldTableCache>
                        <c:ptCount val="1"/>
                      </c15:dlblFieldTableCache>
                    </c15:dlblFTEntry>
                  </c15:dlblFieldTable>
                  <c15:showDataLabelsRange val="0"/>
                </c:ext>
                <c:ext xmlns:c16="http://schemas.microsoft.com/office/drawing/2014/chart" uri="{C3380CC4-5D6E-409C-BE32-E72D297353CC}">
                  <c16:uniqueId val="{00000011-F756-4BE3-A72B-4DBAC3AD882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{7E25A555-F5FE-45F5-A9E8-33DECA8AF797}</c15:txfldGUID>
                      <c15:f>Diagramm!$I$64</c15:f>
                      <c15:dlblFieldTableCache>
                        <c:ptCount val="1"/>
                      </c15:dlblFieldTableCache>
                    </c15:dlblFTEntry>
                  </c15:dlblFieldTable>
                  <c15:showDataLabelsRange val="0"/>
                </c:ext>
                <c:ext xmlns:c16="http://schemas.microsoft.com/office/drawing/2014/chart" uri="{C3380CC4-5D6E-409C-BE32-E72D297353CC}">
                  <c16:uniqueId val="{00000012-F756-4BE3-A72B-4DBAC3AD882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{9DEE6902-54E1-4F16-8B8D-93FF8F3B6D31}</c15:txfldGUID>
                      <c15:f>Diagramm!$I$65</c15:f>
                      <c15:dlblFieldTableCache>
                        <c:ptCount val="1"/>
                      </c15:dlblFieldTableCache>
                    </c15:dlblFTEntry>
                  </c15:dlblFieldTable>
                  <c15:showDataLabelsRange val="0"/>
                </c:ext>
                <c:ext xmlns:c16="http://schemas.microsoft.com/office/drawing/2014/chart" uri="{C3380CC4-5D6E-409C-BE32-E72D297353CC}">
                  <c16:uniqueId val="{00000013-F756-4BE3-A72B-4DBAC3AD882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{DF4EE25E-334C-46FA-B7D3-26C9F7213EFB}</c15:txfldGUID>
                      <c15:f>Diagramm!$I$66</c15:f>
                      <c15:dlblFieldTableCache>
                        <c:ptCount val="1"/>
                      </c15:dlblFieldTableCache>
                    </c15:dlblFTEntry>
                  </c15:dlblFieldTable>
                  <c15:showDataLabelsRange val="0"/>
                </c:ext>
                <c:ext xmlns:c16="http://schemas.microsoft.com/office/drawing/2014/chart" uri="{C3380CC4-5D6E-409C-BE32-E72D297353CC}">
                  <c16:uniqueId val="{00000014-F756-4BE3-A72B-4DBAC3AD882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{5823954D-95EB-47C2-987D-A80CDBCECA10}</c15:txfldGUID>
                      <c15:f>Diagramm!$I$67</c15:f>
                      <c15:dlblFieldTableCache>
                        <c:ptCount val="1"/>
                      </c15:dlblFieldTableCache>
                    </c15:dlblFTEntry>
                  </c15:dlblFieldTable>
                  <c15:showDataLabelsRange val="0"/>
                </c:ext>
                <c:ext xmlns:c16="http://schemas.microsoft.com/office/drawing/2014/chart" uri="{C3380CC4-5D6E-409C-BE32-E72D297353CC}">
                  <c16:uniqueId val="{00000015-F756-4BE3-A72B-4DBAC3AD88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56-4BE3-A72B-4DBAC3AD882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{A11A9C2F-EC07-4984-87F8-374A6A4FB1A7}</c15:txfldGUID>
                      <c15:f>Diagramm!$K$46</c15:f>
                      <c15:dlblFieldTableCache>
                        <c:ptCount val="1"/>
                      </c15:dlblFieldTableCache>
                    </c15:dlblFTEntry>
                  </c15:dlblFieldTable>
                  <c15:showDataLabelsRange val="0"/>
                </c:ext>
                <c:ext xmlns:c16="http://schemas.microsoft.com/office/drawing/2014/chart" uri="{C3380CC4-5D6E-409C-BE32-E72D297353CC}">
                  <c16:uniqueId val="{00000017-F756-4BE3-A72B-4DBAC3AD882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{AF256F9E-E712-48B8-BDF3-172EFD011CD1}</c15:txfldGUID>
                      <c15:f>Diagramm!$K$47</c15:f>
                      <c15:dlblFieldTableCache>
                        <c:ptCount val="1"/>
                      </c15:dlblFieldTableCache>
                    </c15:dlblFTEntry>
                  </c15:dlblFieldTable>
                  <c15:showDataLabelsRange val="0"/>
                </c:ext>
                <c:ext xmlns:c16="http://schemas.microsoft.com/office/drawing/2014/chart" uri="{C3380CC4-5D6E-409C-BE32-E72D297353CC}">
                  <c16:uniqueId val="{00000018-F756-4BE3-A72B-4DBAC3AD882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{F6D43794-454A-4BAF-8941-7F64884667F4}</c15:txfldGUID>
                      <c15:f>Diagramm!$K$48</c15:f>
                      <c15:dlblFieldTableCache>
                        <c:ptCount val="1"/>
                      </c15:dlblFieldTableCache>
                    </c15:dlblFTEntry>
                  </c15:dlblFieldTable>
                  <c15:showDataLabelsRange val="0"/>
                </c:ext>
                <c:ext xmlns:c16="http://schemas.microsoft.com/office/drawing/2014/chart" uri="{C3380CC4-5D6E-409C-BE32-E72D297353CC}">
                  <c16:uniqueId val="{00000019-F756-4BE3-A72B-4DBAC3AD882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{943B6AC6-4B37-47D8-8B1F-F98B3A85A310}</c15:txfldGUID>
                      <c15:f>Diagramm!$K$49</c15:f>
                      <c15:dlblFieldTableCache>
                        <c:ptCount val="1"/>
                      </c15:dlblFieldTableCache>
                    </c15:dlblFTEntry>
                  </c15:dlblFieldTable>
                  <c15:showDataLabelsRange val="0"/>
                </c:ext>
                <c:ext xmlns:c16="http://schemas.microsoft.com/office/drawing/2014/chart" uri="{C3380CC4-5D6E-409C-BE32-E72D297353CC}">
                  <c16:uniqueId val="{0000001A-F756-4BE3-A72B-4DBAC3AD882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{09447ED3-C832-4669-A0DE-699B2F7C2AED}</c15:txfldGUID>
                      <c15:f>Diagramm!$K$50</c15:f>
                      <c15:dlblFieldTableCache>
                        <c:ptCount val="1"/>
                      </c15:dlblFieldTableCache>
                    </c15:dlblFTEntry>
                  </c15:dlblFieldTable>
                  <c15:showDataLabelsRange val="0"/>
                </c:ext>
                <c:ext xmlns:c16="http://schemas.microsoft.com/office/drawing/2014/chart" uri="{C3380CC4-5D6E-409C-BE32-E72D297353CC}">
                  <c16:uniqueId val="{0000001B-F756-4BE3-A72B-4DBAC3AD882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{362391F6-9F41-4A75-AD80-4417BA63318A}</c15:txfldGUID>
                      <c15:f>Diagramm!$K$51</c15:f>
                      <c15:dlblFieldTableCache>
                        <c:ptCount val="1"/>
                      </c15:dlblFieldTableCache>
                    </c15:dlblFTEntry>
                  </c15:dlblFieldTable>
                  <c15:showDataLabelsRange val="0"/>
                </c:ext>
                <c:ext xmlns:c16="http://schemas.microsoft.com/office/drawing/2014/chart" uri="{C3380CC4-5D6E-409C-BE32-E72D297353CC}">
                  <c16:uniqueId val="{0000001C-F756-4BE3-A72B-4DBAC3AD882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{EE9C910E-FCA1-46A1-AD41-48DA8A7CED8D}</c15:txfldGUID>
                      <c15:f>Diagramm!$K$52</c15:f>
                      <c15:dlblFieldTableCache>
                        <c:ptCount val="1"/>
                      </c15:dlblFieldTableCache>
                    </c15:dlblFTEntry>
                  </c15:dlblFieldTable>
                  <c15:showDataLabelsRange val="0"/>
                </c:ext>
                <c:ext xmlns:c16="http://schemas.microsoft.com/office/drawing/2014/chart" uri="{C3380CC4-5D6E-409C-BE32-E72D297353CC}">
                  <c16:uniqueId val="{0000001D-F756-4BE3-A72B-4DBAC3AD882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{962E7813-99F6-4CCC-82A4-D08A9AC1F3AC}</c15:txfldGUID>
                      <c15:f>Diagramm!$K$53</c15:f>
                      <c15:dlblFieldTableCache>
                        <c:ptCount val="1"/>
                      </c15:dlblFieldTableCache>
                    </c15:dlblFTEntry>
                  </c15:dlblFieldTable>
                  <c15:showDataLabelsRange val="0"/>
                </c:ext>
                <c:ext xmlns:c16="http://schemas.microsoft.com/office/drawing/2014/chart" uri="{C3380CC4-5D6E-409C-BE32-E72D297353CC}">
                  <c16:uniqueId val="{0000001E-F756-4BE3-A72B-4DBAC3AD882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{45A0EB98-6A5C-4A8E-8CC2-857D50F644CD}</c15:txfldGUID>
                      <c15:f>Diagramm!$K$54</c15:f>
                      <c15:dlblFieldTableCache>
                        <c:ptCount val="1"/>
                      </c15:dlblFieldTableCache>
                    </c15:dlblFTEntry>
                  </c15:dlblFieldTable>
                  <c15:showDataLabelsRange val="0"/>
                </c:ext>
                <c:ext xmlns:c16="http://schemas.microsoft.com/office/drawing/2014/chart" uri="{C3380CC4-5D6E-409C-BE32-E72D297353CC}">
                  <c16:uniqueId val="{0000001F-F756-4BE3-A72B-4DBAC3AD882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{5E980F00-1FFB-4898-B693-A049D5326B52}</c15:txfldGUID>
                      <c15:f>Diagramm!$K$55</c15:f>
                      <c15:dlblFieldTableCache>
                        <c:ptCount val="1"/>
                      </c15:dlblFieldTableCache>
                    </c15:dlblFTEntry>
                  </c15:dlblFieldTable>
                  <c15:showDataLabelsRange val="0"/>
                </c:ext>
                <c:ext xmlns:c16="http://schemas.microsoft.com/office/drawing/2014/chart" uri="{C3380CC4-5D6E-409C-BE32-E72D297353CC}">
                  <c16:uniqueId val="{00000020-F756-4BE3-A72B-4DBAC3AD882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{67CF7594-0C97-4D29-BFA2-43AA7FA73D84}</c15:txfldGUID>
                      <c15:f>Diagramm!$K$56</c15:f>
                      <c15:dlblFieldTableCache>
                        <c:ptCount val="1"/>
                      </c15:dlblFieldTableCache>
                    </c15:dlblFTEntry>
                  </c15:dlblFieldTable>
                  <c15:showDataLabelsRange val="0"/>
                </c:ext>
                <c:ext xmlns:c16="http://schemas.microsoft.com/office/drawing/2014/chart" uri="{C3380CC4-5D6E-409C-BE32-E72D297353CC}">
                  <c16:uniqueId val="{00000021-F756-4BE3-A72B-4DBAC3AD882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{B4D09A99-2133-434C-A49E-A1DAF71862F9}</c15:txfldGUID>
                      <c15:f>Diagramm!$K$57</c15:f>
                      <c15:dlblFieldTableCache>
                        <c:ptCount val="1"/>
                      </c15:dlblFieldTableCache>
                    </c15:dlblFTEntry>
                  </c15:dlblFieldTable>
                  <c15:showDataLabelsRange val="0"/>
                </c:ext>
                <c:ext xmlns:c16="http://schemas.microsoft.com/office/drawing/2014/chart" uri="{C3380CC4-5D6E-409C-BE32-E72D297353CC}">
                  <c16:uniqueId val="{00000022-F756-4BE3-A72B-4DBAC3AD882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{081FA728-11A5-41F6-ACEA-F5AFFF4CDAC2}</c15:txfldGUID>
                      <c15:f>Diagramm!$K$58</c15:f>
                      <c15:dlblFieldTableCache>
                        <c:ptCount val="1"/>
                      </c15:dlblFieldTableCache>
                    </c15:dlblFTEntry>
                  </c15:dlblFieldTable>
                  <c15:showDataLabelsRange val="0"/>
                </c:ext>
                <c:ext xmlns:c16="http://schemas.microsoft.com/office/drawing/2014/chart" uri="{C3380CC4-5D6E-409C-BE32-E72D297353CC}">
                  <c16:uniqueId val="{00000023-F756-4BE3-A72B-4DBAC3AD882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{BF78D896-598C-4333-BFFE-8BBB47AF3679}</c15:txfldGUID>
                      <c15:f>Diagramm!$K$59</c15:f>
                      <c15:dlblFieldTableCache>
                        <c:ptCount val="1"/>
                      </c15:dlblFieldTableCache>
                    </c15:dlblFTEntry>
                  </c15:dlblFieldTable>
                  <c15:showDataLabelsRange val="0"/>
                </c:ext>
                <c:ext xmlns:c16="http://schemas.microsoft.com/office/drawing/2014/chart" uri="{C3380CC4-5D6E-409C-BE32-E72D297353CC}">
                  <c16:uniqueId val="{00000024-F756-4BE3-A72B-4DBAC3AD882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{0859C108-7FED-466A-802A-ED5609667A20}</c15:txfldGUID>
                      <c15:f>Diagramm!$K$60</c15:f>
                      <c15:dlblFieldTableCache>
                        <c:ptCount val="1"/>
                      </c15:dlblFieldTableCache>
                    </c15:dlblFTEntry>
                  </c15:dlblFieldTable>
                  <c15:showDataLabelsRange val="0"/>
                </c:ext>
                <c:ext xmlns:c16="http://schemas.microsoft.com/office/drawing/2014/chart" uri="{C3380CC4-5D6E-409C-BE32-E72D297353CC}">
                  <c16:uniqueId val="{00000025-F756-4BE3-A72B-4DBAC3AD882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{2F3A9F65-01F6-4489-A543-8C11E0AFCCE9}</c15:txfldGUID>
                      <c15:f>Diagramm!$K$61</c15:f>
                      <c15:dlblFieldTableCache>
                        <c:ptCount val="1"/>
                      </c15:dlblFieldTableCache>
                    </c15:dlblFTEntry>
                  </c15:dlblFieldTable>
                  <c15:showDataLabelsRange val="0"/>
                </c:ext>
                <c:ext xmlns:c16="http://schemas.microsoft.com/office/drawing/2014/chart" uri="{C3380CC4-5D6E-409C-BE32-E72D297353CC}">
                  <c16:uniqueId val="{00000026-F756-4BE3-A72B-4DBAC3AD882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{E833C568-5A03-4C43-BD21-CDCF0DF48B87}</c15:txfldGUID>
                      <c15:f>Diagramm!$K$62</c15:f>
                      <c15:dlblFieldTableCache>
                        <c:ptCount val="1"/>
                      </c15:dlblFieldTableCache>
                    </c15:dlblFTEntry>
                  </c15:dlblFieldTable>
                  <c15:showDataLabelsRange val="0"/>
                </c:ext>
                <c:ext xmlns:c16="http://schemas.microsoft.com/office/drawing/2014/chart" uri="{C3380CC4-5D6E-409C-BE32-E72D297353CC}">
                  <c16:uniqueId val="{00000027-F756-4BE3-A72B-4DBAC3AD882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{69DABF9F-14D2-48FA-89D1-DA0B8F9A6760}</c15:txfldGUID>
                      <c15:f>Diagramm!$K$63</c15:f>
                      <c15:dlblFieldTableCache>
                        <c:ptCount val="1"/>
                      </c15:dlblFieldTableCache>
                    </c15:dlblFTEntry>
                  </c15:dlblFieldTable>
                  <c15:showDataLabelsRange val="0"/>
                </c:ext>
                <c:ext xmlns:c16="http://schemas.microsoft.com/office/drawing/2014/chart" uri="{C3380CC4-5D6E-409C-BE32-E72D297353CC}">
                  <c16:uniqueId val="{00000028-F756-4BE3-A72B-4DBAC3AD882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{7781F264-5411-4058-9253-E28EDD836D64}</c15:txfldGUID>
                      <c15:f>Diagramm!$K$64</c15:f>
                      <c15:dlblFieldTableCache>
                        <c:ptCount val="1"/>
                      </c15:dlblFieldTableCache>
                    </c15:dlblFTEntry>
                  </c15:dlblFieldTable>
                  <c15:showDataLabelsRange val="0"/>
                </c:ext>
                <c:ext xmlns:c16="http://schemas.microsoft.com/office/drawing/2014/chart" uri="{C3380CC4-5D6E-409C-BE32-E72D297353CC}">
                  <c16:uniqueId val="{00000029-F756-4BE3-A72B-4DBAC3AD882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{59E85158-1796-4DD4-BEEC-1D0CE108F9C7}</c15:txfldGUID>
                      <c15:f>Diagramm!$K$65</c15:f>
                      <c15:dlblFieldTableCache>
                        <c:ptCount val="1"/>
                      </c15:dlblFieldTableCache>
                    </c15:dlblFTEntry>
                  </c15:dlblFieldTable>
                  <c15:showDataLabelsRange val="0"/>
                </c:ext>
                <c:ext xmlns:c16="http://schemas.microsoft.com/office/drawing/2014/chart" uri="{C3380CC4-5D6E-409C-BE32-E72D297353CC}">
                  <c16:uniqueId val="{0000002A-F756-4BE3-A72B-4DBAC3AD882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{BBA565EB-46BF-42F4-8C7D-B3AF86D02472}</c15:txfldGUID>
                      <c15:f>Diagramm!$K$66</c15:f>
                      <c15:dlblFieldTableCache>
                        <c:ptCount val="1"/>
                      </c15:dlblFieldTableCache>
                    </c15:dlblFTEntry>
                  </c15:dlblFieldTable>
                  <c15:showDataLabelsRange val="0"/>
                </c:ext>
                <c:ext xmlns:c16="http://schemas.microsoft.com/office/drawing/2014/chart" uri="{C3380CC4-5D6E-409C-BE32-E72D297353CC}">
                  <c16:uniqueId val="{0000002B-F756-4BE3-A72B-4DBAC3AD882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{D01E0C83-B5CA-41E3-8CBB-1C301E0097FD}</c15:txfldGUID>
                      <c15:f>Diagramm!$K$67</c15:f>
                      <c15:dlblFieldTableCache>
                        <c:ptCount val="1"/>
                      </c15:dlblFieldTableCache>
                    </c15:dlblFTEntry>
                  </c15:dlblFieldTable>
                  <c15:showDataLabelsRange val="0"/>
                </c:ext>
                <c:ext xmlns:c16="http://schemas.microsoft.com/office/drawing/2014/chart" uri="{C3380CC4-5D6E-409C-BE32-E72D297353CC}">
                  <c16:uniqueId val="{0000002C-F756-4BE3-A72B-4DBAC3AD882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56-4BE3-A72B-4DBAC3AD882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{8276CE12-637C-446C-BC16-056464B0AA60}</c15:txfldGUID>
                      <c15:f>Diagramm!$J$46</c15:f>
                      <c15:dlblFieldTableCache>
                        <c:ptCount val="1"/>
                      </c15:dlblFieldTableCache>
                    </c15:dlblFTEntry>
                  </c15:dlblFieldTable>
                  <c15:showDataLabelsRange val="0"/>
                </c:ext>
                <c:ext xmlns:c16="http://schemas.microsoft.com/office/drawing/2014/chart" uri="{C3380CC4-5D6E-409C-BE32-E72D297353CC}">
                  <c16:uniqueId val="{0000002E-F756-4BE3-A72B-4DBAC3AD882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{4E76F50C-E053-48A9-B9D5-94E8B9DC7D5B}</c15:txfldGUID>
                      <c15:f>Diagramm!$J$47</c15:f>
                      <c15:dlblFieldTableCache>
                        <c:ptCount val="1"/>
                      </c15:dlblFieldTableCache>
                    </c15:dlblFTEntry>
                  </c15:dlblFieldTable>
                  <c15:showDataLabelsRange val="0"/>
                </c:ext>
                <c:ext xmlns:c16="http://schemas.microsoft.com/office/drawing/2014/chart" uri="{C3380CC4-5D6E-409C-BE32-E72D297353CC}">
                  <c16:uniqueId val="{0000002F-F756-4BE3-A72B-4DBAC3AD882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{A7E125B5-3B9F-463F-A2C5-77317F03F352}</c15:txfldGUID>
                      <c15:f>Diagramm!$J$48</c15:f>
                      <c15:dlblFieldTableCache>
                        <c:ptCount val="1"/>
                      </c15:dlblFieldTableCache>
                    </c15:dlblFTEntry>
                  </c15:dlblFieldTable>
                  <c15:showDataLabelsRange val="0"/>
                </c:ext>
                <c:ext xmlns:c16="http://schemas.microsoft.com/office/drawing/2014/chart" uri="{C3380CC4-5D6E-409C-BE32-E72D297353CC}">
                  <c16:uniqueId val="{00000030-F756-4BE3-A72B-4DBAC3AD882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{903A161E-E8AB-4290-B547-F8BFCED9E415}</c15:txfldGUID>
                      <c15:f>Diagramm!$J$49</c15:f>
                      <c15:dlblFieldTableCache>
                        <c:ptCount val="1"/>
                      </c15:dlblFieldTableCache>
                    </c15:dlblFTEntry>
                  </c15:dlblFieldTable>
                  <c15:showDataLabelsRange val="0"/>
                </c:ext>
                <c:ext xmlns:c16="http://schemas.microsoft.com/office/drawing/2014/chart" uri="{C3380CC4-5D6E-409C-BE32-E72D297353CC}">
                  <c16:uniqueId val="{00000031-F756-4BE3-A72B-4DBAC3AD882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{3638DC84-5331-4DCB-86E0-1E586F7EEFEB}</c15:txfldGUID>
                      <c15:f>Diagramm!$J$50</c15:f>
                      <c15:dlblFieldTableCache>
                        <c:ptCount val="1"/>
                      </c15:dlblFieldTableCache>
                    </c15:dlblFTEntry>
                  </c15:dlblFieldTable>
                  <c15:showDataLabelsRange val="0"/>
                </c:ext>
                <c:ext xmlns:c16="http://schemas.microsoft.com/office/drawing/2014/chart" uri="{C3380CC4-5D6E-409C-BE32-E72D297353CC}">
                  <c16:uniqueId val="{00000032-F756-4BE3-A72B-4DBAC3AD882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{2538E2B0-AB57-442D-8FB2-993D02284FA4}</c15:txfldGUID>
                      <c15:f>Diagramm!$J$51</c15:f>
                      <c15:dlblFieldTableCache>
                        <c:ptCount val="1"/>
                      </c15:dlblFieldTableCache>
                    </c15:dlblFTEntry>
                  </c15:dlblFieldTable>
                  <c15:showDataLabelsRange val="0"/>
                </c:ext>
                <c:ext xmlns:c16="http://schemas.microsoft.com/office/drawing/2014/chart" uri="{C3380CC4-5D6E-409C-BE32-E72D297353CC}">
                  <c16:uniqueId val="{00000033-F756-4BE3-A72B-4DBAC3AD882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{6AD5DFA9-1A87-4D62-878E-DE94FD62A738}</c15:txfldGUID>
                      <c15:f>Diagramm!$J$52</c15:f>
                      <c15:dlblFieldTableCache>
                        <c:ptCount val="1"/>
                      </c15:dlblFieldTableCache>
                    </c15:dlblFTEntry>
                  </c15:dlblFieldTable>
                  <c15:showDataLabelsRange val="0"/>
                </c:ext>
                <c:ext xmlns:c16="http://schemas.microsoft.com/office/drawing/2014/chart" uri="{C3380CC4-5D6E-409C-BE32-E72D297353CC}">
                  <c16:uniqueId val="{00000034-F756-4BE3-A72B-4DBAC3AD882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{01D07564-614B-4B55-9DCA-325B0753336B}</c15:txfldGUID>
                      <c15:f>Diagramm!$J$53</c15:f>
                      <c15:dlblFieldTableCache>
                        <c:ptCount val="1"/>
                      </c15:dlblFieldTableCache>
                    </c15:dlblFTEntry>
                  </c15:dlblFieldTable>
                  <c15:showDataLabelsRange val="0"/>
                </c:ext>
                <c:ext xmlns:c16="http://schemas.microsoft.com/office/drawing/2014/chart" uri="{C3380CC4-5D6E-409C-BE32-E72D297353CC}">
                  <c16:uniqueId val="{00000035-F756-4BE3-A72B-4DBAC3AD882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{3F50E7E8-9D04-4006-810A-8E0C5E3B3C22}</c15:txfldGUID>
                      <c15:f>Diagramm!$J$54</c15:f>
                      <c15:dlblFieldTableCache>
                        <c:ptCount val="1"/>
                      </c15:dlblFieldTableCache>
                    </c15:dlblFTEntry>
                  </c15:dlblFieldTable>
                  <c15:showDataLabelsRange val="0"/>
                </c:ext>
                <c:ext xmlns:c16="http://schemas.microsoft.com/office/drawing/2014/chart" uri="{C3380CC4-5D6E-409C-BE32-E72D297353CC}">
                  <c16:uniqueId val="{00000036-F756-4BE3-A72B-4DBAC3AD882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{B116F761-670E-4F7B-9F21-6E31D62D229B}</c15:txfldGUID>
                      <c15:f>Diagramm!$J$55</c15:f>
                      <c15:dlblFieldTableCache>
                        <c:ptCount val="1"/>
                      </c15:dlblFieldTableCache>
                    </c15:dlblFTEntry>
                  </c15:dlblFieldTable>
                  <c15:showDataLabelsRange val="0"/>
                </c:ext>
                <c:ext xmlns:c16="http://schemas.microsoft.com/office/drawing/2014/chart" uri="{C3380CC4-5D6E-409C-BE32-E72D297353CC}">
                  <c16:uniqueId val="{00000037-F756-4BE3-A72B-4DBAC3AD882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{E279973E-C521-48FA-AD9C-DADBECC8D885}</c15:txfldGUID>
                      <c15:f>Diagramm!$J$56</c15:f>
                      <c15:dlblFieldTableCache>
                        <c:ptCount val="1"/>
                      </c15:dlblFieldTableCache>
                    </c15:dlblFTEntry>
                  </c15:dlblFieldTable>
                  <c15:showDataLabelsRange val="0"/>
                </c:ext>
                <c:ext xmlns:c16="http://schemas.microsoft.com/office/drawing/2014/chart" uri="{C3380CC4-5D6E-409C-BE32-E72D297353CC}">
                  <c16:uniqueId val="{00000038-F756-4BE3-A72B-4DBAC3AD882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{6A078FF0-EE5C-45C1-A487-A8C375B3B0D6}</c15:txfldGUID>
                      <c15:f>Diagramm!$J$57</c15:f>
                      <c15:dlblFieldTableCache>
                        <c:ptCount val="1"/>
                      </c15:dlblFieldTableCache>
                    </c15:dlblFTEntry>
                  </c15:dlblFieldTable>
                  <c15:showDataLabelsRange val="0"/>
                </c:ext>
                <c:ext xmlns:c16="http://schemas.microsoft.com/office/drawing/2014/chart" uri="{C3380CC4-5D6E-409C-BE32-E72D297353CC}">
                  <c16:uniqueId val="{00000039-F756-4BE3-A72B-4DBAC3AD882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{43BFF139-7AFB-4A05-AA2D-DA29200FE094}</c15:txfldGUID>
                      <c15:f>Diagramm!$J$58</c15:f>
                      <c15:dlblFieldTableCache>
                        <c:ptCount val="1"/>
                      </c15:dlblFieldTableCache>
                    </c15:dlblFTEntry>
                  </c15:dlblFieldTable>
                  <c15:showDataLabelsRange val="0"/>
                </c:ext>
                <c:ext xmlns:c16="http://schemas.microsoft.com/office/drawing/2014/chart" uri="{C3380CC4-5D6E-409C-BE32-E72D297353CC}">
                  <c16:uniqueId val="{0000003A-F756-4BE3-A72B-4DBAC3AD882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{9153C63D-EA11-4935-B32F-7D49B18D6A5E}</c15:txfldGUID>
                      <c15:f>Diagramm!$J$59</c15:f>
                      <c15:dlblFieldTableCache>
                        <c:ptCount val="1"/>
                      </c15:dlblFieldTableCache>
                    </c15:dlblFTEntry>
                  </c15:dlblFieldTable>
                  <c15:showDataLabelsRange val="0"/>
                </c:ext>
                <c:ext xmlns:c16="http://schemas.microsoft.com/office/drawing/2014/chart" uri="{C3380CC4-5D6E-409C-BE32-E72D297353CC}">
                  <c16:uniqueId val="{0000003B-F756-4BE3-A72B-4DBAC3AD882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{5187C3FE-E102-4256-8E05-58C4EC9DD718}</c15:txfldGUID>
                      <c15:f>Diagramm!$J$60</c15:f>
                      <c15:dlblFieldTableCache>
                        <c:ptCount val="1"/>
                      </c15:dlblFieldTableCache>
                    </c15:dlblFTEntry>
                  </c15:dlblFieldTable>
                  <c15:showDataLabelsRange val="0"/>
                </c:ext>
                <c:ext xmlns:c16="http://schemas.microsoft.com/office/drawing/2014/chart" uri="{C3380CC4-5D6E-409C-BE32-E72D297353CC}">
                  <c16:uniqueId val="{0000003C-F756-4BE3-A72B-4DBAC3AD882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{965B9923-80E8-4DCA-9CBB-F9D4CBC11E07}</c15:txfldGUID>
                      <c15:f>Diagramm!$J$61</c15:f>
                      <c15:dlblFieldTableCache>
                        <c:ptCount val="1"/>
                      </c15:dlblFieldTableCache>
                    </c15:dlblFTEntry>
                  </c15:dlblFieldTable>
                  <c15:showDataLabelsRange val="0"/>
                </c:ext>
                <c:ext xmlns:c16="http://schemas.microsoft.com/office/drawing/2014/chart" uri="{C3380CC4-5D6E-409C-BE32-E72D297353CC}">
                  <c16:uniqueId val="{0000003D-F756-4BE3-A72B-4DBAC3AD882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{54D4A793-FE10-494C-BB10-A0EB1D067B37}</c15:txfldGUID>
                      <c15:f>Diagramm!$J$62</c15:f>
                      <c15:dlblFieldTableCache>
                        <c:ptCount val="1"/>
                      </c15:dlblFieldTableCache>
                    </c15:dlblFTEntry>
                  </c15:dlblFieldTable>
                  <c15:showDataLabelsRange val="0"/>
                </c:ext>
                <c:ext xmlns:c16="http://schemas.microsoft.com/office/drawing/2014/chart" uri="{C3380CC4-5D6E-409C-BE32-E72D297353CC}">
                  <c16:uniqueId val="{0000003E-F756-4BE3-A72B-4DBAC3AD882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{CF4212D1-596E-4459-976D-F82E23536E4C}</c15:txfldGUID>
                      <c15:f>Diagramm!$J$63</c15:f>
                      <c15:dlblFieldTableCache>
                        <c:ptCount val="1"/>
                      </c15:dlblFieldTableCache>
                    </c15:dlblFTEntry>
                  </c15:dlblFieldTable>
                  <c15:showDataLabelsRange val="0"/>
                </c:ext>
                <c:ext xmlns:c16="http://schemas.microsoft.com/office/drawing/2014/chart" uri="{C3380CC4-5D6E-409C-BE32-E72D297353CC}">
                  <c16:uniqueId val="{0000003F-F756-4BE3-A72B-4DBAC3AD882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{AC9824AE-298A-46C2-B530-0C0D6D73B820}</c15:txfldGUID>
                      <c15:f>Diagramm!$J$64</c15:f>
                      <c15:dlblFieldTableCache>
                        <c:ptCount val="1"/>
                      </c15:dlblFieldTableCache>
                    </c15:dlblFTEntry>
                  </c15:dlblFieldTable>
                  <c15:showDataLabelsRange val="0"/>
                </c:ext>
                <c:ext xmlns:c16="http://schemas.microsoft.com/office/drawing/2014/chart" uri="{C3380CC4-5D6E-409C-BE32-E72D297353CC}">
                  <c16:uniqueId val="{00000040-F756-4BE3-A72B-4DBAC3AD882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{A99A83E1-8A6D-40D8-A116-641FDB496FCB}</c15:txfldGUID>
                      <c15:f>Diagramm!$J$65</c15:f>
                      <c15:dlblFieldTableCache>
                        <c:ptCount val="1"/>
                      </c15:dlblFieldTableCache>
                    </c15:dlblFTEntry>
                  </c15:dlblFieldTable>
                  <c15:showDataLabelsRange val="0"/>
                </c:ext>
                <c:ext xmlns:c16="http://schemas.microsoft.com/office/drawing/2014/chart" uri="{C3380CC4-5D6E-409C-BE32-E72D297353CC}">
                  <c16:uniqueId val="{00000041-F756-4BE3-A72B-4DBAC3AD882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{E5577CC9-C332-4E3D-978D-C1DDBDE7896E}</c15:txfldGUID>
                      <c15:f>Diagramm!$J$66</c15:f>
                      <c15:dlblFieldTableCache>
                        <c:ptCount val="1"/>
                      </c15:dlblFieldTableCache>
                    </c15:dlblFTEntry>
                  </c15:dlblFieldTable>
                  <c15:showDataLabelsRange val="0"/>
                </c:ext>
                <c:ext xmlns:c16="http://schemas.microsoft.com/office/drawing/2014/chart" uri="{C3380CC4-5D6E-409C-BE32-E72D297353CC}">
                  <c16:uniqueId val="{00000042-F756-4BE3-A72B-4DBAC3AD882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{46865D29-241B-461C-ADB3-7C0ABD5759FE}</c15:txfldGUID>
                      <c15:f>Diagramm!$J$67</c15:f>
                      <c15:dlblFieldTableCache>
                        <c:ptCount val="1"/>
                      </c15:dlblFieldTableCache>
                    </c15:dlblFTEntry>
                  </c15:dlblFieldTable>
                  <c15:showDataLabelsRange val="0"/>
                </c:ext>
                <c:ext xmlns:c16="http://schemas.microsoft.com/office/drawing/2014/chart" uri="{C3380CC4-5D6E-409C-BE32-E72D297353CC}">
                  <c16:uniqueId val="{00000043-F756-4BE3-A72B-4DBAC3AD88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56-4BE3-A72B-4DBAC3AD882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2A-4B9C-B202-2FFABC634B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2A-4B9C-B202-2FFABC634B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2A-4B9C-B202-2FFABC634B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2A-4B9C-B202-2FFABC634B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2A-4B9C-B202-2FFABC634B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2A-4B9C-B202-2FFABC634B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2A-4B9C-B202-2FFABC634B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2A-4B9C-B202-2FFABC634B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2A-4B9C-B202-2FFABC634B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2A-4B9C-B202-2FFABC634B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62A-4B9C-B202-2FFABC634B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2A-4B9C-B202-2FFABC634B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62A-4B9C-B202-2FFABC634B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62A-4B9C-B202-2FFABC634B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62A-4B9C-B202-2FFABC634B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62A-4B9C-B202-2FFABC634B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62A-4B9C-B202-2FFABC634B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62A-4B9C-B202-2FFABC634B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62A-4B9C-B202-2FFABC634B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62A-4B9C-B202-2FFABC634B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62A-4B9C-B202-2FFABC634B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62A-4B9C-B202-2FFABC634B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62A-4B9C-B202-2FFABC634BC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62A-4B9C-B202-2FFABC634B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62A-4B9C-B202-2FFABC634B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62A-4B9C-B202-2FFABC634B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62A-4B9C-B202-2FFABC634B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62A-4B9C-B202-2FFABC634B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62A-4B9C-B202-2FFABC634B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62A-4B9C-B202-2FFABC634B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62A-4B9C-B202-2FFABC634B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62A-4B9C-B202-2FFABC634B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62A-4B9C-B202-2FFABC634B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62A-4B9C-B202-2FFABC634B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62A-4B9C-B202-2FFABC634B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62A-4B9C-B202-2FFABC634B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62A-4B9C-B202-2FFABC634B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62A-4B9C-B202-2FFABC634B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62A-4B9C-B202-2FFABC634B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62A-4B9C-B202-2FFABC634B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62A-4B9C-B202-2FFABC634B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62A-4B9C-B202-2FFABC634B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62A-4B9C-B202-2FFABC634B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62A-4B9C-B202-2FFABC634B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62A-4B9C-B202-2FFABC634B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62A-4B9C-B202-2FFABC634BC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62A-4B9C-B202-2FFABC634B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62A-4B9C-B202-2FFABC634B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62A-4B9C-B202-2FFABC634B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62A-4B9C-B202-2FFABC634B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62A-4B9C-B202-2FFABC634B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62A-4B9C-B202-2FFABC634B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62A-4B9C-B202-2FFABC634B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62A-4B9C-B202-2FFABC634B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62A-4B9C-B202-2FFABC634B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62A-4B9C-B202-2FFABC634B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62A-4B9C-B202-2FFABC634B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62A-4B9C-B202-2FFABC634B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62A-4B9C-B202-2FFABC634B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62A-4B9C-B202-2FFABC634B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62A-4B9C-B202-2FFABC634B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62A-4B9C-B202-2FFABC634B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62A-4B9C-B202-2FFABC634B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62A-4B9C-B202-2FFABC634B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62A-4B9C-B202-2FFABC634B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62A-4B9C-B202-2FFABC634B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62A-4B9C-B202-2FFABC634B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62A-4B9C-B202-2FFABC634B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62A-4B9C-B202-2FFABC634BC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101.38730791121229</c:v>
                </c:pt>
                <c:pt idx="2">
                  <c:v>103.67814456459874</c:v>
                </c:pt>
                <c:pt idx="3">
                  <c:v>101.58295389869095</c:v>
                </c:pt>
                <c:pt idx="4">
                  <c:v>102.73548662492887</c:v>
                </c:pt>
                <c:pt idx="5">
                  <c:v>104.32199772339214</c:v>
                </c:pt>
                <c:pt idx="6">
                  <c:v>106.8404951622083</c:v>
                </c:pt>
                <c:pt idx="7">
                  <c:v>105.73776323278314</c:v>
                </c:pt>
                <c:pt idx="8">
                  <c:v>105.52077404667047</c:v>
                </c:pt>
                <c:pt idx="9">
                  <c:v>106.39940239043825</c:v>
                </c:pt>
                <c:pt idx="10">
                  <c:v>108.3096186681844</c:v>
                </c:pt>
                <c:pt idx="11">
                  <c:v>106.61283437677859</c:v>
                </c:pt>
                <c:pt idx="12">
                  <c:v>107.14997154240183</c:v>
                </c:pt>
                <c:pt idx="13">
                  <c:v>108.00725668753557</c:v>
                </c:pt>
                <c:pt idx="14">
                  <c:v>109.6862549800797</c:v>
                </c:pt>
                <c:pt idx="15">
                  <c:v>107.69422310756973</c:v>
                </c:pt>
                <c:pt idx="16">
                  <c:v>107.39897552646556</c:v>
                </c:pt>
                <c:pt idx="17">
                  <c:v>108.35230506545248</c:v>
                </c:pt>
                <c:pt idx="18">
                  <c:v>111.22296528173021</c:v>
                </c:pt>
                <c:pt idx="19">
                  <c:v>109.25939100739896</c:v>
                </c:pt>
                <c:pt idx="20">
                  <c:v>109.55108138873079</c:v>
                </c:pt>
                <c:pt idx="21">
                  <c:v>110.51508252703472</c:v>
                </c:pt>
                <c:pt idx="22">
                  <c:v>113.39997154240183</c:v>
                </c:pt>
                <c:pt idx="23">
                  <c:v>111.42928286852589</c:v>
                </c:pt>
                <c:pt idx="24">
                  <c:v>111.20162208309618</c:v>
                </c:pt>
              </c:numCache>
            </c:numRef>
          </c:val>
          <c:smooth val="0"/>
          <c:extLst>
            <c:ext xmlns:c16="http://schemas.microsoft.com/office/drawing/2014/chart" uri="{C3380CC4-5D6E-409C-BE32-E72D297353CC}">
              <c16:uniqueId val="{00000000-C3F8-4A42-AE3B-95E35749813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104.3774031351671</c:v>
                </c:pt>
                <c:pt idx="2">
                  <c:v>107.33510795622595</c:v>
                </c:pt>
                <c:pt idx="3">
                  <c:v>103.69713102632356</c:v>
                </c:pt>
                <c:pt idx="4">
                  <c:v>105.56048506359066</c:v>
                </c:pt>
                <c:pt idx="5">
                  <c:v>108.42945874001775</c:v>
                </c:pt>
                <c:pt idx="6">
                  <c:v>113.04347826086956</c:v>
                </c:pt>
                <c:pt idx="7">
                  <c:v>108.25199645075421</c:v>
                </c:pt>
                <c:pt idx="8">
                  <c:v>109.13930789707187</c:v>
                </c:pt>
                <c:pt idx="9">
                  <c:v>112.86601597160603</c:v>
                </c:pt>
                <c:pt idx="10">
                  <c:v>121.17716651878143</c:v>
                </c:pt>
                <c:pt idx="11">
                  <c:v>116.08991422656018</c:v>
                </c:pt>
                <c:pt idx="12">
                  <c:v>115.14344868382136</c:v>
                </c:pt>
                <c:pt idx="13">
                  <c:v>118.72227151730257</c:v>
                </c:pt>
                <c:pt idx="14">
                  <c:v>126.41230405205562</c:v>
                </c:pt>
                <c:pt idx="15">
                  <c:v>121.08843537414967</c:v>
                </c:pt>
                <c:pt idx="16">
                  <c:v>120.37858621709555</c:v>
                </c:pt>
                <c:pt idx="17">
                  <c:v>122.92221236320616</c:v>
                </c:pt>
                <c:pt idx="18">
                  <c:v>130.13901212658976</c:v>
                </c:pt>
                <c:pt idx="19">
                  <c:v>124.84472049689441</c:v>
                </c:pt>
                <c:pt idx="20">
                  <c:v>122.03490091688849</c:v>
                </c:pt>
                <c:pt idx="21">
                  <c:v>124.13487133984029</c:v>
                </c:pt>
                <c:pt idx="22">
                  <c:v>131.17420881396035</c:v>
                </c:pt>
                <c:pt idx="23">
                  <c:v>128.21650399290149</c:v>
                </c:pt>
                <c:pt idx="24">
                  <c:v>125.11091393078971</c:v>
                </c:pt>
              </c:numCache>
            </c:numRef>
          </c:val>
          <c:smooth val="0"/>
          <c:extLst>
            <c:ext xmlns:c16="http://schemas.microsoft.com/office/drawing/2014/chart" uri="{C3380CC4-5D6E-409C-BE32-E72D297353CC}">
              <c16:uniqueId val="{00000001-C3F8-4A42-AE3B-95E35749813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103.9786619248722</c:v>
                </c:pt>
                <c:pt idx="2">
                  <c:v>101.73371860413425</c:v>
                </c:pt>
                <c:pt idx="3">
                  <c:v>99.688819737719498</c:v>
                </c:pt>
                <c:pt idx="4">
                  <c:v>99.199822182707265</c:v>
                </c:pt>
                <c:pt idx="5">
                  <c:v>101.58924205378975</c:v>
                </c:pt>
                <c:pt idx="6">
                  <c:v>100.35563458546343</c:v>
                </c:pt>
                <c:pt idx="7">
                  <c:v>99.588797510557896</c:v>
                </c:pt>
                <c:pt idx="8">
                  <c:v>101.45587908424093</c:v>
                </c:pt>
                <c:pt idx="9">
                  <c:v>103.5341186930429</c:v>
                </c:pt>
                <c:pt idx="10">
                  <c:v>104.20093354078683</c:v>
                </c:pt>
                <c:pt idx="11">
                  <c:v>104.10091131362525</c:v>
                </c:pt>
                <c:pt idx="12">
                  <c:v>103.0895754612136</c:v>
                </c:pt>
                <c:pt idx="13">
                  <c:v>104.75661258057347</c:v>
                </c:pt>
                <c:pt idx="14">
                  <c:v>103.66748166259168</c:v>
                </c:pt>
                <c:pt idx="15">
                  <c:v>101.80040008890865</c:v>
                </c:pt>
                <c:pt idx="16">
                  <c:v>99.733274060902417</c:v>
                </c:pt>
                <c:pt idx="17">
                  <c:v>101.8559679928873</c:v>
                </c:pt>
                <c:pt idx="18">
                  <c:v>100.20004445432318</c:v>
                </c:pt>
                <c:pt idx="19">
                  <c:v>97.799511002444987</c:v>
                </c:pt>
                <c:pt idx="20">
                  <c:v>97.62169370971327</c:v>
                </c:pt>
                <c:pt idx="21">
                  <c:v>99.36652589464326</c:v>
                </c:pt>
                <c:pt idx="22">
                  <c:v>98.144032007112685</c:v>
                </c:pt>
                <c:pt idx="23">
                  <c:v>96.532562791731493</c:v>
                </c:pt>
                <c:pt idx="24">
                  <c:v>94.432096021338069</c:v>
                </c:pt>
              </c:numCache>
            </c:numRef>
          </c:val>
          <c:smooth val="0"/>
          <c:extLst>
            <c:ext xmlns:c16="http://schemas.microsoft.com/office/drawing/2014/chart" uri="{C3380CC4-5D6E-409C-BE32-E72D297353CC}">
              <c16:uniqueId val="{00000002-C3F8-4A42-AE3B-95E35749813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3F8-4A42-AE3B-95E357498139}"/>
                </c:ext>
              </c:extLst>
            </c:dLbl>
            <c:dLbl>
              <c:idx val="1"/>
              <c:delete val="1"/>
              <c:extLst>
                <c:ext xmlns:c15="http://schemas.microsoft.com/office/drawing/2012/chart" uri="{CE6537A1-D6FC-4f65-9D91-7224C49458BB}"/>
                <c:ext xmlns:c16="http://schemas.microsoft.com/office/drawing/2014/chart" uri="{C3380CC4-5D6E-409C-BE32-E72D297353CC}">
                  <c16:uniqueId val="{00000004-C3F8-4A42-AE3B-95E357498139}"/>
                </c:ext>
              </c:extLst>
            </c:dLbl>
            <c:dLbl>
              <c:idx val="2"/>
              <c:delete val="1"/>
              <c:extLst>
                <c:ext xmlns:c15="http://schemas.microsoft.com/office/drawing/2012/chart" uri="{CE6537A1-D6FC-4f65-9D91-7224C49458BB}"/>
                <c:ext xmlns:c16="http://schemas.microsoft.com/office/drawing/2014/chart" uri="{C3380CC4-5D6E-409C-BE32-E72D297353CC}">
                  <c16:uniqueId val="{00000005-C3F8-4A42-AE3B-95E357498139}"/>
                </c:ext>
              </c:extLst>
            </c:dLbl>
            <c:dLbl>
              <c:idx val="3"/>
              <c:delete val="1"/>
              <c:extLst>
                <c:ext xmlns:c15="http://schemas.microsoft.com/office/drawing/2012/chart" uri="{CE6537A1-D6FC-4f65-9D91-7224C49458BB}"/>
                <c:ext xmlns:c16="http://schemas.microsoft.com/office/drawing/2014/chart" uri="{C3380CC4-5D6E-409C-BE32-E72D297353CC}">
                  <c16:uniqueId val="{00000006-C3F8-4A42-AE3B-95E357498139}"/>
                </c:ext>
              </c:extLst>
            </c:dLbl>
            <c:dLbl>
              <c:idx val="4"/>
              <c:delete val="1"/>
              <c:extLst>
                <c:ext xmlns:c15="http://schemas.microsoft.com/office/drawing/2012/chart" uri="{CE6537A1-D6FC-4f65-9D91-7224C49458BB}"/>
                <c:ext xmlns:c16="http://schemas.microsoft.com/office/drawing/2014/chart" uri="{C3380CC4-5D6E-409C-BE32-E72D297353CC}">
                  <c16:uniqueId val="{00000007-C3F8-4A42-AE3B-95E357498139}"/>
                </c:ext>
              </c:extLst>
            </c:dLbl>
            <c:dLbl>
              <c:idx val="5"/>
              <c:delete val="1"/>
              <c:extLst>
                <c:ext xmlns:c15="http://schemas.microsoft.com/office/drawing/2012/chart" uri="{CE6537A1-D6FC-4f65-9D91-7224C49458BB}"/>
                <c:ext xmlns:c16="http://schemas.microsoft.com/office/drawing/2014/chart" uri="{C3380CC4-5D6E-409C-BE32-E72D297353CC}">
                  <c16:uniqueId val="{00000008-C3F8-4A42-AE3B-95E357498139}"/>
                </c:ext>
              </c:extLst>
            </c:dLbl>
            <c:dLbl>
              <c:idx val="6"/>
              <c:delete val="1"/>
              <c:extLst>
                <c:ext xmlns:c15="http://schemas.microsoft.com/office/drawing/2012/chart" uri="{CE6537A1-D6FC-4f65-9D91-7224C49458BB}"/>
                <c:ext xmlns:c16="http://schemas.microsoft.com/office/drawing/2014/chart" uri="{C3380CC4-5D6E-409C-BE32-E72D297353CC}">
                  <c16:uniqueId val="{00000009-C3F8-4A42-AE3B-95E357498139}"/>
                </c:ext>
              </c:extLst>
            </c:dLbl>
            <c:dLbl>
              <c:idx val="7"/>
              <c:delete val="1"/>
              <c:extLst>
                <c:ext xmlns:c15="http://schemas.microsoft.com/office/drawing/2012/chart" uri="{CE6537A1-D6FC-4f65-9D91-7224C49458BB}"/>
                <c:ext xmlns:c16="http://schemas.microsoft.com/office/drawing/2014/chart" uri="{C3380CC4-5D6E-409C-BE32-E72D297353CC}">
                  <c16:uniqueId val="{0000000A-C3F8-4A42-AE3B-95E357498139}"/>
                </c:ext>
              </c:extLst>
            </c:dLbl>
            <c:dLbl>
              <c:idx val="8"/>
              <c:delete val="1"/>
              <c:extLst>
                <c:ext xmlns:c15="http://schemas.microsoft.com/office/drawing/2012/chart" uri="{CE6537A1-D6FC-4f65-9D91-7224C49458BB}"/>
                <c:ext xmlns:c16="http://schemas.microsoft.com/office/drawing/2014/chart" uri="{C3380CC4-5D6E-409C-BE32-E72D297353CC}">
                  <c16:uniqueId val="{0000000B-C3F8-4A42-AE3B-95E357498139}"/>
                </c:ext>
              </c:extLst>
            </c:dLbl>
            <c:dLbl>
              <c:idx val="9"/>
              <c:delete val="1"/>
              <c:extLst>
                <c:ext xmlns:c15="http://schemas.microsoft.com/office/drawing/2012/chart" uri="{CE6537A1-D6FC-4f65-9D91-7224C49458BB}"/>
                <c:ext xmlns:c16="http://schemas.microsoft.com/office/drawing/2014/chart" uri="{C3380CC4-5D6E-409C-BE32-E72D297353CC}">
                  <c16:uniqueId val="{0000000C-C3F8-4A42-AE3B-95E357498139}"/>
                </c:ext>
              </c:extLst>
            </c:dLbl>
            <c:dLbl>
              <c:idx val="10"/>
              <c:delete val="1"/>
              <c:extLst>
                <c:ext xmlns:c15="http://schemas.microsoft.com/office/drawing/2012/chart" uri="{CE6537A1-D6FC-4f65-9D91-7224C49458BB}"/>
                <c:ext xmlns:c16="http://schemas.microsoft.com/office/drawing/2014/chart" uri="{C3380CC4-5D6E-409C-BE32-E72D297353CC}">
                  <c16:uniqueId val="{0000000D-C3F8-4A42-AE3B-95E357498139}"/>
                </c:ext>
              </c:extLst>
            </c:dLbl>
            <c:dLbl>
              <c:idx val="11"/>
              <c:delete val="1"/>
              <c:extLst>
                <c:ext xmlns:c15="http://schemas.microsoft.com/office/drawing/2012/chart" uri="{CE6537A1-D6FC-4f65-9D91-7224C49458BB}"/>
                <c:ext xmlns:c16="http://schemas.microsoft.com/office/drawing/2014/chart" uri="{C3380CC4-5D6E-409C-BE32-E72D297353CC}">
                  <c16:uniqueId val="{0000000E-C3F8-4A42-AE3B-95E357498139}"/>
                </c:ext>
              </c:extLst>
            </c:dLbl>
            <c:dLbl>
              <c:idx val="12"/>
              <c:delete val="1"/>
              <c:extLst>
                <c:ext xmlns:c15="http://schemas.microsoft.com/office/drawing/2012/chart" uri="{CE6537A1-D6FC-4f65-9D91-7224C49458BB}"/>
                <c:ext xmlns:c16="http://schemas.microsoft.com/office/drawing/2014/chart" uri="{C3380CC4-5D6E-409C-BE32-E72D297353CC}">
                  <c16:uniqueId val="{0000000F-C3F8-4A42-AE3B-95E35749813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3F8-4A42-AE3B-95E357498139}"/>
                </c:ext>
              </c:extLst>
            </c:dLbl>
            <c:dLbl>
              <c:idx val="14"/>
              <c:delete val="1"/>
              <c:extLst>
                <c:ext xmlns:c15="http://schemas.microsoft.com/office/drawing/2012/chart" uri="{CE6537A1-D6FC-4f65-9D91-7224C49458BB}"/>
                <c:ext xmlns:c16="http://schemas.microsoft.com/office/drawing/2014/chart" uri="{C3380CC4-5D6E-409C-BE32-E72D297353CC}">
                  <c16:uniqueId val="{00000011-C3F8-4A42-AE3B-95E357498139}"/>
                </c:ext>
              </c:extLst>
            </c:dLbl>
            <c:dLbl>
              <c:idx val="15"/>
              <c:delete val="1"/>
              <c:extLst>
                <c:ext xmlns:c15="http://schemas.microsoft.com/office/drawing/2012/chart" uri="{CE6537A1-D6FC-4f65-9D91-7224C49458BB}"/>
                <c:ext xmlns:c16="http://schemas.microsoft.com/office/drawing/2014/chart" uri="{C3380CC4-5D6E-409C-BE32-E72D297353CC}">
                  <c16:uniqueId val="{00000012-C3F8-4A42-AE3B-95E357498139}"/>
                </c:ext>
              </c:extLst>
            </c:dLbl>
            <c:dLbl>
              <c:idx val="16"/>
              <c:delete val="1"/>
              <c:extLst>
                <c:ext xmlns:c15="http://schemas.microsoft.com/office/drawing/2012/chart" uri="{CE6537A1-D6FC-4f65-9D91-7224C49458BB}"/>
                <c:ext xmlns:c16="http://schemas.microsoft.com/office/drawing/2014/chart" uri="{C3380CC4-5D6E-409C-BE32-E72D297353CC}">
                  <c16:uniqueId val="{00000013-C3F8-4A42-AE3B-95E357498139}"/>
                </c:ext>
              </c:extLst>
            </c:dLbl>
            <c:dLbl>
              <c:idx val="17"/>
              <c:delete val="1"/>
              <c:extLst>
                <c:ext xmlns:c15="http://schemas.microsoft.com/office/drawing/2012/chart" uri="{CE6537A1-D6FC-4f65-9D91-7224C49458BB}"/>
                <c:ext xmlns:c16="http://schemas.microsoft.com/office/drawing/2014/chart" uri="{C3380CC4-5D6E-409C-BE32-E72D297353CC}">
                  <c16:uniqueId val="{00000014-C3F8-4A42-AE3B-95E357498139}"/>
                </c:ext>
              </c:extLst>
            </c:dLbl>
            <c:dLbl>
              <c:idx val="18"/>
              <c:delete val="1"/>
              <c:extLst>
                <c:ext xmlns:c15="http://schemas.microsoft.com/office/drawing/2012/chart" uri="{CE6537A1-D6FC-4f65-9D91-7224C49458BB}"/>
                <c:ext xmlns:c16="http://schemas.microsoft.com/office/drawing/2014/chart" uri="{C3380CC4-5D6E-409C-BE32-E72D297353CC}">
                  <c16:uniqueId val="{00000015-C3F8-4A42-AE3B-95E357498139}"/>
                </c:ext>
              </c:extLst>
            </c:dLbl>
            <c:dLbl>
              <c:idx val="19"/>
              <c:delete val="1"/>
              <c:extLst>
                <c:ext xmlns:c15="http://schemas.microsoft.com/office/drawing/2012/chart" uri="{CE6537A1-D6FC-4f65-9D91-7224C49458BB}"/>
                <c:ext xmlns:c16="http://schemas.microsoft.com/office/drawing/2014/chart" uri="{C3380CC4-5D6E-409C-BE32-E72D297353CC}">
                  <c16:uniqueId val="{00000016-C3F8-4A42-AE3B-95E357498139}"/>
                </c:ext>
              </c:extLst>
            </c:dLbl>
            <c:dLbl>
              <c:idx val="20"/>
              <c:delete val="1"/>
              <c:extLst>
                <c:ext xmlns:c15="http://schemas.microsoft.com/office/drawing/2012/chart" uri="{CE6537A1-D6FC-4f65-9D91-7224C49458BB}"/>
                <c:ext xmlns:c16="http://schemas.microsoft.com/office/drawing/2014/chart" uri="{C3380CC4-5D6E-409C-BE32-E72D297353CC}">
                  <c16:uniqueId val="{00000017-C3F8-4A42-AE3B-95E357498139}"/>
                </c:ext>
              </c:extLst>
            </c:dLbl>
            <c:dLbl>
              <c:idx val="21"/>
              <c:delete val="1"/>
              <c:extLst>
                <c:ext xmlns:c15="http://schemas.microsoft.com/office/drawing/2012/chart" uri="{CE6537A1-D6FC-4f65-9D91-7224C49458BB}"/>
                <c:ext xmlns:c16="http://schemas.microsoft.com/office/drawing/2014/chart" uri="{C3380CC4-5D6E-409C-BE32-E72D297353CC}">
                  <c16:uniqueId val="{00000018-C3F8-4A42-AE3B-95E357498139}"/>
                </c:ext>
              </c:extLst>
            </c:dLbl>
            <c:dLbl>
              <c:idx val="22"/>
              <c:delete val="1"/>
              <c:extLst>
                <c:ext xmlns:c15="http://schemas.microsoft.com/office/drawing/2012/chart" uri="{CE6537A1-D6FC-4f65-9D91-7224C49458BB}"/>
                <c:ext xmlns:c16="http://schemas.microsoft.com/office/drawing/2014/chart" uri="{C3380CC4-5D6E-409C-BE32-E72D297353CC}">
                  <c16:uniqueId val="{00000019-C3F8-4A42-AE3B-95E357498139}"/>
                </c:ext>
              </c:extLst>
            </c:dLbl>
            <c:dLbl>
              <c:idx val="23"/>
              <c:delete val="1"/>
              <c:extLst>
                <c:ext xmlns:c15="http://schemas.microsoft.com/office/drawing/2012/chart" uri="{CE6537A1-D6FC-4f65-9D91-7224C49458BB}"/>
                <c:ext xmlns:c16="http://schemas.microsoft.com/office/drawing/2014/chart" uri="{C3380CC4-5D6E-409C-BE32-E72D297353CC}">
                  <c16:uniqueId val="{0000001A-C3F8-4A42-AE3B-95E357498139}"/>
                </c:ext>
              </c:extLst>
            </c:dLbl>
            <c:dLbl>
              <c:idx val="24"/>
              <c:delete val="1"/>
              <c:extLst>
                <c:ext xmlns:c15="http://schemas.microsoft.com/office/drawing/2012/chart" uri="{CE6537A1-D6FC-4f65-9D91-7224C49458BB}"/>
                <c:ext xmlns:c16="http://schemas.microsoft.com/office/drawing/2014/chart" uri="{C3380CC4-5D6E-409C-BE32-E72D297353CC}">
                  <c16:uniqueId val="{0000001B-C3F8-4A42-AE3B-95E35749813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3F8-4A42-AE3B-95E35749813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Trier-Saarburg (07235)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31261</v>
      </c>
      <c r="F11" s="238">
        <v>31325</v>
      </c>
      <c r="G11" s="238">
        <v>31879</v>
      </c>
      <c r="H11" s="238">
        <v>31068</v>
      </c>
      <c r="I11" s="265">
        <v>30797</v>
      </c>
      <c r="J11" s="263">
        <v>464</v>
      </c>
      <c r="K11" s="266">
        <v>1.5066402571679061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17.539426122005054</v>
      </c>
      <c r="E13" s="115">
        <v>5483</v>
      </c>
      <c r="F13" s="114">
        <v>5382</v>
      </c>
      <c r="G13" s="114">
        <v>5683</v>
      </c>
      <c r="H13" s="114">
        <v>5614</v>
      </c>
      <c r="I13" s="140">
        <v>5396</v>
      </c>
      <c r="J13" s="115">
        <v>87</v>
      </c>
      <c r="K13" s="116">
        <v>1.6123054114158637</v>
      </c>
    </row>
    <row r="14" spans="1:255" ht="14.1" customHeight="1" x14ac:dyDescent="0.2">
      <c r="A14" s="306" t="s">
        <v>230</v>
      </c>
      <c r="B14" s="307"/>
      <c r="C14" s="308"/>
      <c r="D14" s="113">
        <v>67.22433703336425</v>
      </c>
      <c r="E14" s="115">
        <v>21015</v>
      </c>
      <c r="F14" s="114">
        <v>21166</v>
      </c>
      <c r="G14" s="114">
        <v>21423</v>
      </c>
      <c r="H14" s="114">
        <v>20745</v>
      </c>
      <c r="I14" s="140">
        <v>20695</v>
      </c>
      <c r="J14" s="115">
        <v>320</v>
      </c>
      <c r="K14" s="116">
        <v>1.5462672143029716</v>
      </c>
    </row>
    <row r="15" spans="1:255" ht="14.1" customHeight="1" x14ac:dyDescent="0.2">
      <c r="A15" s="306" t="s">
        <v>231</v>
      </c>
      <c r="B15" s="307"/>
      <c r="C15" s="308"/>
      <c r="D15" s="113">
        <v>8.3778509964492507</v>
      </c>
      <c r="E15" s="115">
        <v>2619</v>
      </c>
      <c r="F15" s="114">
        <v>2615</v>
      </c>
      <c r="G15" s="114">
        <v>2629</v>
      </c>
      <c r="H15" s="114">
        <v>2577</v>
      </c>
      <c r="I15" s="140">
        <v>2575</v>
      </c>
      <c r="J15" s="115">
        <v>44</v>
      </c>
      <c r="K15" s="116">
        <v>1.7087378640776698</v>
      </c>
    </row>
    <row r="16" spans="1:255" ht="14.1" customHeight="1" x14ac:dyDescent="0.2">
      <c r="A16" s="306" t="s">
        <v>232</v>
      </c>
      <c r="B16" s="307"/>
      <c r="C16" s="308"/>
      <c r="D16" s="113">
        <v>6.1034515850420652</v>
      </c>
      <c r="E16" s="115">
        <v>1908</v>
      </c>
      <c r="F16" s="114">
        <v>1921</v>
      </c>
      <c r="G16" s="114">
        <v>1900</v>
      </c>
      <c r="H16" s="114">
        <v>1897</v>
      </c>
      <c r="I16" s="140">
        <v>1892</v>
      </c>
      <c r="J16" s="115">
        <v>16</v>
      </c>
      <c r="K16" s="116">
        <v>0.84566596194503174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1.7177953360417133</v>
      </c>
      <c r="E18" s="115">
        <v>537</v>
      </c>
      <c r="F18" s="114">
        <v>480</v>
      </c>
      <c r="G18" s="114">
        <v>737</v>
      </c>
      <c r="H18" s="114">
        <v>644</v>
      </c>
      <c r="I18" s="140">
        <v>560</v>
      </c>
      <c r="J18" s="115">
        <v>-23</v>
      </c>
      <c r="K18" s="116">
        <v>-4.1071428571428568</v>
      </c>
    </row>
    <row r="19" spans="1:255" ht="14.1" customHeight="1" x14ac:dyDescent="0.2">
      <c r="A19" s="306" t="s">
        <v>235</v>
      </c>
      <c r="B19" s="307" t="s">
        <v>236</v>
      </c>
      <c r="C19" s="308"/>
      <c r="D19" s="113">
        <v>0.91487796295703916</v>
      </c>
      <c r="E19" s="115">
        <v>286</v>
      </c>
      <c r="F19" s="114">
        <v>224</v>
      </c>
      <c r="G19" s="114">
        <v>472</v>
      </c>
      <c r="H19" s="114">
        <v>390</v>
      </c>
      <c r="I19" s="140">
        <v>309</v>
      </c>
      <c r="J19" s="115">
        <v>-23</v>
      </c>
      <c r="K19" s="116">
        <v>-7.4433656957928802</v>
      </c>
    </row>
    <row r="20" spans="1:255" ht="14.1" customHeight="1" x14ac:dyDescent="0.2">
      <c r="A20" s="306">
        <v>12</v>
      </c>
      <c r="B20" s="307" t="s">
        <v>237</v>
      </c>
      <c r="C20" s="308"/>
      <c r="D20" s="113">
        <v>0.64937142125971659</v>
      </c>
      <c r="E20" s="115">
        <v>203</v>
      </c>
      <c r="F20" s="114">
        <v>203</v>
      </c>
      <c r="G20" s="114">
        <v>203</v>
      </c>
      <c r="H20" s="114">
        <v>198</v>
      </c>
      <c r="I20" s="140">
        <v>191</v>
      </c>
      <c r="J20" s="115">
        <v>12</v>
      </c>
      <c r="K20" s="116">
        <v>6.2827225130890056</v>
      </c>
    </row>
    <row r="21" spans="1:255" ht="14.1" customHeight="1" x14ac:dyDescent="0.2">
      <c r="A21" s="306">
        <v>21</v>
      </c>
      <c r="B21" s="307" t="s">
        <v>238</v>
      </c>
      <c r="C21" s="308"/>
      <c r="D21" s="113">
        <v>0.41585361952592687</v>
      </c>
      <c r="E21" s="115">
        <v>130</v>
      </c>
      <c r="F21" s="114">
        <v>136</v>
      </c>
      <c r="G21" s="114">
        <v>136</v>
      </c>
      <c r="H21" s="114">
        <v>139</v>
      </c>
      <c r="I21" s="140">
        <v>133</v>
      </c>
      <c r="J21" s="115">
        <v>-3</v>
      </c>
      <c r="K21" s="116">
        <v>-2.255639097744361</v>
      </c>
    </row>
    <row r="22" spans="1:255" ht="14.1" customHeight="1" x14ac:dyDescent="0.2">
      <c r="A22" s="306">
        <v>22</v>
      </c>
      <c r="B22" s="307" t="s">
        <v>239</v>
      </c>
      <c r="C22" s="308"/>
      <c r="D22" s="113">
        <v>3.6978983397843961</v>
      </c>
      <c r="E22" s="115">
        <v>1156</v>
      </c>
      <c r="F22" s="114">
        <v>1149</v>
      </c>
      <c r="G22" s="114">
        <v>1158</v>
      </c>
      <c r="H22" s="114">
        <v>1149</v>
      </c>
      <c r="I22" s="140">
        <v>1160</v>
      </c>
      <c r="J22" s="115">
        <v>-4</v>
      </c>
      <c r="K22" s="116">
        <v>-0.34482758620689657</v>
      </c>
    </row>
    <row r="23" spans="1:255" ht="14.1" customHeight="1" x14ac:dyDescent="0.2">
      <c r="A23" s="306">
        <v>23</v>
      </c>
      <c r="B23" s="307" t="s">
        <v>240</v>
      </c>
      <c r="C23" s="308"/>
      <c r="D23" s="113">
        <v>1.1835833786507151</v>
      </c>
      <c r="E23" s="115">
        <v>370</v>
      </c>
      <c r="F23" s="114">
        <v>387</v>
      </c>
      <c r="G23" s="114">
        <v>411</v>
      </c>
      <c r="H23" s="114">
        <v>399</v>
      </c>
      <c r="I23" s="140">
        <v>404</v>
      </c>
      <c r="J23" s="115">
        <v>-34</v>
      </c>
      <c r="K23" s="116">
        <v>-8.4158415841584162</v>
      </c>
    </row>
    <row r="24" spans="1:255" ht="14.1" customHeight="1" x14ac:dyDescent="0.2">
      <c r="A24" s="306">
        <v>24</v>
      </c>
      <c r="B24" s="307" t="s">
        <v>241</v>
      </c>
      <c r="C24" s="308"/>
      <c r="D24" s="113">
        <v>6.2122133009180764</v>
      </c>
      <c r="E24" s="115">
        <v>1942</v>
      </c>
      <c r="F24" s="114">
        <v>1984</v>
      </c>
      <c r="G24" s="114">
        <v>2025</v>
      </c>
      <c r="H24" s="114">
        <v>2063</v>
      </c>
      <c r="I24" s="140">
        <v>2103</v>
      </c>
      <c r="J24" s="115">
        <v>-161</v>
      </c>
      <c r="K24" s="116">
        <v>-7.6557299096528766</v>
      </c>
    </row>
    <row r="25" spans="1:255" ht="14.1" customHeight="1" x14ac:dyDescent="0.2">
      <c r="A25" s="306">
        <v>25</v>
      </c>
      <c r="B25" s="307" t="s">
        <v>242</v>
      </c>
      <c r="C25" s="308"/>
      <c r="D25" s="113">
        <v>4.7791177505518059</v>
      </c>
      <c r="E25" s="115">
        <v>1494</v>
      </c>
      <c r="F25" s="114">
        <v>1499</v>
      </c>
      <c r="G25" s="114">
        <v>1505</v>
      </c>
      <c r="H25" s="114">
        <v>1471</v>
      </c>
      <c r="I25" s="140">
        <v>1498</v>
      </c>
      <c r="J25" s="115">
        <v>-4</v>
      </c>
      <c r="K25" s="116">
        <v>-0.26702269692923897</v>
      </c>
    </row>
    <row r="26" spans="1:255" ht="14.1" customHeight="1" x14ac:dyDescent="0.2">
      <c r="A26" s="306">
        <v>26</v>
      </c>
      <c r="B26" s="307" t="s">
        <v>243</v>
      </c>
      <c r="C26" s="308"/>
      <c r="D26" s="113">
        <v>2.4311442372284957</v>
      </c>
      <c r="E26" s="115">
        <v>760</v>
      </c>
      <c r="F26" s="114">
        <v>750</v>
      </c>
      <c r="G26" s="114">
        <v>754</v>
      </c>
      <c r="H26" s="114">
        <v>722</v>
      </c>
      <c r="I26" s="140">
        <v>718</v>
      </c>
      <c r="J26" s="115">
        <v>42</v>
      </c>
      <c r="K26" s="116">
        <v>5.8495821727019495</v>
      </c>
    </row>
    <row r="27" spans="1:255" ht="14.1" customHeight="1" x14ac:dyDescent="0.2">
      <c r="A27" s="306">
        <v>27</v>
      </c>
      <c r="B27" s="307" t="s">
        <v>244</v>
      </c>
      <c r="C27" s="308"/>
      <c r="D27" s="113">
        <v>1.7465852020088928</v>
      </c>
      <c r="E27" s="115">
        <v>546</v>
      </c>
      <c r="F27" s="114">
        <v>551</v>
      </c>
      <c r="G27" s="114">
        <v>559</v>
      </c>
      <c r="H27" s="114">
        <v>542</v>
      </c>
      <c r="I27" s="140">
        <v>546</v>
      </c>
      <c r="J27" s="115">
        <v>0</v>
      </c>
      <c r="K27" s="116">
        <v>0</v>
      </c>
    </row>
    <row r="28" spans="1:255" ht="14.1" customHeight="1" x14ac:dyDescent="0.2">
      <c r="A28" s="306">
        <v>28</v>
      </c>
      <c r="B28" s="307" t="s">
        <v>245</v>
      </c>
      <c r="C28" s="308"/>
      <c r="D28" s="113">
        <v>0.12475608585777806</v>
      </c>
      <c r="E28" s="115">
        <v>39</v>
      </c>
      <c r="F28" s="114">
        <v>40</v>
      </c>
      <c r="G28" s="114">
        <v>45</v>
      </c>
      <c r="H28" s="114">
        <v>40</v>
      </c>
      <c r="I28" s="140">
        <v>41</v>
      </c>
      <c r="J28" s="115">
        <v>-2</v>
      </c>
      <c r="K28" s="116">
        <v>-4.8780487804878048</v>
      </c>
    </row>
    <row r="29" spans="1:255" ht="14.1" customHeight="1" x14ac:dyDescent="0.2">
      <c r="A29" s="306">
        <v>29</v>
      </c>
      <c r="B29" s="307" t="s">
        <v>246</v>
      </c>
      <c r="C29" s="308"/>
      <c r="D29" s="113">
        <v>2.9333674546559609</v>
      </c>
      <c r="E29" s="115">
        <v>917</v>
      </c>
      <c r="F29" s="114">
        <v>919</v>
      </c>
      <c r="G29" s="114">
        <v>943</v>
      </c>
      <c r="H29" s="114">
        <v>964</v>
      </c>
      <c r="I29" s="140">
        <v>920</v>
      </c>
      <c r="J29" s="115">
        <v>-3</v>
      </c>
      <c r="K29" s="116">
        <v>-0.32608695652173914</v>
      </c>
    </row>
    <row r="30" spans="1:255" ht="14.1" customHeight="1" x14ac:dyDescent="0.2">
      <c r="A30" s="306" t="s">
        <v>247</v>
      </c>
      <c r="B30" s="307" t="s">
        <v>248</v>
      </c>
      <c r="C30" s="308"/>
      <c r="D30" s="113">
        <v>1.1324013947090623</v>
      </c>
      <c r="E30" s="115">
        <v>354</v>
      </c>
      <c r="F30" s="114">
        <v>352</v>
      </c>
      <c r="G30" s="114">
        <v>352</v>
      </c>
      <c r="H30" s="114">
        <v>346</v>
      </c>
      <c r="I30" s="140">
        <v>344</v>
      </c>
      <c r="J30" s="115">
        <v>10</v>
      </c>
      <c r="K30" s="116">
        <v>2.9069767441860463</v>
      </c>
    </row>
    <row r="31" spans="1:255" ht="14.1" customHeight="1" x14ac:dyDescent="0.2">
      <c r="A31" s="306" t="s">
        <v>249</v>
      </c>
      <c r="B31" s="307" t="s">
        <v>250</v>
      </c>
      <c r="C31" s="308"/>
      <c r="D31" s="113">
        <v>1.71459646204536</v>
      </c>
      <c r="E31" s="115">
        <v>536</v>
      </c>
      <c r="F31" s="114">
        <v>538</v>
      </c>
      <c r="G31" s="114">
        <v>564</v>
      </c>
      <c r="H31" s="114">
        <v>591</v>
      </c>
      <c r="I31" s="140">
        <v>549</v>
      </c>
      <c r="J31" s="115">
        <v>-13</v>
      </c>
      <c r="K31" s="116">
        <v>-2.3679417122040074</v>
      </c>
    </row>
    <row r="32" spans="1:255" ht="14.1" customHeight="1" x14ac:dyDescent="0.2">
      <c r="A32" s="306">
        <v>31</v>
      </c>
      <c r="B32" s="307" t="s">
        <v>251</v>
      </c>
      <c r="C32" s="308"/>
      <c r="D32" s="113">
        <v>0.57579731934359102</v>
      </c>
      <c r="E32" s="115">
        <v>180</v>
      </c>
      <c r="F32" s="114">
        <v>179</v>
      </c>
      <c r="G32" s="114">
        <v>174</v>
      </c>
      <c r="H32" s="114">
        <v>173</v>
      </c>
      <c r="I32" s="140">
        <v>168</v>
      </c>
      <c r="J32" s="115">
        <v>12</v>
      </c>
      <c r="K32" s="116">
        <v>7.1428571428571432</v>
      </c>
    </row>
    <row r="33" spans="1:11" ht="14.1" customHeight="1" x14ac:dyDescent="0.2">
      <c r="A33" s="306">
        <v>32</v>
      </c>
      <c r="B33" s="307" t="s">
        <v>252</v>
      </c>
      <c r="C33" s="308"/>
      <c r="D33" s="113">
        <v>3.3268289562074149</v>
      </c>
      <c r="E33" s="115">
        <v>1040</v>
      </c>
      <c r="F33" s="114">
        <v>1018</v>
      </c>
      <c r="G33" s="114">
        <v>1063</v>
      </c>
      <c r="H33" s="114">
        <v>1074</v>
      </c>
      <c r="I33" s="140">
        <v>1055</v>
      </c>
      <c r="J33" s="115">
        <v>-15</v>
      </c>
      <c r="K33" s="116">
        <v>-1.4218009478672986</v>
      </c>
    </row>
    <row r="34" spans="1:11" ht="14.1" customHeight="1" x14ac:dyDescent="0.2">
      <c r="A34" s="306">
        <v>33</v>
      </c>
      <c r="B34" s="307" t="s">
        <v>253</v>
      </c>
      <c r="C34" s="308"/>
      <c r="D34" s="113">
        <v>2.2136208054764723</v>
      </c>
      <c r="E34" s="115">
        <v>692</v>
      </c>
      <c r="F34" s="114">
        <v>691</v>
      </c>
      <c r="G34" s="114">
        <v>729</v>
      </c>
      <c r="H34" s="114">
        <v>713</v>
      </c>
      <c r="I34" s="140">
        <v>696</v>
      </c>
      <c r="J34" s="115">
        <v>-4</v>
      </c>
      <c r="K34" s="116">
        <v>-0.57471264367816088</v>
      </c>
    </row>
    <row r="35" spans="1:11" ht="14.1" customHeight="1" x14ac:dyDescent="0.2">
      <c r="A35" s="306">
        <v>34</v>
      </c>
      <c r="B35" s="307" t="s">
        <v>254</v>
      </c>
      <c r="C35" s="308"/>
      <c r="D35" s="113">
        <v>2.5686958190716869</v>
      </c>
      <c r="E35" s="115">
        <v>803</v>
      </c>
      <c r="F35" s="114">
        <v>821</v>
      </c>
      <c r="G35" s="114">
        <v>824</v>
      </c>
      <c r="H35" s="114">
        <v>813</v>
      </c>
      <c r="I35" s="140">
        <v>799</v>
      </c>
      <c r="J35" s="115">
        <v>4</v>
      </c>
      <c r="K35" s="116">
        <v>0.50062578222778475</v>
      </c>
    </row>
    <row r="36" spans="1:11" ht="14.1" customHeight="1" x14ac:dyDescent="0.2">
      <c r="A36" s="306">
        <v>41</v>
      </c>
      <c r="B36" s="307" t="s">
        <v>255</v>
      </c>
      <c r="C36" s="308"/>
      <c r="D36" s="113">
        <v>0.43824573750039986</v>
      </c>
      <c r="E36" s="115">
        <v>137</v>
      </c>
      <c r="F36" s="114">
        <v>136</v>
      </c>
      <c r="G36" s="114">
        <v>138</v>
      </c>
      <c r="H36" s="114">
        <v>136</v>
      </c>
      <c r="I36" s="140">
        <v>136</v>
      </c>
      <c r="J36" s="115">
        <v>1</v>
      </c>
      <c r="K36" s="116">
        <v>0.73529411764705888</v>
      </c>
    </row>
    <row r="37" spans="1:11" ht="14.1" customHeight="1" x14ac:dyDescent="0.2">
      <c r="A37" s="306">
        <v>42</v>
      </c>
      <c r="B37" s="307" t="s">
        <v>256</v>
      </c>
      <c r="C37" s="308"/>
      <c r="D37" s="113">
        <v>0.14075045583954449</v>
      </c>
      <c r="E37" s="115">
        <v>44</v>
      </c>
      <c r="F37" s="114">
        <v>44</v>
      </c>
      <c r="G37" s="114">
        <v>46</v>
      </c>
      <c r="H37" s="114">
        <v>47</v>
      </c>
      <c r="I37" s="140">
        <v>50</v>
      </c>
      <c r="J37" s="115">
        <v>-6</v>
      </c>
      <c r="K37" s="116">
        <v>-12</v>
      </c>
    </row>
    <row r="38" spans="1:11" ht="14.1" customHeight="1" x14ac:dyDescent="0.2">
      <c r="A38" s="306">
        <v>43</v>
      </c>
      <c r="B38" s="307" t="s">
        <v>257</v>
      </c>
      <c r="C38" s="308"/>
      <c r="D38" s="113">
        <v>1.0428329228111706</v>
      </c>
      <c r="E38" s="115">
        <v>326</v>
      </c>
      <c r="F38" s="114">
        <v>321</v>
      </c>
      <c r="G38" s="114">
        <v>323</v>
      </c>
      <c r="H38" s="114">
        <v>306</v>
      </c>
      <c r="I38" s="140">
        <v>299</v>
      </c>
      <c r="J38" s="115">
        <v>27</v>
      </c>
      <c r="K38" s="116">
        <v>9.0301003344481607</v>
      </c>
    </row>
    <row r="39" spans="1:11" ht="14.1" customHeight="1" x14ac:dyDescent="0.2">
      <c r="A39" s="306">
        <v>51</v>
      </c>
      <c r="B39" s="307" t="s">
        <v>258</v>
      </c>
      <c r="C39" s="308"/>
      <c r="D39" s="113">
        <v>6.1738268129618374</v>
      </c>
      <c r="E39" s="115">
        <v>1930</v>
      </c>
      <c r="F39" s="114">
        <v>1908</v>
      </c>
      <c r="G39" s="114">
        <v>1906</v>
      </c>
      <c r="H39" s="114">
        <v>1882</v>
      </c>
      <c r="I39" s="140">
        <v>1871</v>
      </c>
      <c r="J39" s="115">
        <v>59</v>
      </c>
      <c r="K39" s="116">
        <v>3.1533939070016035</v>
      </c>
    </row>
    <row r="40" spans="1:11" ht="14.1" customHeight="1" x14ac:dyDescent="0.2">
      <c r="A40" s="306" t="s">
        <v>259</v>
      </c>
      <c r="B40" s="307" t="s">
        <v>260</v>
      </c>
      <c r="C40" s="308"/>
      <c r="D40" s="113">
        <v>5.5212565177057673</v>
      </c>
      <c r="E40" s="115">
        <v>1726</v>
      </c>
      <c r="F40" s="114">
        <v>1715</v>
      </c>
      <c r="G40" s="114">
        <v>1714</v>
      </c>
      <c r="H40" s="114">
        <v>1699</v>
      </c>
      <c r="I40" s="140">
        <v>1689</v>
      </c>
      <c r="J40" s="115">
        <v>37</v>
      </c>
      <c r="K40" s="116">
        <v>2.1906453522794553</v>
      </c>
    </row>
    <row r="41" spans="1:11" ht="14.1" customHeight="1" x14ac:dyDescent="0.2">
      <c r="A41" s="306"/>
      <c r="B41" s="307" t="s">
        <v>261</v>
      </c>
      <c r="C41" s="308"/>
      <c r="D41" s="113">
        <v>4.5583954448034296</v>
      </c>
      <c r="E41" s="115">
        <v>1425</v>
      </c>
      <c r="F41" s="114">
        <v>1415</v>
      </c>
      <c r="G41" s="114">
        <v>1412</v>
      </c>
      <c r="H41" s="114">
        <v>1403</v>
      </c>
      <c r="I41" s="140">
        <v>1417</v>
      </c>
      <c r="J41" s="115">
        <v>8</v>
      </c>
      <c r="K41" s="116">
        <v>0.56457304163726185</v>
      </c>
    </row>
    <row r="42" spans="1:11" ht="14.1" customHeight="1" x14ac:dyDescent="0.2">
      <c r="A42" s="306">
        <v>52</v>
      </c>
      <c r="B42" s="307" t="s">
        <v>262</v>
      </c>
      <c r="C42" s="308"/>
      <c r="D42" s="113">
        <v>3.8610409135984134</v>
      </c>
      <c r="E42" s="115">
        <v>1207</v>
      </c>
      <c r="F42" s="114">
        <v>1190</v>
      </c>
      <c r="G42" s="114">
        <v>1198</v>
      </c>
      <c r="H42" s="114">
        <v>1181</v>
      </c>
      <c r="I42" s="140">
        <v>1153</v>
      </c>
      <c r="J42" s="115">
        <v>54</v>
      </c>
      <c r="K42" s="116">
        <v>4.6834345186470081</v>
      </c>
    </row>
    <row r="43" spans="1:11" ht="14.1" customHeight="1" x14ac:dyDescent="0.2">
      <c r="A43" s="306" t="s">
        <v>263</v>
      </c>
      <c r="B43" s="307" t="s">
        <v>264</v>
      </c>
      <c r="C43" s="308"/>
      <c r="D43" s="113">
        <v>3.2116694923386966</v>
      </c>
      <c r="E43" s="115">
        <v>1004</v>
      </c>
      <c r="F43" s="114">
        <v>1001</v>
      </c>
      <c r="G43" s="114">
        <v>1003</v>
      </c>
      <c r="H43" s="114">
        <v>997</v>
      </c>
      <c r="I43" s="140">
        <v>966</v>
      </c>
      <c r="J43" s="115">
        <v>38</v>
      </c>
      <c r="K43" s="116">
        <v>3.9337474120082816</v>
      </c>
    </row>
    <row r="44" spans="1:11" ht="14.1" customHeight="1" x14ac:dyDescent="0.2">
      <c r="A44" s="306">
        <v>53</v>
      </c>
      <c r="B44" s="307" t="s">
        <v>265</v>
      </c>
      <c r="C44" s="308"/>
      <c r="D44" s="113">
        <v>1.2699529765522537</v>
      </c>
      <c r="E44" s="115">
        <v>397</v>
      </c>
      <c r="F44" s="114">
        <v>372</v>
      </c>
      <c r="G44" s="114">
        <v>378</v>
      </c>
      <c r="H44" s="114">
        <v>252</v>
      </c>
      <c r="I44" s="140">
        <v>262</v>
      </c>
      <c r="J44" s="115">
        <v>135</v>
      </c>
      <c r="K44" s="116">
        <v>51.526717557251906</v>
      </c>
    </row>
    <row r="45" spans="1:11" ht="14.1" customHeight="1" x14ac:dyDescent="0.2">
      <c r="A45" s="306" t="s">
        <v>266</v>
      </c>
      <c r="B45" s="307" t="s">
        <v>267</v>
      </c>
      <c r="C45" s="308"/>
      <c r="D45" s="113">
        <v>1.2603563545631937</v>
      </c>
      <c r="E45" s="115">
        <v>394</v>
      </c>
      <c r="F45" s="114">
        <v>368</v>
      </c>
      <c r="G45" s="114">
        <v>374</v>
      </c>
      <c r="H45" s="114">
        <v>248</v>
      </c>
      <c r="I45" s="140">
        <v>259</v>
      </c>
      <c r="J45" s="115">
        <v>135</v>
      </c>
      <c r="K45" s="116">
        <v>52.123552123552123</v>
      </c>
    </row>
    <row r="46" spans="1:11" ht="14.1" customHeight="1" x14ac:dyDescent="0.2">
      <c r="A46" s="306">
        <v>54</v>
      </c>
      <c r="B46" s="307" t="s">
        <v>268</v>
      </c>
      <c r="C46" s="308"/>
      <c r="D46" s="113">
        <v>2.9109753366814881</v>
      </c>
      <c r="E46" s="115">
        <v>910</v>
      </c>
      <c r="F46" s="114">
        <v>881</v>
      </c>
      <c r="G46" s="114">
        <v>872</v>
      </c>
      <c r="H46" s="114">
        <v>872</v>
      </c>
      <c r="I46" s="140">
        <v>841</v>
      </c>
      <c r="J46" s="115">
        <v>69</v>
      </c>
      <c r="K46" s="116">
        <v>8.2045184304399523</v>
      </c>
    </row>
    <row r="47" spans="1:11" ht="14.1" customHeight="1" x14ac:dyDescent="0.2">
      <c r="A47" s="306">
        <v>61</v>
      </c>
      <c r="B47" s="307" t="s">
        <v>269</v>
      </c>
      <c r="C47" s="308"/>
      <c r="D47" s="113">
        <v>2.1016602156041073</v>
      </c>
      <c r="E47" s="115">
        <v>657</v>
      </c>
      <c r="F47" s="114">
        <v>664</v>
      </c>
      <c r="G47" s="114">
        <v>667</v>
      </c>
      <c r="H47" s="114">
        <v>643</v>
      </c>
      <c r="I47" s="140">
        <v>641</v>
      </c>
      <c r="J47" s="115">
        <v>16</v>
      </c>
      <c r="K47" s="116">
        <v>2.4960998439937598</v>
      </c>
    </row>
    <row r="48" spans="1:11" ht="14.1" customHeight="1" x14ac:dyDescent="0.2">
      <c r="A48" s="306">
        <v>62</v>
      </c>
      <c r="B48" s="307" t="s">
        <v>270</v>
      </c>
      <c r="C48" s="308"/>
      <c r="D48" s="113">
        <v>8.317072390518538</v>
      </c>
      <c r="E48" s="115">
        <v>2600</v>
      </c>
      <c r="F48" s="114">
        <v>2638</v>
      </c>
      <c r="G48" s="114">
        <v>2615</v>
      </c>
      <c r="H48" s="114">
        <v>2481</v>
      </c>
      <c r="I48" s="140">
        <v>2454</v>
      </c>
      <c r="J48" s="115">
        <v>146</v>
      </c>
      <c r="K48" s="116">
        <v>5.9494702526487364</v>
      </c>
    </row>
    <row r="49" spans="1:11" ht="14.1" customHeight="1" x14ac:dyDescent="0.2">
      <c r="A49" s="306">
        <v>63</v>
      </c>
      <c r="B49" s="307" t="s">
        <v>271</v>
      </c>
      <c r="C49" s="308"/>
      <c r="D49" s="113">
        <v>2.0664726016442212</v>
      </c>
      <c r="E49" s="115">
        <v>646</v>
      </c>
      <c r="F49" s="114">
        <v>664</v>
      </c>
      <c r="G49" s="114">
        <v>748</v>
      </c>
      <c r="H49" s="114">
        <v>748</v>
      </c>
      <c r="I49" s="140">
        <v>657</v>
      </c>
      <c r="J49" s="115">
        <v>-11</v>
      </c>
      <c r="K49" s="116">
        <v>-1.6742770167427701</v>
      </c>
    </row>
    <row r="50" spans="1:11" ht="14.1" customHeight="1" x14ac:dyDescent="0.2">
      <c r="A50" s="306" t="s">
        <v>272</v>
      </c>
      <c r="B50" s="307" t="s">
        <v>273</v>
      </c>
      <c r="C50" s="308"/>
      <c r="D50" s="113">
        <v>0.39985924954416047</v>
      </c>
      <c r="E50" s="115">
        <v>125</v>
      </c>
      <c r="F50" s="114">
        <v>125</v>
      </c>
      <c r="G50" s="114">
        <v>134</v>
      </c>
      <c r="H50" s="114">
        <v>140</v>
      </c>
      <c r="I50" s="140">
        <v>121</v>
      </c>
      <c r="J50" s="115">
        <v>4</v>
      </c>
      <c r="K50" s="116">
        <v>3.3057851239669422</v>
      </c>
    </row>
    <row r="51" spans="1:11" ht="14.1" customHeight="1" x14ac:dyDescent="0.2">
      <c r="A51" s="306" t="s">
        <v>274</v>
      </c>
      <c r="B51" s="307" t="s">
        <v>275</v>
      </c>
      <c r="C51" s="308"/>
      <c r="D51" s="113">
        <v>1.3275327084866126</v>
      </c>
      <c r="E51" s="115">
        <v>415</v>
      </c>
      <c r="F51" s="114">
        <v>434</v>
      </c>
      <c r="G51" s="114">
        <v>505</v>
      </c>
      <c r="H51" s="114">
        <v>504</v>
      </c>
      <c r="I51" s="140">
        <v>427</v>
      </c>
      <c r="J51" s="115">
        <v>-12</v>
      </c>
      <c r="K51" s="116">
        <v>-2.810304449648712</v>
      </c>
    </row>
    <row r="52" spans="1:11" ht="14.1" customHeight="1" x14ac:dyDescent="0.2">
      <c r="A52" s="306">
        <v>71</v>
      </c>
      <c r="B52" s="307" t="s">
        <v>276</v>
      </c>
      <c r="C52" s="308"/>
      <c r="D52" s="113">
        <v>8.9280573238220153</v>
      </c>
      <c r="E52" s="115">
        <v>2791</v>
      </c>
      <c r="F52" s="114">
        <v>2818</v>
      </c>
      <c r="G52" s="114">
        <v>2808</v>
      </c>
      <c r="H52" s="114">
        <v>2768</v>
      </c>
      <c r="I52" s="140">
        <v>2776</v>
      </c>
      <c r="J52" s="115">
        <v>15</v>
      </c>
      <c r="K52" s="116">
        <v>0.54034582132564846</v>
      </c>
    </row>
    <row r="53" spans="1:11" ht="14.1" customHeight="1" x14ac:dyDescent="0.2">
      <c r="A53" s="306" t="s">
        <v>277</v>
      </c>
      <c r="B53" s="307" t="s">
        <v>278</v>
      </c>
      <c r="C53" s="308"/>
      <c r="D53" s="113">
        <v>2.9301685806596076</v>
      </c>
      <c r="E53" s="115">
        <v>916</v>
      </c>
      <c r="F53" s="114">
        <v>929</v>
      </c>
      <c r="G53" s="114">
        <v>905</v>
      </c>
      <c r="H53" s="114">
        <v>850</v>
      </c>
      <c r="I53" s="140">
        <v>853</v>
      </c>
      <c r="J53" s="115">
        <v>63</v>
      </c>
      <c r="K53" s="116">
        <v>7.3856975381008203</v>
      </c>
    </row>
    <row r="54" spans="1:11" ht="14.1" customHeight="1" x14ac:dyDescent="0.2">
      <c r="A54" s="306" t="s">
        <v>279</v>
      </c>
      <c r="B54" s="307" t="s">
        <v>280</v>
      </c>
      <c r="C54" s="308"/>
      <c r="D54" s="113">
        <v>5.2301589840376188</v>
      </c>
      <c r="E54" s="115">
        <v>1635</v>
      </c>
      <c r="F54" s="114">
        <v>1653</v>
      </c>
      <c r="G54" s="114">
        <v>1666</v>
      </c>
      <c r="H54" s="114">
        <v>1677</v>
      </c>
      <c r="I54" s="140">
        <v>1689</v>
      </c>
      <c r="J54" s="115">
        <v>-54</v>
      </c>
      <c r="K54" s="116">
        <v>-3.197158081705151</v>
      </c>
    </row>
    <row r="55" spans="1:11" ht="14.1" customHeight="1" x14ac:dyDescent="0.2">
      <c r="A55" s="306">
        <v>72</v>
      </c>
      <c r="B55" s="307" t="s">
        <v>281</v>
      </c>
      <c r="C55" s="308"/>
      <c r="D55" s="113">
        <v>2.2648027894181246</v>
      </c>
      <c r="E55" s="115">
        <v>708</v>
      </c>
      <c r="F55" s="114">
        <v>712</v>
      </c>
      <c r="G55" s="114">
        <v>723</v>
      </c>
      <c r="H55" s="114">
        <v>709</v>
      </c>
      <c r="I55" s="140">
        <v>702</v>
      </c>
      <c r="J55" s="115">
        <v>6</v>
      </c>
      <c r="K55" s="116">
        <v>0.85470085470085466</v>
      </c>
    </row>
    <row r="56" spans="1:11" ht="14.1" customHeight="1" x14ac:dyDescent="0.2">
      <c r="A56" s="306" t="s">
        <v>282</v>
      </c>
      <c r="B56" s="307" t="s">
        <v>283</v>
      </c>
      <c r="C56" s="308"/>
      <c r="D56" s="113">
        <v>1.0972137807491762</v>
      </c>
      <c r="E56" s="115">
        <v>343</v>
      </c>
      <c r="F56" s="114">
        <v>352</v>
      </c>
      <c r="G56" s="114">
        <v>358</v>
      </c>
      <c r="H56" s="114">
        <v>362</v>
      </c>
      <c r="I56" s="140">
        <v>356</v>
      </c>
      <c r="J56" s="115">
        <v>-13</v>
      </c>
      <c r="K56" s="116">
        <v>-3.6516853932584268</v>
      </c>
    </row>
    <row r="57" spans="1:11" ht="14.1" customHeight="1" x14ac:dyDescent="0.2">
      <c r="A57" s="306" t="s">
        <v>284</v>
      </c>
      <c r="B57" s="307" t="s">
        <v>285</v>
      </c>
      <c r="C57" s="308"/>
      <c r="D57" s="113">
        <v>0.66856466523783631</v>
      </c>
      <c r="E57" s="115">
        <v>209</v>
      </c>
      <c r="F57" s="114">
        <v>208</v>
      </c>
      <c r="G57" s="114">
        <v>207</v>
      </c>
      <c r="H57" s="114">
        <v>199</v>
      </c>
      <c r="I57" s="140">
        <v>196</v>
      </c>
      <c r="J57" s="115">
        <v>13</v>
      </c>
      <c r="K57" s="116">
        <v>6.6326530612244898</v>
      </c>
    </row>
    <row r="58" spans="1:11" ht="14.1" customHeight="1" x14ac:dyDescent="0.2">
      <c r="A58" s="306">
        <v>73</v>
      </c>
      <c r="B58" s="307" t="s">
        <v>286</v>
      </c>
      <c r="C58" s="308"/>
      <c r="D58" s="113">
        <v>1.6634144781037075</v>
      </c>
      <c r="E58" s="115">
        <v>520</v>
      </c>
      <c r="F58" s="114">
        <v>518</v>
      </c>
      <c r="G58" s="114">
        <v>521</v>
      </c>
      <c r="H58" s="114">
        <v>504</v>
      </c>
      <c r="I58" s="140">
        <v>509</v>
      </c>
      <c r="J58" s="115">
        <v>11</v>
      </c>
      <c r="K58" s="116">
        <v>2.161100196463654</v>
      </c>
    </row>
    <row r="59" spans="1:11" ht="14.1" customHeight="1" x14ac:dyDescent="0.2">
      <c r="A59" s="306" t="s">
        <v>287</v>
      </c>
      <c r="B59" s="307" t="s">
        <v>288</v>
      </c>
      <c r="C59" s="308"/>
      <c r="D59" s="113">
        <v>1.4778797863152171</v>
      </c>
      <c r="E59" s="115">
        <v>462</v>
      </c>
      <c r="F59" s="114">
        <v>463</v>
      </c>
      <c r="G59" s="114">
        <v>467</v>
      </c>
      <c r="H59" s="114">
        <v>451</v>
      </c>
      <c r="I59" s="140">
        <v>453</v>
      </c>
      <c r="J59" s="115">
        <v>9</v>
      </c>
      <c r="K59" s="116">
        <v>1.9867549668874172</v>
      </c>
    </row>
    <row r="60" spans="1:11" ht="14.1" customHeight="1" x14ac:dyDescent="0.2">
      <c r="A60" s="306">
        <v>81</v>
      </c>
      <c r="B60" s="307" t="s">
        <v>289</v>
      </c>
      <c r="C60" s="308"/>
      <c r="D60" s="113">
        <v>7.418188797543265</v>
      </c>
      <c r="E60" s="115">
        <v>2319</v>
      </c>
      <c r="F60" s="114">
        <v>2351</v>
      </c>
      <c r="G60" s="114">
        <v>2334</v>
      </c>
      <c r="H60" s="114">
        <v>2256</v>
      </c>
      <c r="I60" s="140">
        <v>2246</v>
      </c>
      <c r="J60" s="115">
        <v>73</v>
      </c>
      <c r="K60" s="116">
        <v>3.2502226179875335</v>
      </c>
    </row>
    <row r="61" spans="1:11" ht="14.1" customHeight="1" x14ac:dyDescent="0.2">
      <c r="A61" s="306" t="s">
        <v>290</v>
      </c>
      <c r="B61" s="307" t="s">
        <v>291</v>
      </c>
      <c r="C61" s="308"/>
      <c r="D61" s="113">
        <v>2.4023543712613162</v>
      </c>
      <c r="E61" s="115">
        <v>751</v>
      </c>
      <c r="F61" s="114">
        <v>761</v>
      </c>
      <c r="G61" s="114">
        <v>754</v>
      </c>
      <c r="H61" s="114">
        <v>717</v>
      </c>
      <c r="I61" s="140">
        <v>715</v>
      </c>
      <c r="J61" s="115">
        <v>36</v>
      </c>
      <c r="K61" s="116">
        <v>5.034965034965035</v>
      </c>
    </row>
    <row r="62" spans="1:11" ht="14.1" customHeight="1" x14ac:dyDescent="0.2">
      <c r="A62" s="306" t="s">
        <v>292</v>
      </c>
      <c r="B62" s="307" t="s">
        <v>293</v>
      </c>
      <c r="C62" s="308"/>
      <c r="D62" s="113">
        <v>3.0197370525574998</v>
      </c>
      <c r="E62" s="115">
        <v>944</v>
      </c>
      <c r="F62" s="114">
        <v>958</v>
      </c>
      <c r="G62" s="114">
        <v>950</v>
      </c>
      <c r="H62" s="114">
        <v>922</v>
      </c>
      <c r="I62" s="140">
        <v>922</v>
      </c>
      <c r="J62" s="115">
        <v>22</v>
      </c>
      <c r="K62" s="116">
        <v>2.3861171366594358</v>
      </c>
    </row>
    <row r="63" spans="1:11" ht="14.1" customHeight="1" x14ac:dyDescent="0.2">
      <c r="A63" s="306"/>
      <c r="B63" s="307" t="s">
        <v>294</v>
      </c>
      <c r="C63" s="308"/>
      <c r="D63" s="113">
        <v>2.4695307251847352</v>
      </c>
      <c r="E63" s="115">
        <v>772</v>
      </c>
      <c r="F63" s="114">
        <v>785</v>
      </c>
      <c r="G63" s="114">
        <v>778</v>
      </c>
      <c r="H63" s="114">
        <v>754</v>
      </c>
      <c r="I63" s="140">
        <v>754</v>
      </c>
      <c r="J63" s="115">
        <v>18</v>
      </c>
      <c r="K63" s="116">
        <v>2.3872679045092839</v>
      </c>
    </row>
    <row r="64" spans="1:11" ht="14.1" customHeight="1" x14ac:dyDescent="0.2">
      <c r="A64" s="306" t="s">
        <v>295</v>
      </c>
      <c r="B64" s="307" t="s">
        <v>296</v>
      </c>
      <c r="C64" s="308"/>
      <c r="D64" s="113">
        <v>0.43184798950769332</v>
      </c>
      <c r="E64" s="115">
        <v>135</v>
      </c>
      <c r="F64" s="114">
        <v>131</v>
      </c>
      <c r="G64" s="114">
        <v>135</v>
      </c>
      <c r="H64" s="114">
        <v>135</v>
      </c>
      <c r="I64" s="140">
        <v>130</v>
      </c>
      <c r="J64" s="115">
        <v>5</v>
      </c>
      <c r="K64" s="116">
        <v>3.8461538461538463</v>
      </c>
    </row>
    <row r="65" spans="1:11" ht="14.1" customHeight="1" x14ac:dyDescent="0.2">
      <c r="A65" s="306" t="s">
        <v>297</v>
      </c>
      <c r="B65" s="307" t="s">
        <v>298</v>
      </c>
      <c r="C65" s="308"/>
      <c r="D65" s="113">
        <v>0.79012187709926107</v>
      </c>
      <c r="E65" s="115">
        <v>247</v>
      </c>
      <c r="F65" s="114">
        <v>249</v>
      </c>
      <c r="G65" s="114">
        <v>237</v>
      </c>
      <c r="H65" s="114">
        <v>238</v>
      </c>
      <c r="I65" s="140">
        <v>234</v>
      </c>
      <c r="J65" s="115">
        <v>13</v>
      </c>
      <c r="K65" s="116">
        <v>5.5555555555555554</v>
      </c>
    </row>
    <row r="66" spans="1:11" ht="14.1" customHeight="1" x14ac:dyDescent="0.2">
      <c r="A66" s="306">
        <v>82</v>
      </c>
      <c r="B66" s="307" t="s">
        <v>299</v>
      </c>
      <c r="C66" s="308"/>
      <c r="D66" s="113">
        <v>4.5551965708070759</v>
      </c>
      <c r="E66" s="115">
        <v>1424</v>
      </c>
      <c r="F66" s="114">
        <v>1431</v>
      </c>
      <c r="G66" s="114">
        <v>1439</v>
      </c>
      <c r="H66" s="114">
        <v>1399</v>
      </c>
      <c r="I66" s="140">
        <v>1397</v>
      </c>
      <c r="J66" s="115">
        <v>27</v>
      </c>
      <c r="K66" s="116">
        <v>1.9327129563350036</v>
      </c>
    </row>
    <row r="67" spans="1:11" ht="14.1" customHeight="1" x14ac:dyDescent="0.2">
      <c r="A67" s="306" t="s">
        <v>300</v>
      </c>
      <c r="B67" s="307" t="s">
        <v>301</v>
      </c>
      <c r="C67" s="308"/>
      <c r="D67" s="113">
        <v>2.7094462749112314</v>
      </c>
      <c r="E67" s="115">
        <v>847</v>
      </c>
      <c r="F67" s="114">
        <v>852</v>
      </c>
      <c r="G67" s="114">
        <v>865</v>
      </c>
      <c r="H67" s="114">
        <v>850</v>
      </c>
      <c r="I67" s="140">
        <v>833</v>
      </c>
      <c r="J67" s="115">
        <v>14</v>
      </c>
      <c r="K67" s="116">
        <v>1.680672268907563</v>
      </c>
    </row>
    <row r="68" spans="1:11" ht="14.1" customHeight="1" x14ac:dyDescent="0.2">
      <c r="A68" s="306" t="s">
        <v>302</v>
      </c>
      <c r="B68" s="307" t="s">
        <v>303</v>
      </c>
      <c r="C68" s="308"/>
      <c r="D68" s="113">
        <v>1.1803845046543617</v>
      </c>
      <c r="E68" s="115">
        <v>369</v>
      </c>
      <c r="F68" s="114">
        <v>371</v>
      </c>
      <c r="G68" s="114">
        <v>370</v>
      </c>
      <c r="H68" s="114">
        <v>352</v>
      </c>
      <c r="I68" s="140">
        <v>362</v>
      </c>
      <c r="J68" s="115">
        <v>7</v>
      </c>
      <c r="K68" s="116">
        <v>1.9337016574585635</v>
      </c>
    </row>
    <row r="69" spans="1:11" ht="14.1" customHeight="1" x14ac:dyDescent="0.2">
      <c r="A69" s="306">
        <v>83</v>
      </c>
      <c r="B69" s="307" t="s">
        <v>304</v>
      </c>
      <c r="C69" s="308"/>
      <c r="D69" s="113">
        <v>9.5774287450817308</v>
      </c>
      <c r="E69" s="115">
        <v>2994</v>
      </c>
      <c r="F69" s="114">
        <v>2997</v>
      </c>
      <c r="G69" s="114">
        <v>3019</v>
      </c>
      <c r="H69" s="114">
        <v>2921</v>
      </c>
      <c r="I69" s="140">
        <v>2920</v>
      </c>
      <c r="J69" s="115">
        <v>74</v>
      </c>
      <c r="K69" s="116">
        <v>2.5342465753424657</v>
      </c>
    </row>
    <row r="70" spans="1:11" ht="14.1" customHeight="1" x14ac:dyDescent="0.2">
      <c r="A70" s="306" t="s">
        <v>305</v>
      </c>
      <c r="B70" s="307" t="s">
        <v>306</v>
      </c>
      <c r="C70" s="308"/>
      <c r="D70" s="113">
        <v>7.6485077252807008</v>
      </c>
      <c r="E70" s="115">
        <v>2391</v>
      </c>
      <c r="F70" s="114">
        <v>2398</v>
      </c>
      <c r="G70" s="114">
        <v>2406</v>
      </c>
      <c r="H70" s="114">
        <v>2328</v>
      </c>
      <c r="I70" s="140">
        <v>2347</v>
      </c>
      <c r="J70" s="115">
        <v>44</v>
      </c>
      <c r="K70" s="116">
        <v>1.8747337025990627</v>
      </c>
    </row>
    <row r="71" spans="1:11" ht="14.1" customHeight="1" x14ac:dyDescent="0.2">
      <c r="A71" s="306"/>
      <c r="B71" s="307" t="s">
        <v>307</v>
      </c>
      <c r="C71" s="308"/>
      <c r="D71" s="113">
        <v>5.7643709414286173</v>
      </c>
      <c r="E71" s="115">
        <v>1802</v>
      </c>
      <c r="F71" s="114">
        <v>1816</v>
      </c>
      <c r="G71" s="114">
        <v>1835</v>
      </c>
      <c r="H71" s="114">
        <v>1792</v>
      </c>
      <c r="I71" s="140">
        <v>1804</v>
      </c>
      <c r="J71" s="115">
        <v>-2</v>
      </c>
      <c r="K71" s="116">
        <v>-0.11086474501108648</v>
      </c>
    </row>
    <row r="72" spans="1:11" ht="14.1" customHeight="1" x14ac:dyDescent="0.2">
      <c r="A72" s="306">
        <v>84</v>
      </c>
      <c r="B72" s="307" t="s">
        <v>308</v>
      </c>
      <c r="C72" s="308"/>
      <c r="D72" s="113">
        <v>0.95966219890598514</v>
      </c>
      <c r="E72" s="115">
        <v>300</v>
      </c>
      <c r="F72" s="114">
        <v>318</v>
      </c>
      <c r="G72" s="114">
        <v>311</v>
      </c>
      <c r="H72" s="114">
        <v>318</v>
      </c>
      <c r="I72" s="140">
        <v>344</v>
      </c>
      <c r="J72" s="115">
        <v>-44</v>
      </c>
      <c r="K72" s="116">
        <v>-12.790697674418604</v>
      </c>
    </row>
    <row r="73" spans="1:11" ht="14.1" customHeight="1" x14ac:dyDescent="0.2">
      <c r="A73" s="306" t="s">
        <v>309</v>
      </c>
      <c r="B73" s="307" t="s">
        <v>310</v>
      </c>
      <c r="C73" s="308"/>
      <c r="D73" s="113">
        <v>0.61738268129618379</v>
      </c>
      <c r="E73" s="115">
        <v>193</v>
      </c>
      <c r="F73" s="114">
        <v>214</v>
      </c>
      <c r="G73" s="114">
        <v>206</v>
      </c>
      <c r="H73" s="114">
        <v>207</v>
      </c>
      <c r="I73" s="140">
        <v>228</v>
      </c>
      <c r="J73" s="115">
        <v>-35</v>
      </c>
      <c r="K73" s="116">
        <v>-15.350877192982455</v>
      </c>
    </row>
    <row r="74" spans="1:11" ht="14.1" customHeight="1" x14ac:dyDescent="0.2">
      <c r="A74" s="306" t="s">
        <v>311</v>
      </c>
      <c r="B74" s="307" t="s">
        <v>312</v>
      </c>
      <c r="C74" s="308"/>
      <c r="D74" s="113">
        <v>7.0375227919772243E-2</v>
      </c>
      <c r="E74" s="115">
        <v>22</v>
      </c>
      <c r="F74" s="114">
        <v>23</v>
      </c>
      <c r="G74" s="114">
        <v>23</v>
      </c>
      <c r="H74" s="114">
        <v>23</v>
      </c>
      <c r="I74" s="140">
        <v>25</v>
      </c>
      <c r="J74" s="115">
        <v>-3</v>
      </c>
      <c r="K74" s="116">
        <v>-12</v>
      </c>
    </row>
    <row r="75" spans="1:11" ht="14.1" customHeight="1" x14ac:dyDescent="0.2">
      <c r="A75" s="306" t="s">
        <v>313</v>
      </c>
      <c r="B75" s="307" t="s">
        <v>314</v>
      </c>
      <c r="C75" s="308"/>
      <c r="D75" s="113">
        <v>4.4784235948945969E-2</v>
      </c>
      <c r="E75" s="115">
        <v>14</v>
      </c>
      <c r="F75" s="114">
        <v>15</v>
      </c>
      <c r="G75" s="114">
        <v>14</v>
      </c>
      <c r="H75" s="114">
        <v>19</v>
      </c>
      <c r="I75" s="140">
        <v>17</v>
      </c>
      <c r="J75" s="115">
        <v>-3</v>
      </c>
      <c r="K75" s="116">
        <v>-17.647058823529413</v>
      </c>
    </row>
    <row r="76" spans="1:11" ht="14.1" customHeight="1" x14ac:dyDescent="0.2">
      <c r="A76" s="306">
        <v>91</v>
      </c>
      <c r="B76" s="307" t="s">
        <v>315</v>
      </c>
      <c r="C76" s="308"/>
      <c r="D76" s="113">
        <v>0.15994369981766418</v>
      </c>
      <c r="E76" s="115">
        <v>50</v>
      </c>
      <c r="F76" s="114">
        <v>46</v>
      </c>
      <c r="G76" s="114">
        <v>48</v>
      </c>
      <c r="H76" s="114">
        <v>41</v>
      </c>
      <c r="I76" s="140">
        <v>41</v>
      </c>
      <c r="J76" s="115">
        <v>9</v>
      </c>
      <c r="K76" s="116">
        <v>21.951219512195124</v>
      </c>
    </row>
    <row r="77" spans="1:11" ht="14.1" customHeight="1" x14ac:dyDescent="0.2">
      <c r="A77" s="306">
        <v>92</v>
      </c>
      <c r="B77" s="307" t="s">
        <v>316</v>
      </c>
      <c r="C77" s="308"/>
      <c r="D77" s="113">
        <v>0.42545024151498673</v>
      </c>
      <c r="E77" s="115">
        <v>133</v>
      </c>
      <c r="F77" s="114">
        <v>143</v>
      </c>
      <c r="G77" s="114">
        <v>146</v>
      </c>
      <c r="H77" s="114">
        <v>141</v>
      </c>
      <c r="I77" s="140">
        <v>142</v>
      </c>
      <c r="J77" s="115">
        <v>-9</v>
      </c>
      <c r="K77" s="116">
        <v>-6.3380281690140849</v>
      </c>
    </row>
    <row r="78" spans="1:11" ht="14.1" customHeight="1" x14ac:dyDescent="0.2">
      <c r="A78" s="306">
        <v>93</v>
      </c>
      <c r="B78" s="307" t="s">
        <v>317</v>
      </c>
      <c r="C78" s="308"/>
      <c r="D78" s="113">
        <v>0.27510316368638238</v>
      </c>
      <c r="E78" s="115">
        <v>86</v>
      </c>
      <c r="F78" s="114">
        <v>86</v>
      </c>
      <c r="G78" s="114">
        <v>89</v>
      </c>
      <c r="H78" s="114">
        <v>83</v>
      </c>
      <c r="I78" s="140">
        <v>85</v>
      </c>
      <c r="J78" s="115">
        <v>1</v>
      </c>
      <c r="K78" s="116">
        <v>1.1764705882352942</v>
      </c>
    </row>
    <row r="79" spans="1:11" ht="14.1" customHeight="1" x14ac:dyDescent="0.2">
      <c r="A79" s="306">
        <v>94</v>
      </c>
      <c r="B79" s="307" t="s">
        <v>318</v>
      </c>
      <c r="C79" s="308"/>
      <c r="D79" s="113">
        <v>0.10876171587601165</v>
      </c>
      <c r="E79" s="115">
        <v>34</v>
      </c>
      <c r="F79" s="114">
        <v>36</v>
      </c>
      <c r="G79" s="114">
        <v>37</v>
      </c>
      <c r="H79" s="114">
        <v>37</v>
      </c>
      <c r="I79" s="140">
        <v>36</v>
      </c>
      <c r="J79" s="115">
        <v>-2</v>
      </c>
      <c r="K79" s="116">
        <v>-5.5555555555555554</v>
      </c>
    </row>
    <row r="80" spans="1:11" ht="14.1" customHeight="1" x14ac:dyDescent="0.2">
      <c r="A80" s="306" t="s">
        <v>319</v>
      </c>
      <c r="B80" s="307" t="s">
        <v>320</v>
      </c>
      <c r="C80" s="308"/>
      <c r="D80" s="113">
        <v>9.596621989059851E-3</v>
      </c>
      <c r="E80" s="115">
        <v>3</v>
      </c>
      <c r="F80" s="114">
        <v>3</v>
      </c>
      <c r="G80" s="114">
        <v>3</v>
      </c>
      <c r="H80" s="114">
        <v>4</v>
      </c>
      <c r="I80" s="140">
        <v>4</v>
      </c>
      <c r="J80" s="115">
        <v>-1</v>
      </c>
      <c r="K80" s="116">
        <v>-25</v>
      </c>
    </row>
    <row r="81" spans="1:11" ht="14.1" customHeight="1" x14ac:dyDescent="0.2">
      <c r="A81" s="310" t="s">
        <v>321</v>
      </c>
      <c r="B81" s="311" t="s">
        <v>224</v>
      </c>
      <c r="C81" s="312"/>
      <c r="D81" s="125">
        <v>0.75493426313937495</v>
      </c>
      <c r="E81" s="143">
        <v>236</v>
      </c>
      <c r="F81" s="144">
        <v>241</v>
      </c>
      <c r="G81" s="144">
        <v>244</v>
      </c>
      <c r="H81" s="144">
        <v>235</v>
      </c>
      <c r="I81" s="145">
        <v>239</v>
      </c>
      <c r="J81" s="143">
        <v>-3</v>
      </c>
      <c r="K81" s="146">
        <v>-1.2552301255230125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12727</v>
      </c>
      <c r="E12" s="114">
        <v>13021</v>
      </c>
      <c r="F12" s="114">
        <v>13266</v>
      </c>
      <c r="G12" s="114">
        <v>13138</v>
      </c>
      <c r="H12" s="140">
        <v>12910</v>
      </c>
      <c r="I12" s="115">
        <v>-183</v>
      </c>
      <c r="J12" s="116">
        <v>-1.4175058094500388</v>
      </c>
      <c r="K12"/>
      <c r="L12"/>
      <c r="M12"/>
      <c r="N12"/>
      <c r="O12"/>
      <c r="P12"/>
    </row>
    <row r="13" spans="1:16" s="110" customFormat="1" ht="14.45" customHeight="1" x14ac:dyDescent="0.2">
      <c r="A13" s="120" t="s">
        <v>105</v>
      </c>
      <c r="B13" s="119" t="s">
        <v>106</v>
      </c>
      <c r="C13" s="113">
        <v>42.075901626463427</v>
      </c>
      <c r="D13" s="115">
        <v>5355</v>
      </c>
      <c r="E13" s="114">
        <v>5430</v>
      </c>
      <c r="F13" s="114">
        <v>5505</v>
      </c>
      <c r="G13" s="114">
        <v>5383</v>
      </c>
      <c r="H13" s="140">
        <v>5249</v>
      </c>
      <c r="I13" s="115">
        <v>106</v>
      </c>
      <c r="J13" s="116">
        <v>2.0194322728138694</v>
      </c>
      <c r="K13"/>
      <c r="L13"/>
      <c r="M13"/>
      <c r="N13"/>
      <c r="O13"/>
      <c r="P13"/>
    </row>
    <row r="14" spans="1:16" s="110" customFormat="1" ht="14.45" customHeight="1" x14ac:dyDescent="0.2">
      <c r="A14" s="120"/>
      <c r="B14" s="119" t="s">
        <v>107</v>
      </c>
      <c r="C14" s="113">
        <v>57.924098373536573</v>
      </c>
      <c r="D14" s="115">
        <v>7372</v>
      </c>
      <c r="E14" s="114">
        <v>7591</v>
      </c>
      <c r="F14" s="114">
        <v>7761</v>
      </c>
      <c r="G14" s="114">
        <v>7755</v>
      </c>
      <c r="H14" s="140">
        <v>7661</v>
      </c>
      <c r="I14" s="115">
        <v>-289</v>
      </c>
      <c r="J14" s="116">
        <v>-3.7723534786581387</v>
      </c>
      <c r="K14"/>
      <c r="L14"/>
      <c r="M14"/>
      <c r="N14"/>
      <c r="O14"/>
      <c r="P14"/>
    </row>
    <row r="15" spans="1:16" s="110" customFormat="1" ht="14.45" customHeight="1" x14ac:dyDescent="0.2">
      <c r="A15" s="118" t="s">
        <v>105</v>
      </c>
      <c r="B15" s="121" t="s">
        <v>108</v>
      </c>
      <c r="C15" s="113">
        <v>22.746916005342971</v>
      </c>
      <c r="D15" s="115">
        <v>2895</v>
      </c>
      <c r="E15" s="114">
        <v>2906</v>
      </c>
      <c r="F15" s="114">
        <v>2992</v>
      </c>
      <c r="G15" s="114">
        <v>3010</v>
      </c>
      <c r="H15" s="140">
        <v>2951</v>
      </c>
      <c r="I15" s="115">
        <v>-56</v>
      </c>
      <c r="J15" s="116">
        <v>-1.8976618095560827</v>
      </c>
      <c r="K15"/>
      <c r="L15"/>
      <c r="M15"/>
      <c r="N15"/>
      <c r="O15"/>
      <c r="P15"/>
    </row>
    <row r="16" spans="1:16" s="110" customFormat="1" ht="14.45" customHeight="1" x14ac:dyDescent="0.2">
      <c r="A16" s="118"/>
      <c r="B16" s="121" t="s">
        <v>109</v>
      </c>
      <c r="C16" s="113">
        <v>39.616563212068833</v>
      </c>
      <c r="D16" s="115">
        <v>5042</v>
      </c>
      <c r="E16" s="114">
        <v>5218</v>
      </c>
      <c r="F16" s="114">
        <v>5290</v>
      </c>
      <c r="G16" s="114">
        <v>5201</v>
      </c>
      <c r="H16" s="140">
        <v>5157</v>
      </c>
      <c r="I16" s="115">
        <v>-115</v>
      </c>
      <c r="J16" s="116">
        <v>-2.2299786697692459</v>
      </c>
      <c r="K16"/>
      <c r="L16"/>
      <c r="M16"/>
      <c r="N16"/>
      <c r="O16"/>
      <c r="P16"/>
    </row>
    <row r="17" spans="1:16" s="110" customFormat="1" ht="14.45" customHeight="1" x14ac:dyDescent="0.2">
      <c r="A17" s="118"/>
      <c r="B17" s="121" t="s">
        <v>110</v>
      </c>
      <c r="C17" s="113">
        <v>19.682564626384853</v>
      </c>
      <c r="D17" s="115">
        <v>2505</v>
      </c>
      <c r="E17" s="114">
        <v>2580</v>
      </c>
      <c r="F17" s="114">
        <v>2628</v>
      </c>
      <c r="G17" s="114">
        <v>2618</v>
      </c>
      <c r="H17" s="140">
        <v>2560</v>
      </c>
      <c r="I17" s="115">
        <v>-55</v>
      </c>
      <c r="J17" s="116">
        <v>-2.1484375</v>
      </c>
      <c r="K17"/>
      <c r="L17"/>
      <c r="M17"/>
      <c r="N17"/>
      <c r="O17"/>
      <c r="P17"/>
    </row>
    <row r="18" spans="1:16" s="110" customFormat="1" ht="14.45" customHeight="1" x14ac:dyDescent="0.2">
      <c r="A18" s="120"/>
      <c r="B18" s="121" t="s">
        <v>111</v>
      </c>
      <c r="C18" s="113">
        <v>17.953956156203347</v>
      </c>
      <c r="D18" s="115">
        <v>2285</v>
      </c>
      <c r="E18" s="114">
        <v>2317</v>
      </c>
      <c r="F18" s="114">
        <v>2356</v>
      </c>
      <c r="G18" s="114">
        <v>2309</v>
      </c>
      <c r="H18" s="140">
        <v>2242</v>
      </c>
      <c r="I18" s="115">
        <v>43</v>
      </c>
      <c r="J18" s="116">
        <v>1.9179304192685103</v>
      </c>
      <c r="K18"/>
      <c r="L18"/>
      <c r="M18"/>
      <c r="N18"/>
      <c r="O18"/>
      <c r="P18"/>
    </row>
    <row r="19" spans="1:16" s="110" customFormat="1" ht="14.45" customHeight="1" x14ac:dyDescent="0.2">
      <c r="A19" s="120"/>
      <c r="B19" s="121" t="s">
        <v>112</v>
      </c>
      <c r="C19" s="113">
        <v>1.6107488017600378</v>
      </c>
      <c r="D19" s="115">
        <v>205</v>
      </c>
      <c r="E19" s="114">
        <v>219</v>
      </c>
      <c r="F19" s="114">
        <v>244</v>
      </c>
      <c r="G19" s="114">
        <v>203</v>
      </c>
      <c r="H19" s="140">
        <v>205</v>
      </c>
      <c r="I19" s="115">
        <v>0</v>
      </c>
      <c r="J19" s="116">
        <v>0</v>
      </c>
      <c r="K19"/>
      <c r="L19"/>
      <c r="M19"/>
      <c r="N19"/>
      <c r="O19"/>
      <c r="P19"/>
    </row>
    <row r="20" spans="1:16" s="110" customFormat="1" ht="14.45" customHeight="1" x14ac:dyDescent="0.2">
      <c r="A20" s="120" t="s">
        <v>113</v>
      </c>
      <c r="B20" s="119" t="s">
        <v>116</v>
      </c>
      <c r="C20" s="113">
        <v>92.299834996464213</v>
      </c>
      <c r="D20" s="115">
        <v>11747</v>
      </c>
      <c r="E20" s="114">
        <v>12026</v>
      </c>
      <c r="F20" s="114">
        <v>12291</v>
      </c>
      <c r="G20" s="114">
        <v>12211</v>
      </c>
      <c r="H20" s="140">
        <v>12037</v>
      </c>
      <c r="I20" s="115">
        <v>-290</v>
      </c>
      <c r="J20" s="116">
        <v>-2.4092381822713302</v>
      </c>
      <c r="K20"/>
      <c r="L20"/>
      <c r="M20"/>
      <c r="N20"/>
      <c r="O20"/>
      <c r="P20"/>
    </row>
    <row r="21" spans="1:16" s="110" customFormat="1" ht="14.45" customHeight="1" x14ac:dyDescent="0.2">
      <c r="A21" s="123"/>
      <c r="B21" s="124" t="s">
        <v>117</v>
      </c>
      <c r="C21" s="125">
        <v>7.5037322228333467</v>
      </c>
      <c r="D21" s="143">
        <v>955</v>
      </c>
      <c r="E21" s="144">
        <v>969</v>
      </c>
      <c r="F21" s="144">
        <v>953</v>
      </c>
      <c r="G21" s="144">
        <v>907</v>
      </c>
      <c r="H21" s="145">
        <v>857</v>
      </c>
      <c r="I21" s="143">
        <v>98</v>
      </c>
      <c r="J21" s="146">
        <v>11.435239206534423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12426</v>
      </c>
      <c r="E56" s="114">
        <v>12821</v>
      </c>
      <c r="F56" s="114">
        <v>13126</v>
      </c>
      <c r="G56" s="114">
        <v>13182</v>
      </c>
      <c r="H56" s="140">
        <v>12943</v>
      </c>
      <c r="I56" s="115">
        <v>-517</v>
      </c>
      <c r="J56" s="116">
        <v>-3.9944371474928535</v>
      </c>
      <c r="K56"/>
      <c r="L56"/>
      <c r="M56"/>
      <c r="N56"/>
      <c r="O56"/>
      <c r="P56"/>
    </row>
    <row r="57" spans="1:16" s="110" customFormat="1" ht="14.45" customHeight="1" x14ac:dyDescent="0.2">
      <c r="A57" s="120" t="s">
        <v>105</v>
      </c>
      <c r="B57" s="119" t="s">
        <v>106</v>
      </c>
      <c r="C57" s="113">
        <v>39.763399323998065</v>
      </c>
      <c r="D57" s="115">
        <v>4941</v>
      </c>
      <c r="E57" s="114">
        <v>5077</v>
      </c>
      <c r="F57" s="114">
        <v>5223</v>
      </c>
      <c r="G57" s="114">
        <v>5160</v>
      </c>
      <c r="H57" s="140">
        <v>5004</v>
      </c>
      <c r="I57" s="115">
        <v>-63</v>
      </c>
      <c r="J57" s="116">
        <v>-1.2589928057553956</v>
      </c>
    </row>
    <row r="58" spans="1:16" s="110" customFormat="1" ht="14.45" customHeight="1" x14ac:dyDescent="0.2">
      <c r="A58" s="120"/>
      <c r="B58" s="119" t="s">
        <v>107</v>
      </c>
      <c r="C58" s="113">
        <v>60.236600676001935</v>
      </c>
      <c r="D58" s="115">
        <v>7485</v>
      </c>
      <c r="E58" s="114">
        <v>7744</v>
      </c>
      <c r="F58" s="114">
        <v>7903</v>
      </c>
      <c r="G58" s="114">
        <v>8022</v>
      </c>
      <c r="H58" s="140">
        <v>7939</v>
      </c>
      <c r="I58" s="115">
        <v>-454</v>
      </c>
      <c r="J58" s="116">
        <v>-5.7186043582315156</v>
      </c>
    </row>
    <row r="59" spans="1:16" s="110" customFormat="1" ht="14.45" customHeight="1" x14ac:dyDescent="0.2">
      <c r="A59" s="118" t="s">
        <v>105</v>
      </c>
      <c r="B59" s="121" t="s">
        <v>108</v>
      </c>
      <c r="C59" s="113">
        <v>18.646386608723645</v>
      </c>
      <c r="D59" s="115">
        <v>2317</v>
      </c>
      <c r="E59" s="114">
        <v>2401</v>
      </c>
      <c r="F59" s="114">
        <v>2539</v>
      </c>
      <c r="G59" s="114">
        <v>2571</v>
      </c>
      <c r="H59" s="140">
        <v>2432</v>
      </c>
      <c r="I59" s="115">
        <v>-115</v>
      </c>
      <c r="J59" s="116">
        <v>-4.7286184210526319</v>
      </c>
    </row>
    <row r="60" spans="1:16" s="110" customFormat="1" ht="14.45" customHeight="1" x14ac:dyDescent="0.2">
      <c r="A60" s="118"/>
      <c r="B60" s="121" t="s">
        <v>109</v>
      </c>
      <c r="C60" s="113">
        <v>41.139546112988896</v>
      </c>
      <c r="D60" s="115">
        <v>5112</v>
      </c>
      <c r="E60" s="114">
        <v>5296</v>
      </c>
      <c r="F60" s="114">
        <v>5368</v>
      </c>
      <c r="G60" s="114">
        <v>5396</v>
      </c>
      <c r="H60" s="140">
        <v>5389</v>
      </c>
      <c r="I60" s="115">
        <v>-277</v>
      </c>
      <c r="J60" s="116">
        <v>-5.140100204119503</v>
      </c>
    </row>
    <row r="61" spans="1:16" s="110" customFormat="1" ht="14.45" customHeight="1" x14ac:dyDescent="0.2">
      <c r="A61" s="118"/>
      <c r="B61" s="121" t="s">
        <v>110</v>
      </c>
      <c r="C61" s="113">
        <v>20.811202317720909</v>
      </c>
      <c r="D61" s="115">
        <v>2586</v>
      </c>
      <c r="E61" s="114">
        <v>2667</v>
      </c>
      <c r="F61" s="114">
        <v>2732</v>
      </c>
      <c r="G61" s="114">
        <v>2763</v>
      </c>
      <c r="H61" s="140">
        <v>2738</v>
      </c>
      <c r="I61" s="115">
        <v>-152</v>
      </c>
      <c r="J61" s="116">
        <v>-5.5514974433893354</v>
      </c>
    </row>
    <row r="62" spans="1:16" s="110" customFormat="1" ht="14.45" customHeight="1" x14ac:dyDescent="0.2">
      <c r="A62" s="120"/>
      <c r="B62" s="121" t="s">
        <v>111</v>
      </c>
      <c r="C62" s="113">
        <v>19.402864960566554</v>
      </c>
      <c r="D62" s="115">
        <v>2411</v>
      </c>
      <c r="E62" s="114">
        <v>2457</v>
      </c>
      <c r="F62" s="114">
        <v>2487</v>
      </c>
      <c r="G62" s="114">
        <v>2452</v>
      </c>
      <c r="H62" s="140">
        <v>2384</v>
      </c>
      <c r="I62" s="115">
        <v>27</v>
      </c>
      <c r="J62" s="116">
        <v>1.1325503355704698</v>
      </c>
    </row>
    <row r="63" spans="1:16" s="110" customFormat="1" ht="14.45" customHeight="1" x14ac:dyDescent="0.2">
      <c r="A63" s="120"/>
      <c r="B63" s="121" t="s">
        <v>112</v>
      </c>
      <c r="C63" s="113">
        <v>1.8992435216481571</v>
      </c>
      <c r="D63" s="115">
        <v>236</v>
      </c>
      <c r="E63" s="114">
        <v>254</v>
      </c>
      <c r="F63" s="114">
        <v>285</v>
      </c>
      <c r="G63" s="114">
        <v>246</v>
      </c>
      <c r="H63" s="140">
        <v>239</v>
      </c>
      <c r="I63" s="115">
        <v>-3</v>
      </c>
      <c r="J63" s="116">
        <v>-1.2552301255230125</v>
      </c>
    </row>
    <row r="64" spans="1:16" s="110" customFormat="1" ht="14.45" customHeight="1" x14ac:dyDescent="0.2">
      <c r="A64" s="120" t="s">
        <v>113</v>
      </c>
      <c r="B64" s="119" t="s">
        <v>116</v>
      </c>
      <c r="C64" s="113">
        <v>92.435216481570905</v>
      </c>
      <c r="D64" s="115">
        <v>11486</v>
      </c>
      <c r="E64" s="114">
        <v>11837</v>
      </c>
      <c r="F64" s="114">
        <v>12117</v>
      </c>
      <c r="G64" s="114">
        <v>12198</v>
      </c>
      <c r="H64" s="140">
        <v>11992</v>
      </c>
      <c r="I64" s="115">
        <v>-506</v>
      </c>
      <c r="J64" s="116">
        <v>-4.2194796531020682</v>
      </c>
    </row>
    <row r="65" spans="1:10" s="110" customFormat="1" ht="14.45" customHeight="1" x14ac:dyDescent="0.2">
      <c r="A65" s="123"/>
      <c r="B65" s="124" t="s">
        <v>117</v>
      </c>
      <c r="C65" s="125">
        <v>7.4118783196523417</v>
      </c>
      <c r="D65" s="143">
        <v>921</v>
      </c>
      <c r="E65" s="144">
        <v>960</v>
      </c>
      <c r="F65" s="144">
        <v>987</v>
      </c>
      <c r="G65" s="144">
        <v>963</v>
      </c>
      <c r="H65" s="145">
        <v>934</v>
      </c>
      <c r="I65" s="143">
        <v>-13</v>
      </c>
      <c r="J65" s="146">
        <v>-1.39186295503212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12727</v>
      </c>
      <c r="G11" s="114">
        <v>13021</v>
      </c>
      <c r="H11" s="114">
        <v>13266</v>
      </c>
      <c r="I11" s="114">
        <v>13138</v>
      </c>
      <c r="J11" s="140">
        <v>12910</v>
      </c>
      <c r="K11" s="114">
        <v>-183</v>
      </c>
      <c r="L11" s="116">
        <v>-1.4175058094500388</v>
      </c>
    </row>
    <row r="12" spans="1:17" s="110" customFormat="1" ht="24" customHeight="1" x14ac:dyDescent="0.2">
      <c r="A12" s="604" t="s">
        <v>185</v>
      </c>
      <c r="B12" s="605"/>
      <c r="C12" s="605"/>
      <c r="D12" s="606"/>
      <c r="E12" s="113">
        <v>42.075901626463427</v>
      </c>
      <c r="F12" s="115">
        <v>5355</v>
      </c>
      <c r="G12" s="114">
        <v>5430</v>
      </c>
      <c r="H12" s="114">
        <v>5505</v>
      </c>
      <c r="I12" s="114">
        <v>5383</v>
      </c>
      <c r="J12" s="140">
        <v>5249</v>
      </c>
      <c r="K12" s="114">
        <v>106</v>
      </c>
      <c r="L12" s="116">
        <v>2.0194322728138694</v>
      </c>
    </row>
    <row r="13" spans="1:17" s="110" customFormat="1" ht="15" customHeight="1" x14ac:dyDescent="0.2">
      <c r="A13" s="120"/>
      <c r="B13" s="607" t="s">
        <v>107</v>
      </c>
      <c r="C13" s="607"/>
      <c r="E13" s="113">
        <v>57.924098373536573</v>
      </c>
      <c r="F13" s="115">
        <v>7372</v>
      </c>
      <c r="G13" s="114">
        <v>7591</v>
      </c>
      <c r="H13" s="114">
        <v>7761</v>
      </c>
      <c r="I13" s="114">
        <v>7755</v>
      </c>
      <c r="J13" s="140">
        <v>7661</v>
      </c>
      <c r="K13" s="114">
        <v>-289</v>
      </c>
      <c r="L13" s="116">
        <v>-3.7723534786581387</v>
      </c>
    </row>
    <row r="14" spans="1:17" s="110" customFormat="1" ht="22.5" customHeight="1" x14ac:dyDescent="0.2">
      <c r="A14" s="604" t="s">
        <v>186</v>
      </c>
      <c r="B14" s="605"/>
      <c r="C14" s="605"/>
      <c r="D14" s="606"/>
      <c r="E14" s="113">
        <v>22.746916005342971</v>
      </c>
      <c r="F14" s="115">
        <v>2895</v>
      </c>
      <c r="G14" s="114">
        <v>2906</v>
      </c>
      <c r="H14" s="114">
        <v>2992</v>
      </c>
      <c r="I14" s="114">
        <v>3010</v>
      </c>
      <c r="J14" s="140">
        <v>2951</v>
      </c>
      <c r="K14" s="114">
        <v>-56</v>
      </c>
      <c r="L14" s="116">
        <v>-1.8976618095560827</v>
      </c>
    </row>
    <row r="15" spans="1:17" s="110" customFormat="1" ht="15" customHeight="1" x14ac:dyDescent="0.2">
      <c r="A15" s="120"/>
      <c r="B15" s="119"/>
      <c r="C15" s="258" t="s">
        <v>106</v>
      </c>
      <c r="E15" s="113">
        <v>49.050086355785837</v>
      </c>
      <c r="F15" s="115">
        <v>1420</v>
      </c>
      <c r="G15" s="114">
        <v>1417</v>
      </c>
      <c r="H15" s="114">
        <v>1435</v>
      </c>
      <c r="I15" s="114">
        <v>1440</v>
      </c>
      <c r="J15" s="140">
        <v>1423</v>
      </c>
      <c r="K15" s="114">
        <v>-3</v>
      </c>
      <c r="L15" s="116">
        <v>-0.21082220660576248</v>
      </c>
    </row>
    <row r="16" spans="1:17" s="110" customFormat="1" ht="15" customHeight="1" x14ac:dyDescent="0.2">
      <c r="A16" s="120"/>
      <c r="B16" s="119"/>
      <c r="C16" s="258" t="s">
        <v>107</v>
      </c>
      <c r="E16" s="113">
        <v>50.949913644214163</v>
      </c>
      <c r="F16" s="115">
        <v>1475</v>
      </c>
      <c r="G16" s="114">
        <v>1489</v>
      </c>
      <c r="H16" s="114">
        <v>1557</v>
      </c>
      <c r="I16" s="114">
        <v>1570</v>
      </c>
      <c r="J16" s="140">
        <v>1528</v>
      </c>
      <c r="K16" s="114">
        <v>-53</v>
      </c>
      <c r="L16" s="116">
        <v>-3.4685863874345548</v>
      </c>
    </row>
    <row r="17" spans="1:12" s="110" customFormat="1" ht="15" customHeight="1" x14ac:dyDescent="0.2">
      <c r="A17" s="120"/>
      <c r="B17" s="121" t="s">
        <v>109</v>
      </c>
      <c r="C17" s="258"/>
      <c r="E17" s="113">
        <v>39.616563212068833</v>
      </c>
      <c r="F17" s="115">
        <v>5042</v>
      </c>
      <c r="G17" s="114">
        <v>5218</v>
      </c>
      <c r="H17" s="114">
        <v>5290</v>
      </c>
      <c r="I17" s="114">
        <v>5201</v>
      </c>
      <c r="J17" s="140">
        <v>5157</v>
      </c>
      <c r="K17" s="114">
        <v>-115</v>
      </c>
      <c r="L17" s="116">
        <v>-2.2299786697692459</v>
      </c>
    </row>
    <row r="18" spans="1:12" s="110" customFormat="1" ht="15" customHeight="1" x14ac:dyDescent="0.2">
      <c r="A18" s="120"/>
      <c r="B18" s="119"/>
      <c r="C18" s="258" t="s">
        <v>106</v>
      </c>
      <c r="E18" s="113">
        <v>35.977786592621975</v>
      </c>
      <c r="F18" s="115">
        <v>1814</v>
      </c>
      <c r="G18" s="114">
        <v>1859</v>
      </c>
      <c r="H18" s="114">
        <v>1868</v>
      </c>
      <c r="I18" s="114">
        <v>1763</v>
      </c>
      <c r="J18" s="140">
        <v>1717</v>
      </c>
      <c r="K18" s="114">
        <v>97</v>
      </c>
      <c r="L18" s="116">
        <v>5.6493884682585902</v>
      </c>
    </row>
    <row r="19" spans="1:12" s="110" customFormat="1" ht="15" customHeight="1" x14ac:dyDescent="0.2">
      <c r="A19" s="120"/>
      <c r="B19" s="119"/>
      <c r="C19" s="258" t="s">
        <v>107</v>
      </c>
      <c r="E19" s="113">
        <v>64.022213407378018</v>
      </c>
      <c r="F19" s="115">
        <v>3228</v>
      </c>
      <c r="G19" s="114">
        <v>3359</v>
      </c>
      <c r="H19" s="114">
        <v>3422</v>
      </c>
      <c r="I19" s="114">
        <v>3438</v>
      </c>
      <c r="J19" s="140">
        <v>3440</v>
      </c>
      <c r="K19" s="114">
        <v>-212</v>
      </c>
      <c r="L19" s="116">
        <v>-6.1627906976744189</v>
      </c>
    </row>
    <row r="20" spans="1:12" s="110" customFormat="1" ht="15" customHeight="1" x14ac:dyDescent="0.2">
      <c r="A20" s="120"/>
      <c r="B20" s="121" t="s">
        <v>110</v>
      </c>
      <c r="C20" s="258"/>
      <c r="E20" s="113">
        <v>19.682564626384853</v>
      </c>
      <c r="F20" s="115">
        <v>2505</v>
      </c>
      <c r="G20" s="114">
        <v>2580</v>
      </c>
      <c r="H20" s="114">
        <v>2628</v>
      </c>
      <c r="I20" s="114">
        <v>2618</v>
      </c>
      <c r="J20" s="140">
        <v>2560</v>
      </c>
      <c r="K20" s="114">
        <v>-55</v>
      </c>
      <c r="L20" s="116">
        <v>-2.1484375</v>
      </c>
    </row>
    <row r="21" spans="1:12" s="110" customFormat="1" ht="15" customHeight="1" x14ac:dyDescent="0.2">
      <c r="A21" s="120"/>
      <c r="B21" s="119"/>
      <c r="C21" s="258" t="s">
        <v>106</v>
      </c>
      <c r="E21" s="113">
        <v>35.688622754491021</v>
      </c>
      <c r="F21" s="115">
        <v>894</v>
      </c>
      <c r="G21" s="114">
        <v>914</v>
      </c>
      <c r="H21" s="114">
        <v>937</v>
      </c>
      <c r="I21" s="114">
        <v>933</v>
      </c>
      <c r="J21" s="140">
        <v>918</v>
      </c>
      <c r="K21" s="114">
        <v>-24</v>
      </c>
      <c r="L21" s="116">
        <v>-2.6143790849673203</v>
      </c>
    </row>
    <row r="22" spans="1:12" s="110" customFormat="1" ht="15" customHeight="1" x14ac:dyDescent="0.2">
      <c r="A22" s="120"/>
      <c r="B22" s="119"/>
      <c r="C22" s="258" t="s">
        <v>107</v>
      </c>
      <c r="E22" s="113">
        <v>64.311377245508979</v>
      </c>
      <c r="F22" s="115">
        <v>1611</v>
      </c>
      <c r="G22" s="114">
        <v>1666</v>
      </c>
      <c r="H22" s="114">
        <v>1691</v>
      </c>
      <c r="I22" s="114">
        <v>1685</v>
      </c>
      <c r="J22" s="140">
        <v>1642</v>
      </c>
      <c r="K22" s="114">
        <v>-31</v>
      </c>
      <c r="L22" s="116">
        <v>-1.8879415347137638</v>
      </c>
    </row>
    <row r="23" spans="1:12" s="110" customFormat="1" ht="15" customHeight="1" x14ac:dyDescent="0.2">
      <c r="A23" s="120"/>
      <c r="B23" s="121" t="s">
        <v>111</v>
      </c>
      <c r="C23" s="258"/>
      <c r="E23" s="113">
        <v>17.953956156203347</v>
      </c>
      <c r="F23" s="115">
        <v>2285</v>
      </c>
      <c r="G23" s="114">
        <v>2317</v>
      </c>
      <c r="H23" s="114">
        <v>2356</v>
      </c>
      <c r="I23" s="114">
        <v>2309</v>
      </c>
      <c r="J23" s="140">
        <v>2242</v>
      </c>
      <c r="K23" s="114">
        <v>43</v>
      </c>
      <c r="L23" s="116">
        <v>1.9179304192685103</v>
      </c>
    </row>
    <row r="24" spans="1:12" s="110" customFormat="1" ht="15" customHeight="1" x14ac:dyDescent="0.2">
      <c r="A24" s="120"/>
      <c r="B24" s="119"/>
      <c r="C24" s="258" t="s">
        <v>106</v>
      </c>
      <c r="E24" s="113">
        <v>53.698030634573307</v>
      </c>
      <c r="F24" s="115">
        <v>1227</v>
      </c>
      <c r="G24" s="114">
        <v>1240</v>
      </c>
      <c r="H24" s="114">
        <v>1265</v>
      </c>
      <c r="I24" s="114">
        <v>1247</v>
      </c>
      <c r="J24" s="140">
        <v>1191</v>
      </c>
      <c r="K24" s="114">
        <v>36</v>
      </c>
      <c r="L24" s="116">
        <v>3.0226700251889169</v>
      </c>
    </row>
    <row r="25" spans="1:12" s="110" customFormat="1" ht="15" customHeight="1" x14ac:dyDescent="0.2">
      <c r="A25" s="120"/>
      <c r="B25" s="119"/>
      <c r="C25" s="258" t="s">
        <v>107</v>
      </c>
      <c r="E25" s="113">
        <v>46.301969365426693</v>
      </c>
      <c r="F25" s="115">
        <v>1058</v>
      </c>
      <c r="G25" s="114">
        <v>1077</v>
      </c>
      <c r="H25" s="114">
        <v>1091</v>
      </c>
      <c r="I25" s="114">
        <v>1062</v>
      </c>
      <c r="J25" s="140">
        <v>1051</v>
      </c>
      <c r="K25" s="114">
        <v>7</v>
      </c>
      <c r="L25" s="116">
        <v>0.66603235014272122</v>
      </c>
    </row>
    <row r="26" spans="1:12" s="110" customFormat="1" ht="15" customHeight="1" x14ac:dyDescent="0.2">
      <c r="A26" s="120"/>
      <c r="C26" s="121" t="s">
        <v>187</v>
      </c>
      <c r="D26" s="110" t="s">
        <v>188</v>
      </c>
      <c r="E26" s="113">
        <v>1.6107488017600378</v>
      </c>
      <c r="F26" s="115">
        <v>205</v>
      </c>
      <c r="G26" s="114">
        <v>219</v>
      </c>
      <c r="H26" s="114">
        <v>244</v>
      </c>
      <c r="I26" s="114">
        <v>203</v>
      </c>
      <c r="J26" s="140">
        <v>205</v>
      </c>
      <c r="K26" s="114">
        <v>0</v>
      </c>
      <c r="L26" s="116">
        <v>0</v>
      </c>
    </row>
    <row r="27" spans="1:12" s="110" customFormat="1" ht="15" customHeight="1" x14ac:dyDescent="0.2">
      <c r="A27" s="120"/>
      <c r="B27" s="119"/>
      <c r="D27" s="259" t="s">
        <v>106</v>
      </c>
      <c r="E27" s="113">
        <v>45.853658536585364</v>
      </c>
      <c r="F27" s="115">
        <v>94</v>
      </c>
      <c r="G27" s="114">
        <v>104</v>
      </c>
      <c r="H27" s="114">
        <v>116</v>
      </c>
      <c r="I27" s="114">
        <v>89</v>
      </c>
      <c r="J27" s="140">
        <v>90</v>
      </c>
      <c r="K27" s="114">
        <v>4</v>
      </c>
      <c r="L27" s="116">
        <v>4.4444444444444446</v>
      </c>
    </row>
    <row r="28" spans="1:12" s="110" customFormat="1" ht="15" customHeight="1" x14ac:dyDescent="0.2">
      <c r="A28" s="120"/>
      <c r="B28" s="119"/>
      <c r="D28" s="259" t="s">
        <v>107</v>
      </c>
      <c r="E28" s="113">
        <v>54.146341463414636</v>
      </c>
      <c r="F28" s="115">
        <v>111</v>
      </c>
      <c r="G28" s="114">
        <v>115</v>
      </c>
      <c r="H28" s="114">
        <v>128</v>
      </c>
      <c r="I28" s="114">
        <v>114</v>
      </c>
      <c r="J28" s="140">
        <v>115</v>
      </c>
      <c r="K28" s="114">
        <v>-4</v>
      </c>
      <c r="L28" s="116">
        <v>-3.4782608695652173</v>
      </c>
    </row>
    <row r="29" spans="1:12" s="110" customFormat="1" ht="24" customHeight="1" x14ac:dyDescent="0.2">
      <c r="A29" s="604" t="s">
        <v>189</v>
      </c>
      <c r="B29" s="605"/>
      <c r="C29" s="605"/>
      <c r="D29" s="606"/>
      <c r="E29" s="113">
        <v>92.299834996464213</v>
      </c>
      <c r="F29" s="115">
        <v>11747</v>
      </c>
      <c r="G29" s="114">
        <v>12026</v>
      </c>
      <c r="H29" s="114">
        <v>12291</v>
      </c>
      <c r="I29" s="114">
        <v>12211</v>
      </c>
      <c r="J29" s="140">
        <v>12037</v>
      </c>
      <c r="K29" s="114">
        <v>-290</v>
      </c>
      <c r="L29" s="116">
        <v>-2.4092381822713302</v>
      </c>
    </row>
    <row r="30" spans="1:12" s="110" customFormat="1" ht="15" customHeight="1" x14ac:dyDescent="0.2">
      <c r="A30" s="120"/>
      <c r="B30" s="119"/>
      <c r="C30" s="258" t="s">
        <v>106</v>
      </c>
      <c r="E30" s="113">
        <v>42.223546437388272</v>
      </c>
      <c r="F30" s="115">
        <v>4960</v>
      </c>
      <c r="G30" s="114">
        <v>5035</v>
      </c>
      <c r="H30" s="114">
        <v>5125</v>
      </c>
      <c r="I30" s="114">
        <v>5042</v>
      </c>
      <c r="J30" s="140">
        <v>4932</v>
      </c>
      <c r="K30" s="114">
        <v>28</v>
      </c>
      <c r="L30" s="116">
        <v>0.56772100567721007</v>
      </c>
    </row>
    <row r="31" spans="1:12" s="110" customFormat="1" ht="15" customHeight="1" x14ac:dyDescent="0.2">
      <c r="A31" s="120"/>
      <c r="B31" s="119"/>
      <c r="C31" s="258" t="s">
        <v>107</v>
      </c>
      <c r="E31" s="113">
        <v>57.776453562611728</v>
      </c>
      <c r="F31" s="115">
        <v>6787</v>
      </c>
      <c r="G31" s="114">
        <v>6991</v>
      </c>
      <c r="H31" s="114">
        <v>7166</v>
      </c>
      <c r="I31" s="114">
        <v>7169</v>
      </c>
      <c r="J31" s="140">
        <v>7105</v>
      </c>
      <c r="K31" s="114">
        <v>-318</v>
      </c>
      <c r="L31" s="116">
        <v>-4.475721323011963</v>
      </c>
    </row>
    <row r="32" spans="1:12" s="110" customFormat="1" ht="15" customHeight="1" x14ac:dyDescent="0.2">
      <c r="A32" s="120"/>
      <c r="B32" s="119" t="s">
        <v>117</v>
      </c>
      <c r="C32" s="258"/>
      <c r="E32" s="113">
        <v>7.5037322228333467</v>
      </c>
      <c r="F32" s="114">
        <v>955</v>
      </c>
      <c r="G32" s="114">
        <v>969</v>
      </c>
      <c r="H32" s="114">
        <v>953</v>
      </c>
      <c r="I32" s="114">
        <v>907</v>
      </c>
      <c r="J32" s="140">
        <v>857</v>
      </c>
      <c r="K32" s="114">
        <v>98</v>
      </c>
      <c r="L32" s="116">
        <v>11.435239206534423</v>
      </c>
    </row>
    <row r="33" spans="1:12" s="110" customFormat="1" ht="15" customHeight="1" x14ac:dyDescent="0.2">
      <c r="A33" s="120"/>
      <c r="B33" s="119"/>
      <c r="C33" s="258" t="s">
        <v>106</v>
      </c>
      <c r="E33" s="113">
        <v>40.732984293193716</v>
      </c>
      <c r="F33" s="114">
        <v>389</v>
      </c>
      <c r="G33" s="114">
        <v>389</v>
      </c>
      <c r="H33" s="114">
        <v>375</v>
      </c>
      <c r="I33" s="114">
        <v>336</v>
      </c>
      <c r="J33" s="140">
        <v>312</v>
      </c>
      <c r="K33" s="114">
        <v>77</v>
      </c>
      <c r="L33" s="116">
        <v>24.679487179487179</v>
      </c>
    </row>
    <row r="34" spans="1:12" s="110" customFormat="1" ht="15" customHeight="1" x14ac:dyDescent="0.2">
      <c r="A34" s="120"/>
      <c r="B34" s="119"/>
      <c r="C34" s="258" t="s">
        <v>107</v>
      </c>
      <c r="E34" s="113">
        <v>59.267015706806284</v>
      </c>
      <c r="F34" s="114">
        <v>566</v>
      </c>
      <c r="G34" s="114">
        <v>580</v>
      </c>
      <c r="H34" s="114">
        <v>578</v>
      </c>
      <c r="I34" s="114">
        <v>571</v>
      </c>
      <c r="J34" s="140">
        <v>545</v>
      </c>
      <c r="K34" s="114">
        <v>21</v>
      </c>
      <c r="L34" s="116">
        <v>3.8532110091743119</v>
      </c>
    </row>
    <row r="35" spans="1:12" s="110" customFormat="1" ht="24" customHeight="1" x14ac:dyDescent="0.2">
      <c r="A35" s="604" t="s">
        <v>192</v>
      </c>
      <c r="B35" s="605"/>
      <c r="C35" s="605"/>
      <c r="D35" s="606"/>
      <c r="E35" s="113">
        <v>19.014693171996544</v>
      </c>
      <c r="F35" s="114">
        <v>2420</v>
      </c>
      <c r="G35" s="114">
        <v>2409</v>
      </c>
      <c r="H35" s="114">
        <v>2481</v>
      </c>
      <c r="I35" s="114">
        <v>2561</v>
      </c>
      <c r="J35" s="114">
        <v>2486</v>
      </c>
      <c r="K35" s="318">
        <v>-66</v>
      </c>
      <c r="L35" s="319">
        <v>-2.6548672566371683</v>
      </c>
    </row>
    <row r="36" spans="1:12" s="110" customFormat="1" ht="15" customHeight="1" x14ac:dyDescent="0.2">
      <c r="A36" s="120"/>
      <c r="B36" s="119"/>
      <c r="C36" s="258" t="s">
        <v>106</v>
      </c>
      <c r="E36" s="113">
        <v>42.107438016528924</v>
      </c>
      <c r="F36" s="114">
        <v>1019</v>
      </c>
      <c r="G36" s="114">
        <v>990</v>
      </c>
      <c r="H36" s="114">
        <v>1019</v>
      </c>
      <c r="I36" s="114">
        <v>1044</v>
      </c>
      <c r="J36" s="114">
        <v>1002</v>
      </c>
      <c r="K36" s="318">
        <v>17</v>
      </c>
      <c r="L36" s="116">
        <v>1.6966067864271457</v>
      </c>
    </row>
    <row r="37" spans="1:12" s="110" customFormat="1" ht="15" customHeight="1" x14ac:dyDescent="0.2">
      <c r="A37" s="120"/>
      <c r="B37" s="119"/>
      <c r="C37" s="258" t="s">
        <v>107</v>
      </c>
      <c r="E37" s="113">
        <v>57.892561983471076</v>
      </c>
      <c r="F37" s="114">
        <v>1401</v>
      </c>
      <c r="G37" s="114">
        <v>1419</v>
      </c>
      <c r="H37" s="114">
        <v>1462</v>
      </c>
      <c r="I37" s="114">
        <v>1517</v>
      </c>
      <c r="J37" s="140">
        <v>1484</v>
      </c>
      <c r="K37" s="114">
        <v>-83</v>
      </c>
      <c r="L37" s="116">
        <v>-5.5929919137466308</v>
      </c>
    </row>
    <row r="38" spans="1:12" s="110" customFormat="1" ht="15" customHeight="1" x14ac:dyDescent="0.2">
      <c r="A38" s="120"/>
      <c r="B38" s="119" t="s">
        <v>328</v>
      </c>
      <c r="C38" s="258"/>
      <c r="E38" s="113">
        <v>52.007543018778975</v>
      </c>
      <c r="F38" s="114">
        <v>6619</v>
      </c>
      <c r="G38" s="114">
        <v>6748</v>
      </c>
      <c r="H38" s="114">
        <v>6875</v>
      </c>
      <c r="I38" s="114">
        <v>6701</v>
      </c>
      <c r="J38" s="140">
        <v>6601</v>
      </c>
      <c r="K38" s="114">
        <v>18</v>
      </c>
      <c r="L38" s="116">
        <v>0.27268595667323131</v>
      </c>
    </row>
    <row r="39" spans="1:12" s="110" customFormat="1" ht="15" customHeight="1" x14ac:dyDescent="0.2">
      <c r="A39" s="120"/>
      <c r="B39" s="119"/>
      <c r="C39" s="258" t="s">
        <v>106</v>
      </c>
      <c r="E39" s="113">
        <v>43.23915999395679</v>
      </c>
      <c r="F39" s="115">
        <v>2862</v>
      </c>
      <c r="G39" s="114">
        <v>2894</v>
      </c>
      <c r="H39" s="114">
        <v>2956</v>
      </c>
      <c r="I39" s="114">
        <v>2839</v>
      </c>
      <c r="J39" s="140">
        <v>2770</v>
      </c>
      <c r="K39" s="114">
        <v>92</v>
      </c>
      <c r="L39" s="116">
        <v>3.3212996389891698</v>
      </c>
    </row>
    <row r="40" spans="1:12" s="110" customFormat="1" ht="15" customHeight="1" x14ac:dyDescent="0.2">
      <c r="A40" s="120"/>
      <c r="B40" s="119"/>
      <c r="C40" s="258" t="s">
        <v>107</v>
      </c>
      <c r="E40" s="113">
        <v>56.76084000604321</v>
      </c>
      <c r="F40" s="115">
        <v>3757</v>
      </c>
      <c r="G40" s="114">
        <v>3854</v>
      </c>
      <c r="H40" s="114">
        <v>3919</v>
      </c>
      <c r="I40" s="114">
        <v>3862</v>
      </c>
      <c r="J40" s="140">
        <v>3831</v>
      </c>
      <c r="K40" s="114">
        <v>-74</v>
      </c>
      <c r="L40" s="116">
        <v>-1.931610545549465</v>
      </c>
    </row>
    <row r="41" spans="1:12" s="110" customFormat="1" ht="15" customHeight="1" x14ac:dyDescent="0.2">
      <c r="A41" s="120"/>
      <c r="B41" s="320" t="s">
        <v>515</v>
      </c>
      <c r="C41" s="258"/>
      <c r="E41" s="113">
        <v>4.4708100887876165</v>
      </c>
      <c r="F41" s="115">
        <v>569</v>
      </c>
      <c r="G41" s="114">
        <v>580</v>
      </c>
      <c r="H41" s="114">
        <v>587</v>
      </c>
      <c r="I41" s="114">
        <v>587</v>
      </c>
      <c r="J41" s="140">
        <v>566</v>
      </c>
      <c r="K41" s="114">
        <v>3</v>
      </c>
      <c r="L41" s="116">
        <v>0.53003533568904593</v>
      </c>
    </row>
    <row r="42" spans="1:12" s="110" customFormat="1" ht="15" customHeight="1" x14ac:dyDescent="0.2">
      <c r="A42" s="120"/>
      <c r="B42" s="119"/>
      <c r="C42" s="268" t="s">
        <v>106</v>
      </c>
      <c r="D42" s="182"/>
      <c r="E42" s="113">
        <v>46.924428822495607</v>
      </c>
      <c r="F42" s="115">
        <v>267</v>
      </c>
      <c r="G42" s="114">
        <v>278</v>
      </c>
      <c r="H42" s="114">
        <v>277</v>
      </c>
      <c r="I42" s="114">
        <v>259</v>
      </c>
      <c r="J42" s="140">
        <v>247</v>
      </c>
      <c r="K42" s="114">
        <v>20</v>
      </c>
      <c r="L42" s="116">
        <v>8.097165991902834</v>
      </c>
    </row>
    <row r="43" spans="1:12" s="110" customFormat="1" ht="15" customHeight="1" x14ac:dyDescent="0.2">
      <c r="A43" s="120"/>
      <c r="B43" s="119"/>
      <c r="C43" s="268" t="s">
        <v>107</v>
      </c>
      <c r="D43" s="182"/>
      <c r="E43" s="113">
        <v>53.075571177504393</v>
      </c>
      <c r="F43" s="115">
        <v>302</v>
      </c>
      <c r="G43" s="114">
        <v>302</v>
      </c>
      <c r="H43" s="114">
        <v>310</v>
      </c>
      <c r="I43" s="114">
        <v>328</v>
      </c>
      <c r="J43" s="140">
        <v>319</v>
      </c>
      <c r="K43" s="114">
        <v>-17</v>
      </c>
      <c r="L43" s="116">
        <v>-5.3291536050156738</v>
      </c>
    </row>
    <row r="44" spans="1:12" s="110" customFormat="1" ht="15" customHeight="1" x14ac:dyDescent="0.2">
      <c r="A44" s="120"/>
      <c r="B44" s="119" t="s">
        <v>205</v>
      </c>
      <c r="C44" s="268"/>
      <c r="D44" s="182"/>
      <c r="E44" s="113">
        <v>24.506953720436865</v>
      </c>
      <c r="F44" s="115">
        <v>3119</v>
      </c>
      <c r="G44" s="114">
        <v>3284</v>
      </c>
      <c r="H44" s="114">
        <v>3323</v>
      </c>
      <c r="I44" s="114">
        <v>3289</v>
      </c>
      <c r="J44" s="140">
        <v>3257</v>
      </c>
      <c r="K44" s="114">
        <v>-138</v>
      </c>
      <c r="L44" s="116">
        <v>-4.2370279398219219</v>
      </c>
    </row>
    <row r="45" spans="1:12" s="110" customFormat="1" ht="15" customHeight="1" x14ac:dyDescent="0.2">
      <c r="A45" s="120"/>
      <c r="B45" s="119"/>
      <c r="C45" s="268" t="s">
        <v>106</v>
      </c>
      <c r="D45" s="182"/>
      <c r="E45" s="113">
        <v>38.698300737415842</v>
      </c>
      <c r="F45" s="115">
        <v>1207</v>
      </c>
      <c r="G45" s="114">
        <v>1268</v>
      </c>
      <c r="H45" s="114">
        <v>1253</v>
      </c>
      <c r="I45" s="114">
        <v>1241</v>
      </c>
      <c r="J45" s="140">
        <v>1230</v>
      </c>
      <c r="K45" s="114">
        <v>-23</v>
      </c>
      <c r="L45" s="116">
        <v>-1.8699186991869918</v>
      </c>
    </row>
    <row r="46" spans="1:12" s="110" customFormat="1" ht="15" customHeight="1" x14ac:dyDescent="0.2">
      <c r="A46" s="123"/>
      <c r="B46" s="124"/>
      <c r="C46" s="260" t="s">
        <v>107</v>
      </c>
      <c r="D46" s="261"/>
      <c r="E46" s="125">
        <v>61.301699262584158</v>
      </c>
      <c r="F46" s="143">
        <v>1912</v>
      </c>
      <c r="G46" s="144">
        <v>2016</v>
      </c>
      <c r="H46" s="144">
        <v>2070</v>
      </c>
      <c r="I46" s="144">
        <v>2048</v>
      </c>
      <c r="J46" s="145">
        <v>2027</v>
      </c>
      <c r="K46" s="144">
        <v>-115</v>
      </c>
      <c r="L46" s="146">
        <v>-5.6734089787863837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12727</v>
      </c>
      <c r="E11" s="114">
        <v>13021</v>
      </c>
      <c r="F11" s="114">
        <v>13266</v>
      </c>
      <c r="G11" s="114">
        <v>13138</v>
      </c>
      <c r="H11" s="140">
        <v>12910</v>
      </c>
      <c r="I11" s="115">
        <v>-183</v>
      </c>
      <c r="J11" s="116">
        <v>-1.4175058094500388</v>
      </c>
    </row>
    <row r="12" spans="1:15" s="110" customFormat="1" ht="24.95" customHeight="1" x14ac:dyDescent="0.2">
      <c r="A12" s="193" t="s">
        <v>132</v>
      </c>
      <c r="B12" s="194" t="s">
        <v>133</v>
      </c>
      <c r="C12" s="113">
        <v>2.6793431287813312</v>
      </c>
      <c r="D12" s="115">
        <v>341</v>
      </c>
      <c r="E12" s="114">
        <v>343</v>
      </c>
      <c r="F12" s="114">
        <v>355</v>
      </c>
      <c r="G12" s="114">
        <v>344</v>
      </c>
      <c r="H12" s="140">
        <v>329</v>
      </c>
      <c r="I12" s="115">
        <v>12</v>
      </c>
      <c r="J12" s="116">
        <v>3.6474164133738602</v>
      </c>
    </row>
    <row r="13" spans="1:15" s="110" customFormat="1" ht="24.95" customHeight="1" x14ac:dyDescent="0.2">
      <c r="A13" s="193" t="s">
        <v>134</v>
      </c>
      <c r="B13" s="199" t="s">
        <v>214</v>
      </c>
      <c r="C13" s="113">
        <v>0.56572640842303767</v>
      </c>
      <c r="D13" s="115">
        <v>72</v>
      </c>
      <c r="E13" s="114">
        <v>77</v>
      </c>
      <c r="F13" s="114">
        <v>90</v>
      </c>
      <c r="G13" s="114">
        <v>93</v>
      </c>
      <c r="H13" s="140">
        <v>74</v>
      </c>
      <c r="I13" s="115">
        <v>-2</v>
      </c>
      <c r="J13" s="116">
        <v>-2.7027027027027026</v>
      </c>
    </row>
    <row r="14" spans="1:15" s="287" customFormat="1" ht="24.95" customHeight="1" x14ac:dyDescent="0.2">
      <c r="A14" s="193" t="s">
        <v>215</v>
      </c>
      <c r="B14" s="199" t="s">
        <v>137</v>
      </c>
      <c r="C14" s="113">
        <v>7.323014064587098</v>
      </c>
      <c r="D14" s="115">
        <v>932</v>
      </c>
      <c r="E14" s="114">
        <v>941</v>
      </c>
      <c r="F14" s="114">
        <v>978</v>
      </c>
      <c r="G14" s="114">
        <v>980</v>
      </c>
      <c r="H14" s="140">
        <v>950</v>
      </c>
      <c r="I14" s="115">
        <v>-18</v>
      </c>
      <c r="J14" s="116">
        <v>-1.8947368421052631</v>
      </c>
      <c r="K14" s="110"/>
      <c r="L14" s="110"/>
      <c r="M14" s="110"/>
      <c r="N14" s="110"/>
      <c r="O14" s="110"/>
    </row>
    <row r="15" spans="1:15" s="110" customFormat="1" ht="24.95" customHeight="1" x14ac:dyDescent="0.2">
      <c r="A15" s="193" t="s">
        <v>216</v>
      </c>
      <c r="B15" s="199" t="s">
        <v>217</v>
      </c>
      <c r="C15" s="113">
        <v>3.260784159660564</v>
      </c>
      <c r="D15" s="115">
        <v>415</v>
      </c>
      <c r="E15" s="114">
        <v>429</v>
      </c>
      <c r="F15" s="114">
        <v>444</v>
      </c>
      <c r="G15" s="114">
        <v>432</v>
      </c>
      <c r="H15" s="140">
        <v>399</v>
      </c>
      <c r="I15" s="115">
        <v>16</v>
      </c>
      <c r="J15" s="116">
        <v>4.0100250626566414</v>
      </c>
    </row>
    <row r="16" spans="1:15" s="287" customFormat="1" ht="24.95" customHeight="1" x14ac:dyDescent="0.2">
      <c r="A16" s="193" t="s">
        <v>218</v>
      </c>
      <c r="B16" s="199" t="s">
        <v>141</v>
      </c>
      <c r="C16" s="113">
        <v>3.0250648228176318</v>
      </c>
      <c r="D16" s="115">
        <v>385</v>
      </c>
      <c r="E16" s="114">
        <v>381</v>
      </c>
      <c r="F16" s="114">
        <v>393</v>
      </c>
      <c r="G16" s="114">
        <v>406</v>
      </c>
      <c r="H16" s="140">
        <v>402</v>
      </c>
      <c r="I16" s="115">
        <v>-17</v>
      </c>
      <c r="J16" s="116">
        <v>-4.2288557213930345</v>
      </c>
      <c r="K16" s="110"/>
      <c r="L16" s="110"/>
      <c r="M16" s="110"/>
      <c r="N16" s="110"/>
      <c r="O16" s="110"/>
    </row>
    <row r="17" spans="1:15" s="110" customFormat="1" ht="24.95" customHeight="1" x14ac:dyDescent="0.2">
      <c r="A17" s="193" t="s">
        <v>142</v>
      </c>
      <c r="B17" s="199" t="s">
        <v>220</v>
      </c>
      <c r="C17" s="113">
        <v>1.0371650821089022</v>
      </c>
      <c r="D17" s="115">
        <v>132</v>
      </c>
      <c r="E17" s="114">
        <v>131</v>
      </c>
      <c r="F17" s="114">
        <v>141</v>
      </c>
      <c r="G17" s="114">
        <v>142</v>
      </c>
      <c r="H17" s="140">
        <v>149</v>
      </c>
      <c r="I17" s="115">
        <v>-17</v>
      </c>
      <c r="J17" s="116">
        <v>-11.409395973154362</v>
      </c>
    </row>
    <row r="18" spans="1:15" s="287" customFormat="1" ht="24.95" customHeight="1" x14ac:dyDescent="0.2">
      <c r="A18" s="201" t="s">
        <v>144</v>
      </c>
      <c r="B18" s="202" t="s">
        <v>145</v>
      </c>
      <c r="C18" s="113">
        <v>4.9422487624734819</v>
      </c>
      <c r="D18" s="115">
        <v>629</v>
      </c>
      <c r="E18" s="114">
        <v>633</v>
      </c>
      <c r="F18" s="114">
        <v>653</v>
      </c>
      <c r="G18" s="114">
        <v>646</v>
      </c>
      <c r="H18" s="140">
        <v>622</v>
      </c>
      <c r="I18" s="115">
        <v>7</v>
      </c>
      <c r="J18" s="116">
        <v>1.1254019292604502</v>
      </c>
      <c r="K18" s="110"/>
      <c r="L18" s="110"/>
      <c r="M18" s="110"/>
      <c r="N18" s="110"/>
      <c r="O18" s="110"/>
    </row>
    <row r="19" spans="1:15" s="110" customFormat="1" ht="24.95" customHeight="1" x14ac:dyDescent="0.2">
      <c r="A19" s="193" t="s">
        <v>146</v>
      </c>
      <c r="B19" s="199" t="s">
        <v>147</v>
      </c>
      <c r="C19" s="113">
        <v>12.053115423901941</v>
      </c>
      <c r="D19" s="115">
        <v>1534</v>
      </c>
      <c r="E19" s="114">
        <v>1584</v>
      </c>
      <c r="F19" s="114">
        <v>1576</v>
      </c>
      <c r="G19" s="114">
        <v>1580</v>
      </c>
      <c r="H19" s="140">
        <v>1570</v>
      </c>
      <c r="I19" s="115">
        <v>-36</v>
      </c>
      <c r="J19" s="116">
        <v>-2.2929936305732483</v>
      </c>
    </row>
    <row r="20" spans="1:15" s="287" customFormat="1" ht="24.95" customHeight="1" x14ac:dyDescent="0.2">
      <c r="A20" s="193" t="s">
        <v>148</v>
      </c>
      <c r="B20" s="199" t="s">
        <v>149</v>
      </c>
      <c r="C20" s="113">
        <v>3.4572169403630078</v>
      </c>
      <c r="D20" s="115">
        <v>440</v>
      </c>
      <c r="E20" s="114">
        <v>462</v>
      </c>
      <c r="F20" s="114">
        <v>472</v>
      </c>
      <c r="G20" s="114">
        <v>468</v>
      </c>
      <c r="H20" s="140">
        <v>452</v>
      </c>
      <c r="I20" s="115">
        <v>-12</v>
      </c>
      <c r="J20" s="116">
        <v>-2.6548672566371683</v>
      </c>
      <c r="K20" s="110"/>
      <c r="L20" s="110"/>
      <c r="M20" s="110"/>
      <c r="N20" s="110"/>
      <c r="O20" s="110"/>
    </row>
    <row r="21" spans="1:15" s="110" customFormat="1" ht="24.95" customHeight="1" x14ac:dyDescent="0.2">
      <c r="A21" s="201" t="s">
        <v>150</v>
      </c>
      <c r="B21" s="202" t="s">
        <v>151</v>
      </c>
      <c r="C21" s="113">
        <v>13.773866582855346</v>
      </c>
      <c r="D21" s="115">
        <v>1753</v>
      </c>
      <c r="E21" s="114">
        <v>1877</v>
      </c>
      <c r="F21" s="114">
        <v>1986</v>
      </c>
      <c r="G21" s="114">
        <v>1983</v>
      </c>
      <c r="H21" s="140">
        <v>1878</v>
      </c>
      <c r="I21" s="115">
        <v>-125</v>
      </c>
      <c r="J21" s="116">
        <v>-6.6560170394036211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0.82501767895026323</v>
      </c>
      <c r="D23" s="115">
        <v>105</v>
      </c>
      <c r="E23" s="114">
        <v>107</v>
      </c>
      <c r="F23" s="114">
        <v>104</v>
      </c>
      <c r="G23" s="114">
        <v>100</v>
      </c>
      <c r="H23" s="140">
        <v>97</v>
      </c>
      <c r="I23" s="115">
        <v>8</v>
      </c>
      <c r="J23" s="116">
        <v>8.2474226804123703</v>
      </c>
    </row>
    <row r="24" spans="1:15" s="110" customFormat="1" ht="24.95" customHeight="1" x14ac:dyDescent="0.2">
      <c r="A24" s="193" t="s">
        <v>156</v>
      </c>
      <c r="B24" s="199" t="s">
        <v>221</v>
      </c>
      <c r="C24" s="113">
        <v>4.5336685786123985</v>
      </c>
      <c r="D24" s="115">
        <v>577</v>
      </c>
      <c r="E24" s="114">
        <v>584</v>
      </c>
      <c r="F24" s="114">
        <v>591</v>
      </c>
      <c r="G24" s="114">
        <v>586</v>
      </c>
      <c r="H24" s="140">
        <v>580</v>
      </c>
      <c r="I24" s="115">
        <v>-3</v>
      </c>
      <c r="J24" s="116">
        <v>-0.51724137931034486</v>
      </c>
    </row>
    <row r="25" spans="1:15" s="110" customFormat="1" ht="24.95" customHeight="1" x14ac:dyDescent="0.2">
      <c r="A25" s="193" t="s">
        <v>222</v>
      </c>
      <c r="B25" s="204" t="s">
        <v>159</v>
      </c>
      <c r="C25" s="113">
        <v>8.7530447081008873</v>
      </c>
      <c r="D25" s="115">
        <v>1114</v>
      </c>
      <c r="E25" s="114">
        <v>1089</v>
      </c>
      <c r="F25" s="114">
        <v>1086</v>
      </c>
      <c r="G25" s="114">
        <v>1033</v>
      </c>
      <c r="H25" s="140">
        <v>1006</v>
      </c>
      <c r="I25" s="115">
        <v>108</v>
      </c>
      <c r="J25" s="116">
        <v>10.735586481113319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3.8265105680836018</v>
      </c>
      <c r="D27" s="115">
        <v>487</v>
      </c>
      <c r="E27" s="114">
        <v>501</v>
      </c>
      <c r="F27" s="114">
        <v>510</v>
      </c>
      <c r="G27" s="114">
        <v>503</v>
      </c>
      <c r="H27" s="140">
        <v>496</v>
      </c>
      <c r="I27" s="115">
        <v>-9</v>
      </c>
      <c r="J27" s="116">
        <v>-1.814516129032258</v>
      </c>
    </row>
    <row r="28" spans="1:15" s="110" customFormat="1" ht="24.95" customHeight="1" x14ac:dyDescent="0.2">
      <c r="A28" s="193" t="s">
        <v>163</v>
      </c>
      <c r="B28" s="199" t="s">
        <v>164</v>
      </c>
      <c r="C28" s="113">
        <v>1.0921662607055866</v>
      </c>
      <c r="D28" s="115">
        <v>139</v>
      </c>
      <c r="E28" s="114">
        <v>140</v>
      </c>
      <c r="F28" s="114">
        <v>142</v>
      </c>
      <c r="G28" s="114">
        <v>139</v>
      </c>
      <c r="H28" s="140">
        <v>143</v>
      </c>
      <c r="I28" s="115">
        <v>-4</v>
      </c>
      <c r="J28" s="116">
        <v>-2.7972027972027971</v>
      </c>
    </row>
    <row r="29" spans="1:15" s="110" customFormat="1" ht="24.95" customHeight="1" x14ac:dyDescent="0.2">
      <c r="A29" s="193">
        <v>86</v>
      </c>
      <c r="B29" s="199" t="s">
        <v>165</v>
      </c>
      <c r="C29" s="113">
        <v>3.7950813231712108</v>
      </c>
      <c r="D29" s="115">
        <v>483</v>
      </c>
      <c r="E29" s="114">
        <v>487</v>
      </c>
      <c r="F29" s="114">
        <v>491</v>
      </c>
      <c r="G29" s="114">
        <v>476</v>
      </c>
      <c r="H29" s="140">
        <v>482</v>
      </c>
      <c r="I29" s="115">
        <v>1</v>
      </c>
      <c r="J29" s="116">
        <v>0.2074688796680498</v>
      </c>
    </row>
    <row r="30" spans="1:15" s="110" customFormat="1" ht="24.95" customHeight="1" x14ac:dyDescent="0.2">
      <c r="A30" s="193">
        <v>87.88</v>
      </c>
      <c r="B30" s="204" t="s">
        <v>166</v>
      </c>
      <c r="C30" s="113">
        <v>3.2843560933448575</v>
      </c>
      <c r="D30" s="115">
        <v>418</v>
      </c>
      <c r="E30" s="114">
        <v>426</v>
      </c>
      <c r="F30" s="114">
        <v>431</v>
      </c>
      <c r="G30" s="114">
        <v>420</v>
      </c>
      <c r="H30" s="140">
        <v>413</v>
      </c>
      <c r="I30" s="115">
        <v>5</v>
      </c>
      <c r="J30" s="116">
        <v>1.2106537530266344</v>
      </c>
    </row>
    <row r="31" spans="1:15" s="110" customFormat="1" ht="24.95" customHeight="1" x14ac:dyDescent="0.2">
      <c r="A31" s="193" t="s">
        <v>167</v>
      </c>
      <c r="B31" s="199" t="s">
        <v>168</v>
      </c>
      <c r="C31" s="113">
        <v>11.660249862497054</v>
      </c>
      <c r="D31" s="115">
        <v>1484</v>
      </c>
      <c r="E31" s="114">
        <v>1533</v>
      </c>
      <c r="F31" s="114">
        <v>1572</v>
      </c>
      <c r="G31" s="114">
        <v>1598</v>
      </c>
      <c r="H31" s="140">
        <v>1585</v>
      </c>
      <c r="I31" s="115">
        <v>-101</v>
      </c>
      <c r="J31" s="116">
        <v>-6.3722397476340698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2.6793431287813312</v>
      </c>
      <c r="D34" s="115">
        <v>341</v>
      </c>
      <c r="E34" s="114">
        <v>343</v>
      </c>
      <c r="F34" s="114">
        <v>355</v>
      </c>
      <c r="G34" s="114">
        <v>344</v>
      </c>
      <c r="H34" s="140">
        <v>329</v>
      </c>
      <c r="I34" s="115">
        <v>12</v>
      </c>
      <c r="J34" s="116">
        <v>3.6474164133738602</v>
      </c>
    </row>
    <row r="35" spans="1:10" s="110" customFormat="1" ht="24.95" customHeight="1" x14ac:dyDescent="0.2">
      <c r="A35" s="292" t="s">
        <v>171</v>
      </c>
      <c r="B35" s="293" t="s">
        <v>172</v>
      </c>
      <c r="C35" s="113">
        <v>12.830989235483617</v>
      </c>
      <c r="D35" s="115">
        <v>1633</v>
      </c>
      <c r="E35" s="114">
        <v>1651</v>
      </c>
      <c r="F35" s="114">
        <v>1721</v>
      </c>
      <c r="G35" s="114">
        <v>1719</v>
      </c>
      <c r="H35" s="140">
        <v>1646</v>
      </c>
      <c r="I35" s="115">
        <v>-13</v>
      </c>
      <c r="J35" s="116">
        <v>-0.7897934386391251</v>
      </c>
    </row>
    <row r="36" spans="1:10" s="110" customFormat="1" ht="24.95" customHeight="1" x14ac:dyDescent="0.2">
      <c r="A36" s="294" t="s">
        <v>173</v>
      </c>
      <c r="B36" s="295" t="s">
        <v>174</v>
      </c>
      <c r="C36" s="125">
        <v>84.489667635735046</v>
      </c>
      <c r="D36" s="143">
        <v>10753</v>
      </c>
      <c r="E36" s="144">
        <v>11027</v>
      </c>
      <c r="F36" s="144">
        <v>11190</v>
      </c>
      <c r="G36" s="144">
        <v>11075</v>
      </c>
      <c r="H36" s="145">
        <v>10935</v>
      </c>
      <c r="I36" s="143">
        <v>-182</v>
      </c>
      <c r="J36" s="146">
        <v>-1.6643804298125287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12727</v>
      </c>
      <c r="F11" s="264">
        <v>13021</v>
      </c>
      <c r="G11" s="264">
        <v>13266</v>
      </c>
      <c r="H11" s="264">
        <v>13138</v>
      </c>
      <c r="I11" s="265">
        <v>12910</v>
      </c>
      <c r="J11" s="263">
        <v>-183</v>
      </c>
      <c r="K11" s="266">
        <v>-1.4175058094500388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50.522511196668503</v>
      </c>
      <c r="E13" s="115">
        <v>6430</v>
      </c>
      <c r="F13" s="114">
        <v>6606</v>
      </c>
      <c r="G13" s="114">
        <v>6717</v>
      </c>
      <c r="H13" s="114">
        <v>6658</v>
      </c>
      <c r="I13" s="140">
        <v>6607</v>
      </c>
      <c r="J13" s="115">
        <v>-177</v>
      </c>
      <c r="K13" s="116">
        <v>-2.678976842742546</v>
      </c>
    </row>
    <row r="14" spans="1:15" ht="15.95" customHeight="1" x14ac:dyDescent="0.2">
      <c r="A14" s="306" t="s">
        <v>230</v>
      </c>
      <c r="B14" s="307"/>
      <c r="C14" s="308"/>
      <c r="D14" s="113">
        <v>38.720829732065688</v>
      </c>
      <c r="E14" s="115">
        <v>4928</v>
      </c>
      <c r="F14" s="114">
        <v>4974</v>
      </c>
      <c r="G14" s="114">
        <v>5105</v>
      </c>
      <c r="H14" s="114">
        <v>5042</v>
      </c>
      <c r="I14" s="140">
        <v>4869</v>
      </c>
      <c r="J14" s="115">
        <v>59</v>
      </c>
      <c r="K14" s="116">
        <v>1.2117477921544464</v>
      </c>
    </row>
    <row r="15" spans="1:15" ht="15.95" customHeight="1" x14ac:dyDescent="0.2">
      <c r="A15" s="306" t="s">
        <v>231</v>
      </c>
      <c r="B15" s="307"/>
      <c r="C15" s="308"/>
      <c r="D15" s="113">
        <v>3.292213404572955</v>
      </c>
      <c r="E15" s="115">
        <v>419</v>
      </c>
      <c r="F15" s="114">
        <v>438</v>
      </c>
      <c r="G15" s="114">
        <v>440</v>
      </c>
      <c r="H15" s="114">
        <v>420</v>
      </c>
      <c r="I15" s="140">
        <v>424</v>
      </c>
      <c r="J15" s="115">
        <v>-5</v>
      </c>
      <c r="K15" s="116">
        <v>-1.179245283018868</v>
      </c>
    </row>
    <row r="16" spans="1:15" ht="15.95" customHeight="1" x14ac:dyDescent="0.2">
      <c r="A16" s="306" t="s">
        <v>232</v>
      </c>
      <c r="B16" s="307"/>
      <c r="C16" s="308"/>
      <c r="D16" s="113">
        <v>2.2236190775516618</v>
      </c>
      <c r="E16" s="115">
        <v>283</v>
      </c>
      <c r="F16" s="114">
        <v>299</v>
      </c>
      <c r="G16" s="114">
        <v>309</v>
      </c>
      <c r="H16" s="114">
        <v>290</v>
      </c>
      <c r="I16" s="140">
        <v>302</v>
      </c>
      <c r="J16" s="115">
        <v>-19</v>
      </c>
      <c r="K16" s="116">
        <v>-6.2913907284768209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2.090044786674</v>
      </c>
      <c r="E18" s="115">
        <v>266</v>
      </c>
      <c r="F18" s="114">
        <v>263</v>
      </c>
      <c r="G18" s="114">
        <v>268</v>
      </c>
      <c r="H18" s="114">
        <v>265</v>
      </c>
      <c r="I18" s="140">
        <v>253</v>
      </c>
      <c r="J18" s="115">
        <v>13</v>
      </c>
      <c r="K18" s="116">
        <v>5.1383399209486162</v>
      </c>
    </row>
    <row r="19" spans="1:11" ht="14.1" customHeight="1" x14ac:dyDescent="0.2">
      <c r="A19" s="306" t="s">
        <v>235</v>
      </c>
      <c r="B19" s="307" t="s">
        <v>236</v>
      </c>
      <c r="C19" s="308"/>
      <c r="D19" s="113">
        <v>1.5164610670228649</v>
      </c>
      <c r="E19" s="115">
        <v>193</v>
      </c>
      <c r="F19" s="114">
        <v>190</v>
      </c>
      <c r="G19" s="114">
        <v>192</v>
      </c>
      <c r="H19" s="114">
        <v>188</v>
      </c>
      <c r="I19" s="140">
        <v>177</v>
      </c>
      <c r="J19" s="115">
        <v>16</v>
      </c>
      <c r="K19" s="116">
        <v>9.0395480225988702</v>
      </c>
    </row>
    <row r="20" spans="1:11" ht="14.1" customHeight="1" x14ac:dyDescent="0.2">
      <c r="A20" s="306">
        <v>12</v>
      </c>
      <c r="B20" s="307" t="s">
        <v>237</v>
      </c>
      <c r="C20" s="308"/>
      <c r="D20" s="113">
        <v>0.98216390351221816</v>
      </c>
      <c r="E20" s="115">
        <v>125</v>
      </c>
      <c r="F20" s="114">
        <v>121</v>
      </c>
      <c r="G20" s="114">
        <v>134</v>
      </c>
      <c r="H20" s="114">
        <v>148</v>
      </c>
      <c r="I20" s="140">
        <v>143</v>
      </c>
      <c r="J20" s="115">
        <v>-18</v>
      </c>
      <c r="K20" s="116">
        <v>-12.587412587412587</v>
      </c>
    </row>
    <row r="21" spans="1:11" ht="14.1" customHeight="1" x14ac:dyDescent="0.2">
      <c r="A21" s="306">
        <v>21</v>
      </c>
      <c r="B21" s="307" t="s">
        <v>238</v>
      </c>
      <c r="C21" s="308"/>
      <c r="D21" s="113">
        <v>7.857311228097745E-2</v>
      </c>
      <c r="E21" s="115">
        <v>10</v>
      </c>
      <c r="F21" s="114">
        <v>9</v>
      </c>
      <c r="G21" s="114">
        <v>12</v>
      </c>
      <c r="H21" s="114">
        <v>12</v>
      </c>
      <c r="I21" s="140">
        <v>12</v>
      </c>
      <c r="J21" s="115">
        <v>-2</v>
      </c>
      <c r="K21" s="116">
        <v>-16.666666666666668</v>
      </c>
    </row>
    <row r="22" spans="1:11" ht="14.1" customHeight="1" x14ac:dyDescent="0.2">
      <c r="A22" s="306">
        <v>22</v>
      </c>
      <c r="B22" s="307" t="s">
        <v>239</v>
      </c>
      <c r="C22" s="308"/>
      <c r="D22" s="113">
        <v>0.72287263298499249</v>
      </c>
      <c r="E22" s="115">
        <v>92</v>
      </c>
      <c r="F22" s="114">
        <v>92</v>
      </c>
      <c r="G22" s="114">
        <v>94</v>
      </c>
      <c r="H22" s="114">
        <v>94</v>
      </c>
      <c r="I22" s="140">
        <v>96</v>
      </c>
      <c r="J22" s="115">
        <v>-4</v>
      </c>
      <c r="K22" s="116">
        <v>-4.166666666666667</v>
      </c>
    </row>
    <row r="23" spans="1:11" ht="14.1" customHeight="1" x14ac:dyDescent="0.2">
      <c r="A23" s="306">
        <v>23</v>
      </c>
      <c r="B23" s="307" t="s">
        <v>240</v>
      </c>
      <c r="C23" s="308"/>
      <c r="D23" s="113">
        <v>0.25143395929912782</v>
      </c>
      <c r="E23" s="115">
        <v>32</v>
      </c>
      <c r="F23" s="114">
        <v>30</v>
      </c>
      <c r="G23" s="114">
        <v>32</v>
      </c>
      <c r="H23" s="114">
        <v>31</v>
      </c>
      <c r="I23" s="140">
        <v>27</v>
      </c>
      <c r="J23" s="115">
        <v>5</v>
      </c>
      <c r="K23" s="116">
        <v>18.518518518518519</v>
      </c>
    </row>
    <row r="24" spans="1:11" ht="14.1" customHeight="1" x14ac:dyDescent="0.2">
      <c r="A24" s="306">
        <v>24</v>
      </c>
      <c r="B24" s="307" t="s">
        <v>241</v>
      </c>
      <c r="C24" s="308"/>
      <c r="D24" s="113">
        <v>1.0293077708808045</v>
      </c>
      <c r="E24" s="115">
        <v>131</v>
      </c>
      <c r="F24" s="114">
        <v>132</v>
      </c>
      <c r="G24" s="114">
        <v>133</v>
      </c>
      <c r="H24" s="114">
        <v>147</v>
      </c>
      <c r="I24" s="140">
        <v>149</v>
      </c>
      <c r="J24" s="115">
        <v>-18</v>
      </c>
      <c r="K24" s="116">
        <v>-12.080536912751677</v>
      </c>
    </row>
    <row r="25" spans="1:11" ht="14.1" customHeight="1" x14ac:dyDescent="0.2">
      <c r="A25" s="306">
        <v>25</v>
      </c>
      <c r="B25" s="307" t="s">
        <v>242</v>
      </c>
      <c r="C25" s="308"/>
      <c r="D25" s="113">
        <v>1.1314528168460753</v>
      </c>
      <c r="E25" s="115">
        <v>144</v>
      </c>
      <c r="F25" s="114">
        <v>147</v>
      </c>
      <c r="G25" s="114">
        <v>148</v>
      </c>
      <c r="H25" s="114">
        <v>149</v>
      </c>
      <c r="I25" s="140">
        <v>147</v>
      </c>
      <c r="J25" s="115">
        <v>-3</v>
      </c>
      <c r="K25" s="116">
        <v>-2.0408163265306123</v>
      </c>
    </row>
    <row r="26" spans="1:11" ht="14.1" customHeight="1" x14ac:dyDescent="0.2">
      <c r="A26" s="306">
        <v>26</v>
      </c>
      <c r="B26" s="307" t="s">
        <v>243</v>
      </c>
      <c r="C26" s="308"/>
      <c r="D26" s="113">
        <v>0.76215918912548131</v>
      </c>
      <c r="E26" s="115">
        <v>97</v>
      </c>
      <c r="F26" s="114">
        <v>95</v>
      </c>
      <c r="G26" s="114">
        <v>103</v>
      </c>
      <c r="H26" s="114">
        <v>102</v>
      </c>
      <c r="I26" s="140">
        <v>97</v>
      </c>
      <c r="J26" s="115">
        <v>0</v>
      </c>
      <c r="K26" s="116">
        <v>0</v>
      </c>
    </row>
    <row r="27" spans="1:11" ht="14.1" customHeight="1" x14ac:dyDescent="0.2">
      <c r="A27" s="306">
        <v>27</v>
      </c>
      <c r="B27" s="307" t="s">
        <v>244</v>
      </c>
      <c r="C27" s="308"/>
      <c r="D27" s="113">
        <v>0.25929127052722556</v>
      </c>
      <c r="E27" s="115">
        <v>33</v>
      </c>
      <c r="F27" s="114">
        <v>27</v>
      </c>
      <c r="G27" s="114">
        <v>25</v>
      </c>
      <c r="H27" s="114">
        <v>29</v>
      </c>
      <c r="I27" s="140">
        <v>38</v>
      </c>
      <c r="J27" s="115">
        <v>-5</v>
      </c>
      <c r="K27" s="116">
        <v>-13.157894736842104</v>
      </c>
    </row>
    <row r="28" spans="1:11" ht="14.1" customHeight="1" x14ac:dyDescent="0.2">
      <c r="A28" s="306">
        <v>28</v>
      </c>
      <c r="B28" s="307" t="s">
        <v>245</v>
      </c>
      <c r="C28" s="308"/>
      <c r="D28" s="113">
        <v>8.6430423509075191E-2</v>
      </c>
      <c r="E28" s="115">
        <v>11</v>
      </c>
      <c r="F28" s="114">
        <v>12</v>
      </c>
      <c r="G28" s="114">
        <v>10</v>
      </c>
      <c r="H28" s="114">
        <v>14</v>
      </c>
      <c r="I28" s="140">
        <v>12</v>
      </c>
      <c r="J28" s="115">
        <v>-1</v>
      </c>
      <c r="K28" s="116">
        <v>-8.3333333333333339</v>
      </c>
    </row>
    <row r="29" spans="1:11" ht="14.1" customHeight="1" x14ac:dyDescent="0.2">
      <c r="A29" s="306">
        <v>29</v>
      </c>
      <c r="B29" s="307" t="s">
        <v>246</v>
      </c>
      <c r="C29" s="308"/>
      <c r="D29" s="113">
        <v>3.5907912312406696</v>
      </c>
      <c r="E29" s="115">
        <v>457</v>
      </c>
      <c r="F29" s="114">
        <v>501</v>
      </c>
      <c r="G29" s="114">
        <v>500</v>
      </c>
      <c r="H29" s="114">
        <v>479</v>
      </c>
      <c r="I29" s="140">
        <v>453</v>
      </c>
      <c r="J29" s="115">
        <v>4</v>
      </c>
      <c r="K29" s="116">
        <v>0.88300220750551872</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2.7657735522904061</v>
      </c>
      <c r="E31" s="115">
        <v>352</v>
      </c>
      <c r="F31" s="114">
        <v>395</v>
      </c>
      <c r="G31" s="114">
        <v>394</v>
      </c>
      <c r="H31" s="114">
        <v>383</v>
      </c>
      <c r="I31" s="140">
        <v>378</v>
      </c>
      <c r="J31" s="115">
        <v>-26</v>
      </c>
      <c r="K31" s="116">
        <v>-6.8783068783068781</v>
      </c>
    </row>
    <row r="32" spans="1:11" ht="14.1" customHeight="1" x14ac:dyDescent="0.2">
      <c r="A32" s="306">
        <v>31</v>
      </c>
      <c r="B32" s="307" t="s">
        <v>251</v>
      </c>
      <c r="C32" s="308"/>
      <c r="D32" s="113">
        <v>0.17286084701815038</v>
      </c>
      <c r="E32" s="115">
        <v>22</v>
      </c>
      <c r="F32" s="114">
        <v>24</v>
      </c>
      <c r="G32" s="114">
        <v>24</v>
      </c>
      <c r="H32" s="114">
        <v>25</v>
      </c>
      <c r="I32" s="140">
        <v>27</v>
      </c>
      <c r="J32" s="115">
        <v>-5</v>
      </c>
      <c r="K32" s="116">
        <v>-18.518518518518519</v>
      </c>
    </row>
    <row r="33" spans="1:11" ht="14.1" customHeight="1" x14ac:dyDescent="0.2">
      <c r="A33" s="306">
        <v>32</v>
      </c>
      <c r="B33" s="307" t="s">
        <v>252</v>
      </c>
      <c r="C33" s="308"/>
      <c r="D33" s="113">
        <v>1.2257405515832482</v>
      </c>
      <c r="E33" s="115">
        <v>156</v>
      </c>
      <c r="F33" s="114">
        <v>155</v>
      </c>
      <c r="G33" s="114">
        <v>170</v>
      </c>
      <c r="H33" s="114">
        <v>171</v>
      </c>
      <c r="I33" s="140">
        <v>161</v>
      </c>
      <c r="J33" s="115">
        <v>-5</v>
      </c>
      <c r="K33" s="116">
        <v>-3.1055900621118013</v>
      </c>
    </row>
    <row r="34" spans="1:11" ht="14.1" customHeight="1" x14ac:dyDescent="0.2">
      <c r="A34" s="306">
        <v>33</v>
      </c>
      <c r="B34" s="307" t="s">
        <v>253</v>
      </c>
      <c r="C34" s="308"/>
      <c r="D34" s="113">
        <v>0.66001414316021056</v>
      </c>
      <c r="E34" s="115">
        <v>84</v>
      </c>
      <c r="F34" s="114">
        <v>90</v>
      </c>
      <c r="G34" s="114">
        <v>97</v>
      </c>
      <c r="H34" s="114">
        <v>94</v>
      </c>
      <c r="I34" s="140">
        <v>89</v>
      </c>
      <c r="J34" s="115">
        <v>-5</v>
      </c>
      <c r="K34" s="116">
        <v>-5.617977528089888</v>
      </c>
    </row>
    <row r="35" spans="1:11" ht="14.1" customHeight="1" x14ac:dyDescent="0.2">
      <c r="A35" s="306">
        <v>34</v>
      </c>
      <c r="B35" s="307" t="s">
        <v>254</v>
      </c>
      <c r="C35" s="308"/>
      <c r="D35" s="113">
        <v>4.1250883947513159</v>
      </c>
      <c r="E35" s="115">
        <v>525</v>
      </c>
      <c r="F35" s="114">
        <v>546</v>
      </c>
      <c r="G35" s="114">
        <v>567</v>
      </c>
      <c r="H35" s="114">
        <v>561</v>
      </c>
      <c r="I35" s="140">
        <v>535</v>
      </c>
      <c r="J35" s="115">
        <v>-10</v>
      </c>
      <c r="K35" s="116">
        <v>-1.8691588785046729</v>
      </c>
    </row>
    <row r="36" spans="1:11" ht="14.1" customHeight="1" x14ac:dyDescent="0.2">
      <c r="A36" s="306">
        <v>41</v>
      </c>
      <c r="B36" s="307" t="s">
        <v>255</v>
      </c>
      <c r="C36" s="308"/>
      <c r="D36" s="113">
        <v>9.4287734737172946E-2</v>
      </c>
      <c r="E36" s="115">
        <v>12</v>
      </c>
      <c r="F36" s="114">
        <v>14</v>
      </c>
      <c r="G36" s="114">
        <v>15</v>
      </c>
      <c r="H36" s="114">
        <v>14</v>
      </c>
      <c r="I36" s="140">
        <v>13</v>
      </c>
      <c r="J36" s="115">
        <v>-1</v>
      </c>
      <c r="K36" s="116">
        <v>-7.6923076923076925</v>
      </c>
    </row>
    <row r="37" spans="1:11" ht="14.1" customHeight="1" x14ac:dyDescent="0.2">
      <c r="A37" s="306">
        <v>42</v>
      </c>
      <c r="B37" s="307" t="s">
        <v>256</v>
      </c>
      <c r="C37" s="308"/>
      <c r="D37" s="113" t="s">
        <v>513</v>
      </c>
      <c r="E37" s="115" t="s">
        <v>513</v>
      </c>
      <c r="F37" s="114" t="s">
        <v>513</v>
      </c>
      <c r="G37" s="114">
        <v>4</v>
      </c>
      <c r="H37" s="114">
        <v>3</v>
      </c>
      <c r="I37" s="140">
        <v>3</v>
      </c>
      <c r="J37" s="115" t="s">
        <v>513</v>
      </c>
      <c r="K37" s="116" t="s">
        <v>513</v>
      </c>
    </row>
    <row r="38" spans="1:11" ht="14.1" customHeight="1" x14ac:dyDescent="0.2">
      <c r="A38" s="306">
        <v>43</v>
      </c>
      <c r="B38" s="307" t="s">
        <v>257</v>
      </c>
      <c r="C38" s="308"/>
      <c r="D38" s="113">
        <v>0.25929127052722556</v>
      </c>
      <c r="E38" s="115">
        <v>33</v>
      </c>
      <c r="F38" s="114">
        <v>31</v>
      </c>
      <c r="G38" s="114">
        <v>28</v>
      </c>
      <c r="H38" s="114">
        <v>32</v>
      </c>
      <c r="I38" s="140">
        <v>33</v>
      </c>
      <c r="J38" s="115">
        <v>0</v>
      </c>
      <c r="K38" s="116">
        <v>0</v>
      </c>
    </row>
    <row r="39" spans="1:11" ht="14.1" customHeight="1" x14ac:dyDescent="0.2">
      <c r="A39" s="306">
        <v>51</v>
      </c>
      <c r="B39" s="307" t="s">
        <v>258</v>
      </c>
      <c r="C39" s="308"/>
      <c r="D39" s="113">
        <v>21.929755637620808</v>
      </c>
      <c r="E39" s="115">
        <v>2791</v>
      </c>
      <c r="F39" s="114">
        <v>2794</v>
      </c>
      <c r="G39" s="114">
        <v>2787</v>
      </c>
      <c r="H39" s="114">
        <v>2756</v>
      </c>
      <c r="I39" s="140">
        <v>2803</v>
      </c>
      <c r="J39" s="115">
        <v>-12</v>
      </c>
      <c r="K39" s="116">
        <v>-0.42811273635390651</v>
      </c>
    </row>
    <row r="40" spans="1:11" ht="14.1" customHeight="1" x14ac:dyDescent="0.2">
      <c r="A40" s="306" t="s">
        <v>259</v>
      </c>
      <c r="B40" s="307" t="s">
        <v>260</v>
      </c>
      <c r="C40" s="308"/>
      <c r="D40" s="113">
        <v>21.709750923234068</v>
      </c>
      <c r="E40" s="115">
        <v>2763</v>
      </c>
      <c r="F40" s="114">
        <v>2765</v>
      </c>
      <c r="G40" s="114">
        <v>2758</v>
      </c>
      <c r="H40" s="114">
        <v>2729</v>
      </c>
      <c r="I40" s="140">
        <v>2774</v>
      </c>
      <c r="J40" s="115">
        <v>-11</v>
      </c>
      <c r="K40" s="116">
        <v>-0.39653929343907712</v>
      </c>
    </row>
    <row r="41" spans="1:11" ht="14.1" customHeight="1" x14ac:dyDescent="0.2">
      <c r="A41" s="306"/>
      <c r="B41" s="307" t="s">
        <v>261</v>
      </c>
      <c r="C41" s="308"/>
      <c r="D41" s="113">
        <v>3.5593619863282786</v>
      </c>
      <c r="E41" s="115">
        <v>453</v>
      </c>
      <c r="F41" s="114">
        <v>444</v>
      </c>
      <c r="G41" s="114">
        <v>456</v>
      </c>
      <c r="H41" s="114">
        <v>470</v>
      </c>
      <c r="I41" s="140">
        <v>468</v>
      </c>
      <c r="J41" s="115">
        <v>-15</v>
      </c>
      <c r="K41" s="116">
        <v>-3.2051282051282053</v>
      </c>
    </row>
    <row r="42" spans="1:11" ht="14.1" customHeight="1" x14ac:dyDescent="0.2">
      <c r="A42" s="306">
        <v>52</v>
      </c>
      <c r="B42" s="307" t="s">
        <v>262</v>
      </c>
      <c r="C42" s="308"/>
      <c r="D42" s="113">
        <v>4.8322464052801131</v>
      </c>
      <c r="E42" s="115">
        <v>615</v>
      </c>
      <c r="F42" s="114">
        <v>636</v>
      </c>
      <c r="G42" s="114">
        <v>660</v>
      </c>
      <c r="H42" s="114">
        <v>693</v>
      </c>
      <c r="I42" s="140">
        <v>656</v>
      </c>
      <c r="J42" s="115">
        <v>-41</v>
      </c>
      <c r="K42" s="116">
        <v>-6.25</v>
      </c>
    </row>
    <row r="43" spans="1:11" ht="14.1" customHeight="1" x14ac:dyDescent="0.2">
      <c r="A43" s="306" t="s">
        <v>263</v>
      </c>
      <c r="B43" s="307" t="s">
        <v>264</v>
      </c>
      <c r="C43" s="308"/>
      <c r="D43" s="113">
        <v>4.6672428694900603</v>
      </c>
      <c r="E43" s="115">
        <v>594</v>
      </c>
      <c r="F43" s="114">
        <v>613</v>
      </c>
      <c r="G43" s="114">
        <v>627</v>
      </c>
      <c r="H43" s="114">
        <v>657</v>
      </c>
      <c r="I43" s="140">
        <v>623</v>
      </c>
      <c r="J43" s="115">
        <v>-29</v>
      </c>
      <c r="K43" s="116">
        <v>-4.6548956661316208</v>
      </c>
    </row>
    <row r="44" spans="1:11" ht="14.1" customHeight="1" x14ac:dyDescent="0.2">
      <c r="A44" s="306">
        <v>53</v>
      </c>
      <c r="B44" s="307" t="s">
        <v>265</v>
      </c>
      <c r="C44" s="308"/>
      <c r="D44" s="113">
        <v>2.7500589298342106</v>
      </c>
      <c r="E44" s="115">
        <v>350</v>
      </c>
      <c r="F44" s="114">
        <v>290</v>
      </c>
      <c r="G44" s="114">
        <v>274</v>
      </c>
      <c r="H44" s="114">
        <v>198</v>
      </c>
      <c r="I44" s="140">
        <v>211</v>
      </c>
      <c r="J44" s="115">
        <v>139</v>
      </c>
      <c r="K44" s="116">
        <v>65.876777251184834</v>
      </c>
    </row>
    <row r="45" spans="1:11" ht="14.1" customHeight="1" x14ac:dyDescent="0.2">
      <c r="A45" s="306" t="s">
        <v>266</v>
      </c>
      <c r="B45" s="307" t="s">
        <v>267</v>
      </c>
      <c r="C45" s="308"/>
      <c r="D45" s="113">
        <v>2.7500589298342106</v>
      </c>
      <c r="E45" s="115">
        <v>350</v>
      </c>
      <c r="F45" s="114">
        <v>290</v>
      </c>
      <c r="G45" s="114">
        <v>274</v>
      </c>
      <c r="H45" s="114">
        <v>198</v>
      </c>
      <c r="I45" s="140">
        <v>211</v>
      </c>
      <c r="J45" s="115">
        <v>139</v>
      </c>
      <c r="K45" s="116">
        <v>65.876777251184834</v>
      </c>
    </row>
    <row r="46" spans="1:11" ht="14.1" customHeight="1" x14ac:dyDescent="0.2">
      <c r="A46" s="306">
        <v>54</v>
      </c>
      <c r="B46" s="307" t="s">
        <v>268</v>
      </c>
      <c r="C46" s="308"/>
      <c r="D46" s="113">
        <v>10.8038029386344</v>
      </c>
      <c r="E46" s="115">
        <v>1375</v>
      </c>
      <c r="F46" s="114">
        <v>1439</v>
      </c>
      <c r="G46" s="114">
        <v>1462</v>
      </c>
      <c r="H46" s="114">
        <v>1468</v>
      </c>
      <c r="I46" s="140">
        <v>1437</v>
      </c>
      <c r="J46" s="115">
        <v>-62</v>
      </c>
      <c r="K46" s="116">
        <v>-4.3145441892832288</v>
      </c>
    </row>
    <row r="47" spans="1:11" ht="14.1" customHeight="1" x14ac:dyDescent="0.2">
      <c r="A47" s="306">
        <v>61</v>
      </c>
      <c r="B47" s="307" t="s">
        <v>269</v>
      </c>
      <c r="C47" s="308"/>
      <c r="D47" s="113">
        <v>0.40072287263298501</v>
      </c>
      <c r="E47" s="115">
        <v>51</v>
      </c>
      <c r="F47" s="114">
        <v>50</v>
      </c>
      <c r="G47" s="114">
        <v>51</v>
      </c>
      <c r="H47" s="114">
        <v>51</v>
      </c>
      <c r="I47" s="140">
        <v>48</v>
      </c>
      <c r="J47" s="115">
        <v>3</v>
      </c>
      <c r="K47" s="116">
        <v>6.25</v>
      </c>
    </row>
    <row r="48" spans="1:11" ht="14.1" customHeight="1" x14ac:dyDescent="0.2">
      <c r="A48" s="306">
        <v>62</v>
      </c>
      <c r="B48" s="307" t="s">
        <v>270</v>
      </c>
      <c r="C48" s="308"/>
      <c r="D48" s="113">
        <v>8.0066001414316013</v>
      </c>
      <c r="E48" s="115">
        <v>1019</v>
      </c>
      <c r="F48" s="114">
        <v>1063</v>
      </c>
      <c r="G48" s="114">
        <v>1060</v>
      </c>
      <c r="H48" s="114">
        <v>1046</v>
      </c>
      <c r="I48" s="140">
        <v>1021</v>
      </c>
      <c r="J48" s="115">
        <v>-2</v>
      </c>
      <c r="K48" s="116">
        <v>-0.19588638589618021</v>
      </c>
    </row>
    <row r="49" spans="1:11" ht="14.1" customHeight="1" x14ac:dyDescent="0.2">
      <c r="A49" s="306">
        <v>63</v>
      </c>
      <c r="B49" s="307" t="s">
        <v>271</v>
      </c>
      <c r="C49" s="308"/>
      <c r="D49" s="113">
        <v>9.4130588512610984</v>
      </c>
      <c r="E49" s="115">
        <v>1198</v>
      </c>
      <c r="F49" s="114">
        <v>1311</v>
      </c>
      <c r="G49" s="114">
        <v>1414</v>
      </c>
      <c r="H49" s="114">
        <v>1385</v>
      </c>
      <c r="I49" s="140">
        <v>1277</v>
      </c>
      <c r="J49" s="115">
        <v>-79</v>
      </c>
      <c r="K49" s="116">
        <v>-6.1863743148003136</v>
      </c>
    </row>
    <row r="50" spans="1:11" ht="14.1" customHeight="1" x14ac:dyDescent="0.2">
      <c r="A50" s="306" t="s">
        <v>272</v>
      </c>
      <c r="B50" s="307" t="s">
        <v>273</v>
      </c>
      <c r="C50" s="308"/>
      <c r="D50" s="113">
        <v>0.51072522982635338</v>
      </c>
      <c r="E50" s="115">
        <v>65</v>
      </c>
      <c r="F50" s="114">
        <v>77</v>
      </c>
      <c r="G50" s="114">
        <v>85</v>
      </c>
      <c r="H50" s="114">
        <v>80</v>
      </c>
      <c r="I50" s="140">
        <v>77</v>
      </c>
      <c r="J50" s="115">
        <v>-12</v>
      </c>
      <c r="K50" s="116">
        <v>-15.584415584415584</v>
      </c>
    </row>
    <row r="51" spans="1:11" ht="14.1" customHeight="1" x14ac:dyDescent="0.2">
      <c r="A51" s="306" t="s">
        <v>274</v>
      </c>
      <c r="B51" s="307" t="s">
        <v>275</v>
      </c>
      <c r="C51" s="308"/>
      <c r="D51" s="113">
        <v>8.5487546161703474</v>
      </c>
      <c r="E51" s="115">
        <v>1088</v>
      </c>
      <c r="F51" s="114">
        <v>1185</v>
      </c>
      <c r="G51" s="114">
        <v>1273</v>
      </c>
      <c r="H51" s="114">
        <v>1248</v>
      </c>
      <c r="I51" s="140">
        <v>1151</v>
      </c>
      <c r="J51" s="115">
        <v>-63</v>
      </c>
      <c r="K51" s="116">
        <v>-5.4735013032145963</v>
      </c>
    </row>
    <row r="52" spans="1:11" ht="14.1" customHeight="1" x14ac:dyDescent="0.2">
      <c r="A52" s="306">
        <v>71</v>
      </c>
      <c r="B52" s="307" t="s">
        <v>276</v>
      </c>
      <c r="C52" s="308"/>
      <c r="D52" s="113">
        <v>8.8237605091537681</v>
      </c>
      <c r="E52" s="115">
        <v>1123</v>
      </c>
      <c r="F52" s="114">
        <v>1130</v>
      </c>
      <c r="G52" s="114">
        <v>1160</v>
      </c>
      <c r="H52" s="114">
        <v>1151</v>
      </c>
      <c r="I52" s="140">
        <v>1157</v>
      </c>
      <c r="J52" s="115">
        <v>-34</v>
      </c>
      <c r="K52" s="116">
        <v>-2.9386343993085564</v>
      </c>
    </row>
    <row r="53" spans="1:11" ht="14.1" customHeight="1" x14ac:dyDescent="0.2">
      <c r="A53" s="306" t="s">
        <v>277</v>
      </c>
      <c r="B53" s="307" t="s">
        <v>278</v>
      </c>
      <c r="C53" s="308"/>
      <c r="D53" s="113">
        <v>0.66001414316021056</v>
      </c>
      <c r="E53" s="115">
        <v>84</v>
      </c>
      <c r="F53" s="114">
        <v>87</v>
      </c>
      <c r="G53" s="114">
        <v>84</v>
      </c>
      <c r="H53" s="114">
        <v>86</v>
      </c>
      <c r="I53" s="140">
        <v>85</v>
      </c>
      <c r="J53" s="115">
        <v>-1</v>
      </c>
      <c r="K53" s="116">
        <v>-1.1764705882352942</v>
      </c>
    </row>
    <row r="54" spans="1:11" ht="14.1" customHeight="1" x14ac:dyDescent="0.2">
      <c r="A54" s="306" t="s">
        <v>279</v>
      </c>
      <c r="B54" s="307" t="s">
        <v>280</v>
      </c>
      <c r="C54" s="308"/>
      <c r="D54" s="113">
        <v>7.5037322228333467</v>
      </c>
      <c r="E54" s="115">
        <v>955</v>
      </c>
      <c r="F54" s="114">
        <v>955</v>
      </c>
      <c r="G54" s="114">
        <v>977</v>
      </c>
      <c r="H54" s="114">
        <v>980</v>
      </c>
      <c r="I54" s="140">
        <v>984</v>
      </c>
      <c r="J54" s="115">
        <v>-29</v>
      </c>
      <c r="K54" s="116">
        <v>-2.9471544715447155</v>
      </c>
    </row>
    <row r="55" spans="1:11" ht="14.1" customHeight="1" x14ac:dyDescent="0.2">
      <c r="A55" s="306">
        <v>72</v>
      </c>
      <c r="B55" s="307" t="s">
        <v>281</v>
      </c>
      <c r="C55" s="308"/>
      <c r="D55" s="113">
        <v>0.65215683193211282</v>
      </c>
      <c r="E55" s="115">
        <v>83</v>
      </c>
      <c r="F55" s="114">
        <v>83</v>
      </c>
      <c r="G55" s="114">
        <v>86</v>
      </c>
      <c r="H55" s="114">
        <v>78</v>
      </c>
      <c r="I55" s="140">
        <v>84</v>
      </c>
      <c r="J55" s="115">
        <v>-1</v>
      </c>
      <c r="K55" s="116">
        <v>-1.1904761904761905</v>
      </c>
    </row>
    <row r="56" spans="1:11" ht="14.1" customHeight="1" x14ac:dyDescent="0.2">
      <c r="A56" s="306" t="s">
        <v>282</v>
      </c>
      <c r="B56" s="307" t="s">
        <v>283</v>
      </c>
      <c r="C56" s="308"/>
      <c r="D56" s="113">
        <v>7.0715801052879709E-2</v>
      </c>
      <c r="E56" s="115">
        <v>9</v>
      </c>
      <c r="F56" s="114">
        <v>9</v>
      </c>
      <c r="G56" s="114">
        <v>10</v>
      </c>
      <c r="H56" s="114">
        <v>10</v>
      </c>
      <c r="I56" s="140">
        <v>11</v>
      </c>
      <c r="J56" s="115">
        <v>-2</v>
      </c>
      <c r="K56" s="116">
        <v>-18.181818181818183</v>
      </c>
    </row>
    <row r="57" spans="1:11" ht="14.1" customHeight="1" x14ac:dyDescent="0.2">
      <c r="A57" s="306" t="s">
        <v>284</v>
      </c>
      <c r="B57" s="307" t="s">
        <v>285</v>
      </c>
      <c r="C57" s="308"/>
      <c r="D57" s="113">
        <v>0.43215211754537597</v>
      </c>
      <c r="E57" s="115">
        <v>55</v>
      </c>
      <c r="F57" s="114">
        <v>55</v>
      </c>
      <c r="G57" s="114">
        <v>53</v>
      </c>
      <c r="H57" s="114">
        <v>45</v>
      </c>
      <c r="I57" s="140">
        <v>51</v>
      </c>
      <c r="J57" s="115">
        <v>4</v>
      </c>
      <c r="K57" s="116">
        <v>7.8431372549019605</v>
      </c>
    </row>
    <row r="58" spans="1:11" ht="14.1" customHeight="1" x14ac:dyDescent="0.2">
      <c r="A58" s="306">
        <v>73</v>
      </c>
      <c r="B58" s="307" t="s">
        <v>286</v>
      </c>
      <c r="C58" s="308"/>
      <c r="D58" s="113">
        <v>0.52643985228254886</v>
      </c>
      <c r="E58" s="115">
        <v>67</v>
      </c>
      <c r="F58" s="114">
        <v>71</v>
      </c>
      <c r="G58" s="114">
        <v>74</v>
      </c>
      <c r="H58" s="114">
        <v>79</v>
      </c>
      <c r="I58" s="140">
        <v>69</v>
      </c>
      <c r="J58" s="115">
        <v>-2</v>
      </c>
      <c r="K58" s="116">
        <v>-2.8985507246376812</v>
      </c>
    </row>
    <row r="59" spans="1:11" ht="14.1" customHeight="1" x14ac:dyDescent="0.2">
      <c r="A59" s="306" t="s">
        <v>287</v>
      </c>
      <c r="B59" s="307" t="s">
        <v>288</v>
      </c>
      <c r="C59" s="308"/>
      <c r="D59" s="113">
        <v>0.46358136245776693</v>
      </c>
      <c r="E59" s="115">
        <v>59</v>
      </c>
      <c r="F59" s="114">
        <v>60</v>
      </c>
      <c r="G59" s="114">
        <v>63</v>
      </c>
      <c r="H59" s="114">
        <v>68</v>
      </c>
      <c r="I59" s="140">
        <v>58</v>
      </c>
      <c r="J59" s="115">
        <v>1</v>
      </c>
      <c r="K59" s="116">
        <v>1.7241379310344827</v>
      </c>
    </row>
    <row r="60" spans="1:11" ht="14.1" customHeight="1" x14ac:dyDescent="0.2">
      <c r="A60" s="306">
        <v>81</v>
      </c>
      <c r="B60" s="307" t="s">
        <v>289</v>
      </c>
      <c r="C60" s="308"/>
      <c r="D60" s="113">
        <v>2.2550483224640527</v>
      </c>
      <c r="E60" s="115">
        <v>287</v>
      </c>
      <c r="F60" s="114">
        <v>287</v>
      </c>
      <c r="G60" s="114">
        <v>294</v>
      </c>
      <c r="H60" s="114">
        <v>282</v>
      </c>
      <c r="I60" s="140">
        <v>279</v>
      </c>
      <c r="J60" s="115">
        <v>8</v>
      </c>
      <c r="K60" s="116">
        <v>2.8673835125448028</v>
      </c>
    </row>
    <row r="61" spans="1:11" ht="14.1" customHeight="1" x14ac:dyDescent="0.2">
      <c r="A61" s="306" t="s">
        <v>290</v>
      </c>
      <c r="B61" s="307" t="s">
        <v>291</v>
      </c>
      <c r="C61" s="308"/>
      <c r="D61" s="113">
        <v>0.83287499017836097</v>
      </c>
      <c r="E61" s="115">
        <v>106</v>
      </c>
      <c r="F61" s="114">
        <v>105</v>
      </c>
      <c r="G61" s="114">
        <v>111</v>
      </c>
      <c r="H61" s="114">
        <v>110</v>
      </c>
      <c r="I61" s="140">
        <v>109</v>
      </c>
      <c r="J61" s="115">
        <v>-3</v>
      </c>
      <c r="K61" s="116">
        <v>-2.7522935779816513</v>
      </c>
    </row>
    <row r="62" spans="1:11" ht="14.1" customHeight="1" x14ac:dyDescent="0.2">
      <c r="A62" s="306" t="s">
        <v>292</v>
      </c>
      <c r="B62" s="307" t="s">
        <v>293</v>
      </c>
      <c r="C62" s="308"/>
      <c r="D62" s="113">
        <v>0.68358607684450379</v>
      </c>
      <c r="E62" s="115">
        <v>87</v>
      </c>
      <c r="F62" s="114">
        <v>83</v>
      </c>
      <c r="G62" s="114">
        <v>81</v>
      </c>
      <c r="H62" s="114">
        <v>72</v>
      </c>
      <c r="I62" s="140">
        <v>64</v>
      </c>
      <c r="J62" s="115">
        <v>23</v>
      </c>
      <c r="K62" s="116">
        <v>35.9375</v>
      </c>
    </row>
    <row r="63" spans="1:11" ht="14.1" customHeight="1" x14ac:dyDescent="0.2">
      <c r="A63" s="306"/>
      <c r="B63" s="307" t="s">
        <v>294</v>
      </c>
      <c r="C63" s="308"/>
      <c r="D63" s="113">
        <v>0.40858018386108275</v>
      </c>
      <c r="E63" s="115">
        <v>52</v>
      </c>
      <c r="F63" s="114">
        <v>52</v>
      </c>
      <c r="G63" s="114">
        <v>53</v>
      </c>
      <c r="H63" s="114">
        <v>50</v>
      </c>
      <c r="I63" s="140">
        <v>45</v>
      </c>
      <c r="J63" s="115">
        <v>7</v>
      </c>
      <c r="K63" s="116">
        <v>15.555555555555555</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0.55001178596684219</v>
      </c>
      <c r="E65" s="115">
        <v>70</v>
      </c>
      <c r="F65" s="114">
        <v>77</v>
      </c>
      <c r="G65" s="114">
        <v>80</v>
      </c>
      <c r="H65" s="114">
        <v>77</v>
      </c>
      <c r="I65" s="140">
        <v>82</v>
      </c>
      <c r="J65" s="115">
        <v>-12</v>
      </c>
      <c r="K65" s="116">
        <v>-14.634146341463415</v>
      </c>
    </row>
    <row r="66" spans="1:11" ht="14.1" customHeight="1" x14ac:dyDescent="0.2">
      <c r="A66" s="306">
        <v>82</v>
      </c>
      <c r="B66" s="307" t="s">
        <v>299</v>
      </c>
      <c r="C66" s="308"/>
      <c r="D66" s="113">
        <v>1.5243183782509626</v>
      </c>
      <c r="E66" s="115">
        <v>194</v>
      </c>
      <c r="F66" s="114">
        <v>189</v>
      </c>
      <c r="G66" s="114">
        <v>196</v>
      </c>
      <c r="H66" s="114">
        <v>193</v>
      </c>
      <c r="I66" s="140">
        <v>195</v>
      </c>
      <c r="J66" s="115">
        <v>-1</v>
      </c>
      <c r="K66" s="116">
        <v>-0.51282051282051277</v>
      </c>
    </row>
    <row r="67" spans="1:11" ht="14.1" customHeight="1" x14ac:dyDescent="0.2">
      <c r="A67" s="306" t="s">
        <v>300</v>
      </c>
      <c r="B67" s="307" t="s">
        <v>301</v>
      </c>
      <c r="C67" s="308"/>
      <c r="D67" s="113">
        <v>0.64429952070401508</v>
      </c>
      <c r="E67" s="115">
        <v>82</v>
      </c>
      <c r="F67" s="114">
        <v>71</v>
      </c>
      <c r="G67" s="114">
        <v>71</v>
      </c>
      <c r="H67" s="114">
        <v>66</v>
      </c>
      <c r="I67" s="140">
        <v>73</v>
      </c>
      <c r="J67" s="115">
        <v>9</v>
      </c>
      <c r="K67" s="116">
        <v>12.328767123287671</v>
      </c>
    </row>
    <row r="68" spans="1:11" ht="14.1" customHeight="1" x14ac:dyDescent="0.2">
      <c r="A68" s="306" t="s">
        <v>302</v>
      </c>
      <c r="B68" s="307" t="s">
        <v>303</v>
      </c>
      <c r="C68" s="308"/>
      <c r="D68" s="113">
        <v>0.69930069930069927</v>
      </c>
      <c r="E68" s="115">
        <v>89</v>
      </c>
      <c r="F68" s="114">
        <v>94</v>
      </c>
      <c r="G68" s="114">
        <v>100</v>
      </c>
      <c r="H68" s="114">
        <v>101</v>
      </c>
      <c r="I68" s="140">
        <v>98</v>
      </c>
      <c r="J68" s="115">
        <v>-9</v>
      </c>
      <c r="K68" s="116">
        <v>-9.183673469387756</v>
      </c>
    </row>
    <row r="69" spans="1:11" ht="14.1" customHeight="1" x14ac:dyDescent="0.2">
      <c r="A69" s="306">
        <v>83</v>
      </c>
      <c r="B69" s="307" t="s">
        <v>304</v>
      </c>
      <c r="C69" s="308"/>
      <c r="D69" s="113">
        <v>3.2843560933448575</v>
      </c>
      <c r="E69" s="115">
        <v>418</v>
      </c>
      <c r="F69" s="114">
        <v>431</v>
      </c>
      <c r="G69" s="114">
        <v>436</v>
      </c>
      <c r="H69" s="114">
        <v>428</v>
      </c>
      <c r="I69" s="140">
        <v>437</v>
      </c>
      <c r="J69" s="115">
        <v>-19</v>
      </c>
      <c r="K69" s="116">
        <v>-4.3478260869565215</v>
      </c>
    </row>
    <row r="70" spans="1:11" ht="14.1" customHeight="1" x14ac:dyDescent="0.2">
      <c r="A70" s="306" t="s">
        <v>305</v>
      </c>
      <c r="B70" s="307" t="s">
        <v>306</v>
      </c>
      <c r="C70" s="308"/>
      <c r="D70" s="113">
        <v>1.4300306435137895</v>
      </c>
      <c r="E70" s="115">
        <v>182</v>
      </c>
      <c r="F70" s="114">
        <v>183</v>
      </c>
      <c r="G70" s="114">
        <v>180</v>
      </c>
      <c r="H70" s="114">
        <v>170</v>
      </c>
      <c r="I70" s="140">
        <v>172</v>
      </c>
      <c r="J70" s="115">
        <v>10</v>
      </c>
      <c r="K70" s="116">
        <v>5.8139534883720927</v>
      </c>
    </row>
    <row r="71" spans="1:11" ht="14.1" customHeight="1" x14ac:dyDescent="0.2">
      <c r="A71" s="306"/>
      <c r="B71" s="307" t="s">
        <v>307</v>
      </c>
      <c r="C71" s="308"/>
      <c r="D71" s="113">
        <v>0.80930305649406775</v>
      </c>
      <c r="E71" s="115">
        <v>103</v>
      </c>
      <c r="F71" s="114">
        <v>99</v>
      </c>
      <c r="G71" s="114">
        <v>99</v>
      </c>
      <c r="H71" s="114">
        <v>94</v>
      </c>
      <c r="I71" s="140">
        <v>93</v>
      </c>
      <c r="J71" s="115">
        <v>10</v>
      </c>
      <c r="K71" s="116">
        <v>10.75268817204301</v>
      </c>
    </row>
    <row r="72" spans="1:11" ht="14.1" customHeight="1" x14ac:dyDescent="0.2">
      <c r="A72" s="306">
        <v>84</v>
      </c>
      <c r="B72" s="307" t="s">
        <v>308</v>
      </c>
      <c r="C72" s="308"/>
      <c r="D72" s="113">
        <v>0.90359079123124064</v>
      </c>
      <c r="E72" s="115">
        <v>115</v>
      </c>
      <c r="F72" s="114">
        <v>119</v>
      </c>
      <c r="G72" s="114">
        <v>115</v>
      </c>
      <c r="H72" s="114">
        <v>103</v>
      </c>
      <c r="I72" s="140">
        <v>110</v>
      </c>
      <c r="J72" s="115">
        <v>5</v>
      </c>
      <c r="K72" s="116">
        <v>4.5454545454545459</v>
      </c>
    </row>
    <row r="73" spans="1:11" ht="14.1" customHeight="1" x14ac:dyDescent="0.2">
      <c r="A73" s="306" t="s">
        <v>309</v>
      </c>
      <c r="B73" s="307" t="s">
        <v>310</v>
      </c>
      <c r="C73" s="308"/>
      <c r="D73" s="113">
        <v>0.17286084701815038</v>
      </c>
      <c r="E73" s="115">
        <v>22</v>
      </c>
      <c r="F73" s="114">
        <v>20</v>
      </c>
      <c r="G73" s="114">
        <v>17</v>
      </c>
      <c r="H73" s="114">
        <v>14</v>
      </c>
      <c r="I73" s="140">
        <v>18</v>
      </c>
      <c r="J73" s="115">
        <v>4</v>
      </c>
      <c r="K73" s="116">
        <v>22.222222222222221</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t="s">
        <v>513</v>
      </c>
      <c r="E75" s="115" t="s">
        <v>513</v>
      </c>
      <c r="F75" s="114" t="s">
        <v>513</v>
      </c>
      <c r="G75" s="114">
        <v>3</v>
      </c>
      <c r="H75" s="114">
        <v>3</v>
      </c>
      <c r="I75" s="140">
        <v>4</v>
      </c>
      <c r="J75" s="115" t="s">
        <v>513</v>
      </c>
      <c r="K75" s="116" t="s">
        <v>513</v>
      </c>
    </row>
    <row r="76" spans="1:11" ht="14.1" customHeight="1" x14ac:dyDescent="0.2">
      <c r="A76" s="306">
        <v>91</v>
      </c>
      <c r="B76" s="307" t="s">
        <v>315</v>
      </c>
      <c r="C76" s="308"/>
      <c r="D76" s="113">
        <v>0.40072287263298501</v>
      </c>
      <c r="E76" s="115">
        <v>51</v>
      </c>
      <c r="F76" s="114">
        <v>52</v>
      </c>
      <c r="G76" s="114">
        <v>54</v>
      </c>
      <c r="H76" s="114">
        <v>52</v>
      </c>
      <c r="I76" s="140">
        <v>53</v>
      </c>
      <c r="J76" s="115">
        <v>-2</v>
      </c>
      <c r="K76" s="116">
        <v>-3.7735849056603774</v>
      </c>
    </row>
    <row r="77" spans="1:11" ht="14.1" customHeight="1" x14ac:dyDescent="0.2">
      <c r="A77" s="306">
        <v>92</v>
      </c>
      <c r="B77" s="307" t="s">
        <v>316</v>
      </c>
      <c r="C77" s="308"/>
      <c r="D77" s="113">
        <v>0.18071815824624812</v>
      </c>
      <c r="E77" s="115">
        <v>23</v>
      </c>
      <c r="F77" s="114">
        <v>19</v>
      </c>
      <c r="G77" s="114">
        <v>19</v>
      </c>
      <c r="H77" s="114">
        <v>18</v>
      </c>
      <c r="I77" s="140">
        <v>16</v>
      </c>
      <c r="J77" s="115">
        <v>7</v>
      </c>
      <c r="K77" s="116">
        <v>43.75</v>
      </c>
    </row>
    <row r="78" spans="1:11" ht="14.1" customHeight="1" x14ac:dyDescent="0.2">
      <c r="A78" s="306">
        <v>93</v>
      </c>
      <c r="B78" s="307" t="s">
        <v>317</v>
      </c>
      <c r="C78" s="308"/>
      <c r="D78" s="113">
        <v>7.857311228097745E-2</v>
      </c>
      <c r="E78" s="115">
        <v>10</v>
      </c>
      <c r="F78" s="114">
        <v>7</v>
      </c>
      <c r="G78" s="114">
        <v>7</v>
      </c>
      <c r="H78" s="114">
        <v>6</v>
      </c>
      <c r="I78" s="140">
        <v>7</v>
      </c>
      <c r="J78" s="115">
        <v>3</v>
      </c>
      <c r="K78" s="116">
        <v>42.857142857142854</v>
      </c>
    </row>
    <row r="79" spans="1:11" ht="14.1" customHeight="1" x14ac:dyDescent="0.2">
      <c r="A79" s="306">
        <v>94</v>
      </c>
      <c r="B79" s="307" t="s">
        <v>318</v>
      </c>
      <c r="C79" s="308"/>
      <c r="D79" s="113">
        <v>0.43215211754537597</v>
      </c>
      <c r="E79" s="115">
        <v>55</v>
      </c>
      <c r="F79" s="114">
        <v>53</v>
      </c>
      <c r="G79" s="114">
        <v>55</v>
      </c>
      <c r="H79" s="114">
        <v>50</v>
      </c>
      <c r="I79" s="140">
        <v>51</v>
      </c>
      <c r="J79" s="115">
        <v>4</v>
      </c>
      <c r="K79" s="116">
        <v>7.8431372549019605</v>
      </c>
    </row>
    <row r="80" spans="1:11" ht="14.1" customHeight="1" x14ac:dyDescent="0.2">
      <c r="A80" s="306" t="s">
        <v>319</v>
      </c>
      <c r="B80" s="307" t="s">
        <v>320</v>
      </c>
      <c r="C80" s="308"/>
      <c r="D80" s="113" t="s">
        <v>513</v>
      </c>
      <c r="E80" s="115" t="s">
        <v>513</v>
      </c>
      <c r="F80" s="114" t="s">
        <v>513</v>
      </c>
      <c r="G80" s="114">
        <v>3</v>
      </c>
      <c r="H80" s="114">
        <v>3</v>
      </c>
      <c r="I80" s="140">
        <v>3</v>
      </c>
      <c r="J80" s="115" t="s">
        <v>513</v>
      </c>
      <c r="K80" s="116" t="s">
        <v>513</v>
      </c>
    </row>
    <row r="81" spans="1:11" ht="14.1" customHeight="1" x14ac:dyDescent="0.2">
      <c r="A81" s="310" t="s">
        <v>321</v>
      </c>
      <c r="B81" s="311" t="s">
        <v>333</v>
      </c>
      <c r="C81" s="312"/>
      <c r="D81" s="125">
        <v>5.2408265891411956</v>
      </c>
      <c r="E81" s="143">
        <v>667</v>
      </c>
      <c r="F81" s="144">
        <v>704</v>
      </c>
      <c r="G81" s="144">
        <v>695</v>
      </c>
      <c r="H81" s="144">
        <v>728</v>
      </c>
      <c r="I81" s="145">
        <v>708</v>
      </c>
      <c r="J81" s="143">
        <v>-41</v>
      </c>
      <c r="K81" s="146">
        <v>-5.7909604519774014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2547</v>
      </c>
      <c r="G12" s="536">
        <v>1862</v>
      </c>
      <c r="H12" s="536">
        <v>3483</v>
      </c>
      <c r="I12" s="536">
        <v>2316</v>
      </c>
      <c r="J12" s="537">
        <v>2541</v>
      </c>
      <c r="K12" s="538">
        <v>6</v>
      </c>
      <c r="L12" s="349">
        <v>0.23612750885478159</v>
      </c>
    </row>
    <row r="13" spans="1:17" s="110" customFormat="1" ht="15" customHeight="1" x14ac:dyDescent="0.2">
      <c r="A13" s="350" t="s">
        <v>344</v>
      </c>
      <c r="B13" s="351" t="s">
        <v>345</v>
      </c>
      <c r="C13" s="347"/>
      <c r="D13" s="347"/>
      <c r="E13" s="348"/>
      <c r="F13" s="536">
        <v>1488</v>
      </c>
      <c r="G13" s="536">
        <v>976</v>
      </c>
      <c r="H13" s="536">
        <v>1915</v>
      </c>
      <c r="I13" s="536">
        <v>1310</v>
      </c>
      <c r="J13" s="537">
        <v>1378</v>
      </c>
      <c r="K13" s="538">
        <v>110</v>
      </c>
      <c r="L13" s="349">
        <v>7.9825834542815679</v>
      </c>
    </row>
    <row r="14" spans="1:17" s="110" customFormat="1" ht="22.5" customHeight="1" x14ac:dyDescent="0.2">
      <c r="A14" s="350"/>
      <c r="B14" s="351" t="s">
        <v>346</v>
      </c>
      <c r="C14" s="347"/>
      <c r="D14" s="347"/>
      <c r="E14" s="348"/>
      <c r="F14" s="536">
        <v>1059</v>
      </c>
      <c r="G14" s="536">
        <v>886</v>
      </c>
      <c r="H14" s="536">
        <v>1568</v>
      </c>
      <c r="I14" s="536">
        <v>1006</v>
      </c>
      <c r="J14" s="537">
        <v>1163</v>
      </c>
      <c r="K14" s="538">
        <v>-104</v>
      </c>
      <c r="L14" s="349">
        <v>-8.9423903697334488</v>
      </c>
    </row>
    <row r="15" spans="1:17" s="110" customFormat="1" ht="15" customHeight="1" x14ac:dyDescent="0.2">
      <c r="A15" s="350" t="s">
        <v>347</v>
      </c>
      <c r="B15" s="351" t="s">
        <v>108</v>
      </c>
      <c r="C15" s="347"/>
      <c r="D15" s="347"/>
      <c r="E15" s="348"/>
      <c r="F15" s="536">
        <v>562</v>
      </c>
      <c r="G15" s="536">
        <v>454</v>
      </c>
      <c r="H15" s="536">
        <v>1384</v>
      </c>
      <c r="I15" s="536">
        <v>572</v>
      </c>
      <c r="J15" s="537">
        <v>544</v>
      </c>
      <c r="K15" s="538">
        <v>18</v>
      </c>
      <c r="L15" s="349">
        <v>3.3088235294117645</v>
      </c>
    </row>
    <row r="16" spans="1:17" s="110" customFormat="1" ht="15" customHeight="1" x14ac:dyDescent="0.2">
      <c r="A16" s="350"/>
      <c r="B16" s="351" t="s">
        <v>109</v>
      </c>
      <c r="C16" s="347"/>
      <c r="D16" s="347"/>
      <c r="E16" s="348"/>
      <c r="F16" s="536">
        <v>1694</v>
      </c>
      <c r="G16" s="536">
        <v>1200</v>
      </c>
      <c r="H16" s="536">
        <v>1801</v>
      </c>
      <c r="I16" s="536">
        <v>1511</v>
      </c>
      <c r="J16" s="537">
        <v>1664</v>
      </c>
      <c r="K16" s="538">
        <v>30</v>
      </c>
      <c r="L16" s="349">
        <v>1.8028846153846154</v>
      </c>
    </row>
    <row r="17" spans="1:12" s="110" customFormat="1" ht="15" customHeight="1" x14ac:dyDescent="0.2">
      <c r="A17" s="350"/>
      <c r="B17" s="351" t="s">
        <v>110</v>
      </c>
      <c r="C17" s="347"/>
      <c r="D17" s="347"/>
      <c r="E17" s="348"/>
      <c r="F17" s="536">
        <v>258</v>
      </c>
      <c r="G17" s="536">
        <v>174</v>
      </c>
      <c r="H17" s="536">
        <v>245</v>
      </c>
      <c r="I17" s="536">
        <v>201</v>
      </c>
      <c r="J17" s="537">
        <v>290</v>
      </c>
      <c r="K17" s="538">
        <v>-32</v>
      </c>
      <c r="L17" s="349">
        <v>-11.03448275862069</v>
      </c>
    </row>
    <row r="18" spans="1:12" s="110" customFormat="1" ht="15" customHeight="1" x14ac:dyDescent="0.2">
      <c r="A18" s="350"/>
      <c r="B18" s="351" t="s">
        <v>111</v>
      </c>
      <c r="C18" s="347"/>
      <c r="D18" s="347"/>
      <c r="E18" s="348"/>
      <c r="F18" s="536">
        <v>33</v>
      </c>
      <c r="G18" s="536">
        <v>34</v>
      </c>
      <c r="H18" s="536">
        <v>53</v>
      </c>
      <c r="I18" s="536">
        <v>32</v>
      </c>
      <c r="J18" s="537">
        <v>43</v>
      </c>
      <c r="K18" s="538">
        <v>-10</v>
      </c>
      <c r="L18" s="349">
        <v>-23.255813953488371</v>
      </c>
    </row>
    <row r="19" spans="1:12" s="110" customFormat="1" ht="15" customHeight="1" x14ac:dyDescent="0.2">
      <c r="A19" s="118" t="s">
        <v>113</v>
      </c>
      <c r="B19" s="119" t="s">
        <v>181</v>
      </c>
      <c r="C19" s="347"/>
      <c r="D19" s="347"/>
      <c r="E19" s="348"/>
      <c r="F19" s="536">
        <v>1750</v>
      </c>
      <c r="G19" s="536">
        <v>1151</v>
      </c>
      <c r="H19" s="536">
        <v>2582</v>
      </c>
      <c r="I19" s="536">
        <v>1582</v>
      </c>
      <c r="J19" s="537">
        <v>1740</v>
      </c>
      <c r="K19" s="538">
        <v>10</v>
      </c>
      <c r="L19" s="349">
        <v>0.57471264367816088</v>
      </c>
    </row>
    <row r="20" spans="1:12" s="110" customFormat="1" ht="15" customHeight="1" x14ac:dyDescent="0.2">
      <c r="A20" s="118"/>
      <c r="B20" s="119" t="s">
        <v>182</v>
      </c>
      <c r="C20" s="347"/>
      <c r="D20" s="347"/>
      <c r="E20" s="348"/>
      <c r="F20" s="536">
        <v>797</v>
      </c>
      <c r="G20" s="536">
        <v>711</v>
      </c>
      <c r="H20" s="536">
        <v>901</v>
      </c>
      <c r="I20" s="536">
        <v>734</v>
      </c>
      <c r="J20" s="537">
        <v>801</v>
      </c>
      <c r="K20" s="538">
        <v>-4</v>
      </c>
      <c r="L20" s="349">
        <v>-0.49937578027465668</v>
      </c>
    </row>
    <row r="21" spans="1:12" s="110" customFormat="1" ht="15" customHeight="1" x14ac:dyDescent="0.2">
      <c r="A21" s="118" t="s">
        <v>113</v>
      </c>
      <c r="B21" s="119" t="s">
        <v>116</v>
      </c>
      <c r="C21" s="347"/>
      <c r="D21" s="347"/>
      <c r="E21" s="348"/>
      <c r="F21" s="536">
        <v>1800</v>
      </c>
      <c r="G21" s="536">
        <v>1298</v>
      </c>
      <c r="H21" s="536">
        <v>2605</v>
      </c>
      <c r="I21" s="536">
        <v>1647</v>
      </c>
      <c r="J21" s="537">
        <v>1902</v>
      </c>
      <c r="K21" s="538">
        <v>-102</v>
      </c>
      <c r="L21" s="349">
        <v>-5.3627760252365935</v>
      </c>
    </row>
    <row r="22" spans="1:12" s="110" customFormat="1" ht="15" customHeight="1" x14ac:dyDescent="0.2">
      <c r="A22" s="118"/>
      <c r="B22" s="119" t="s">
        <v>117</v>
      </c>
      <c r="C22" s="347"/>
      <c r="D22" s="347"/>
      <c r="E22" s="348"/>
      <c r="F22" s="536">
        <v>745</v>
      </c>
      <c r="G22" s="536">
        <v>563</v>
      </c>
      <c r="H22" s="536">
        <v>875</v>
      </c>
      <c r="I22" s="536">
        <v>668</v>
      </c>
      <c r="J22" s="537">
        <v>638</v>
      </c>
      <c r="K22" s="538">
        <v>107</v>
      </c>
      <c r="L22" s="349">
        <v>16.771159874608152</v>
      </c>
    </row>
    <row r="23" spans="1:12" s="110" customFormat="1" ht="15" customHeight="1" x14ac:dyDescent="0.2">
      <c r="A23" s="352" t="s">
        <v>347</v>
      </c>
      <c r="B23" s="353" t="s">
        <v>193</v>
      </c>
      <c r="C23" s="354"/>
      <c r="D23" s="354"/>
      <c r="E23" s="355"/>
      <c r="F23" s="539">
        <v>62</v>
      </c>
      <c r="G23" s="539">
        <v>98</v>
      </c>
      <c r="H23" s="539">
        <v>720</v>
      </c>
      <c r="I23" s="539">
        <v>37</v>
      </c>
      <c r="J23" s="540">
        <v>65</v>
      </c>
      <c r="K23" s="541">
        <v>-3</v>
      </c>
      <c r="L23" s="356">
        <v>-4.615384615384615</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35.799999999999997</v>
      </c>
      <c r="G25" s="542">
        <v>40</v>
      </c>
      <c r="H25" s="542">
        <v>42.1</v>
      </c>
      <c r="I25" s="542">
        <v>39.1</v>
      </c>
      <c r="J25" s="542">
        <v>35.799999999999997</v>
      </c>
      <c r="K25" s="543" t="s">
        <v>349</v>
      </c>
      <c r="L25" s="364">
        <v>0</v>
      </c>
    </row>
    <row r="26" spans="1:12" s="110" customFormat="1" ht="15" customHeight="1" x14ac:dyDescent="0.2">
      <c r="A26" s="365" t="s">
        <v>105</v>
      </c>
      <c r="B26" s="366" t="s">
        <v>345</v>
      </c>
      <c r="C26" s="362"/>
      <c r="D26" s="362"/>
      <c r="E26" s="363"/>
      <c r="F26" s="542">
        <v>35.700000000000003</v>
      </c>
      <c r="G26" s="542">
        <v>40.4</v>
      </c>
      <c r="H26" s="542">
        <v>43.6</v>
      </c>
      <c r="I26" s="542">
        <v>39.6</v>
      </c>
      <c r="J26" s="544">
        <v>36.1</v>
      </c>
      <c r="K26" s="543" t="s">
        <v>349</v>
      </c>
      <c r="L26" s="364">
        <v>-0.39999999999999858</v>
      </c>
    </row>
    <row r="27" spans="1:12" s="110" customFormat="1" ht="15" customHeight="1" x14ac:dyDescent="0.2">
      <c r="A27" s="365"/>
      <c r="B27" s="366" t="s">
        <v>346</v>
      </c>
      <c r="C27" s="362"/>
      <c r="D27" s="362"/>
      <c r="E27" s="363"/>
      <c r="F27" s="542">
        <v>36.1</v>
      </c>
      <c r="G27" s="542">
        <v>39.4</v>
      </c>
      <c r="H27" s="542">
        <v>40.200000000000003</v>
      </c>
      <c r="I27" s="542">
        <v>38.5</v>
      </c>
      <c r="J27" s="542">
        <v>35.5</v>
      </c>
      <c r="K27" s="543" t="s">
        <v>349</v>
      </c>
      <c r="L27" s="364">
        <v>0.60000000000000142</v>
      </c>
    </row>
    <row r="28" spans="1:12" s="110" customFormat="1" ht="15" customHeight="1" x14ac:dyDescent="0.2">
      <c r="A28" s="365" t="s">
        <v>113</v>
      </c>
      <c r="B28" s="366" t="s">
        <v>108</v>
      </c>
      <c r="C28" s="362"/>
      <c r="D28" s="362"/>
      <c r="E28" s="363"/>
      <c r="F28" s="542">
        <v>40.700000000000003</v>
      </c>
      <c r="G28" s="542">
        <v>52.1</v>
      </c>
      <c r="H28" s="542">
        <v>48.1</v>
      </c>
      <c r="I28" s="542">
        <v>49</v>
      </c>
      <c r="J28" s="542">
        <v>41.4</v>
      </c>
      <c r="K28" s="543" t="s">
        <v>349</v>
      </c>
      <c r="L28" s="364">
        <v>-0.69999999999999574</v>
      </c>
    </row>
    <row r="29" spans="1:12" s="110" customFormat="1" ht="11.25" x14ac:dyDescent="0.2">
      <c r="A29" s="365"/>
      <c r="B29" s="366" t="s">
        <v>109</v>
      </c>
      <c r="C29" s="362"/>
      <c r="D29" s="362"/>
      <c r="E29" s="363"/>
      <c r="F29" s="542">
        <v>34.799999999999997</v>
      </c>
      <c r="G29" s="542">
        <v>37</v>
      </c>
      <c r="H29" s="542">
        <v>40.700000000000003</v>
      </c>
      <c r="I29" s="542">
        <v>35.5</v>
      </c>
      <c r="J29" s="544">
        <v>35.299999999999997</v>
      </c>
      <c r="K29" s="543" t="s">
        <v>349</v>
      </c>
      <c r="L29" s="364">
        <v>-0.5</v>
      </c>
    </row>
    <row r="30" spans="1:12" s="110" customFormat="1" ht="15" customHeight="1" x14ac:dyDescent="0.2">
      <c r="A30" s="365"/>
      <c r="B30" s="366" t="s">
        <v>110</v>
      </c>
      <c r="C30" s="362"/>
      <c r="D30" s="362"/>
      <c r="E30" s="363"/>
      <c r="F30" s="542">
        <v>31</v>
      </c>
      <c r="G30" s="542">
        <v>35.1</v>
      </c>
      <c r="H30" s="542">
        <v>37.1</v>
      </c>
      <c r="I30" s="542">
        <v>42.3</v>
      </c>
      <c r="J30" s="542">
        <v>29.3</v>
      </c>
      <c r="K30" s="543" t="s">
        <v>349</v>
      </c>
      <c r="L30" s="364">
        <v>1.6999999999999993</v>
      </c>
    </row>
    <row r="31" spans="1:12" s="110" customFormat="1" ht="15" customHeight="1" x14ac:dyDescent="0.2">
      <c r="A31" s="365"/>
      <c r="B31" s="366" t="s">
        <v>111</v>
      </c>
      <c r="C31" s="362"/>
      <c r="D31" s="362"/>
      <c r="E31" s="363"/>
      <c r="F31" s="542">
        <v>51.5</v>
      </c>
      <c r="G31" s="542">
        <v>38.200000000000003</v>
      </c>
      <c r="H31" s="542">
        <v>32.1</v>
      </c>
      <c r="I31" s="542">
        <v>25</v>
      </c>
      <c r="J31" s="542">
        <v>37.200000000000003</v>
      </c>
      <c r="K31" s="543" t="s">
        <v>349</v>
      </c>
      <c r="L31" s="364">
        <v>14.299999999999997</v>
      </c>
    </row>
    <row r="32" spans="1:12" s="110" customFormat="1" ht="15" customHeight="1" x14ac:dyDescent="0.2">
      <c r="A32" s="367" t="s">
        <v>113</v>
      </c>
      <c r="B32" s="368" t="s">
        <v>181</v>
      </c>
      <c r="C32" s="362"/>
      <c r="D32" s="362"/>
      <c r="E32" s="363"/>
      <c r="F32" s="542">
        <v>35.299999999999997</v>
      </c>
      <c r="G32" s="542">
        <v>40.9</v>
      </c>
      <c r="H32" s="542">
        <v>43.9</v>
      </c>
      <c r="I32" s="542">
        <v>41.7</v>
      </c>
      <c r="J32" s="544">
        <v>36.6</v>
      </c>
      <c r="K32" s="543" t="s">
        <v>349</v>
      </c>
      <c r="L32" s="364">
        <v>-1.3000000000000043</v>
      </c>
    </row>
    <row r="33" spans="1:12" s="110" customFormat="1" ht="15" customHeight="1" x14ac:dyDescent="0.2">
      <c r="A33" s="367"/>
      <c r="B33" s="368" t="s">
        <v>182</v>
      </c>
      <c r="C33" s="362"/>
      <c r="D33" s="362"/>
      <c r="E33" s="363"/>
      <c r="F33" s="542">
        <v>36.9</v>
      </c>
      <c r="G33" s="542">
        <v>38.6</v>
      </c>
      <c r="H33" s="542">
        <v>38.4</v>
      </c>
      <c r="I33" s="542">
        <v>33.700000000000003</v>
      </c>
      <c r="J33" s="542">
        <v>34.200000000000003</v>
      </c>
      <c r="K33" s="543" t="s">
        <v>349</v>
      </c>
      <c r="L33" s="364">
        <v>2.6999999999999957</v>
      </c>
    </row>
    <row r="34" spans="1:12" s="369" customFormat="1" ht="15" customHeight="1" x14ac:dyDescent="0.2">
      <c r="A34" s="367" t="s">
        <v>113</v>
      </c>
      <c r="B34" s="368" t="s">
        <v>116</v>
      </c>
      <c r="C34" s="362"/>
      <c r="D34" s="362"/>
      <c r="E34" s="363"/>
      <c r="F34" s="542">
        <v>28.8</v>
      </c>
      <c r="G34" s="542">
        <v>33.700000000000003</v>
      </c>
      <c r="H34" s="542">
        <v>34.1</v>
      </c>
      <c r="I34" s="542">
        <v>32.5</v>
      </c>
      <c r="J34" s="542">
        <v>30.7</v>
      </c>
      <c r="K34" s="543" t="s">
        <v>349</v>
      </c>
      <c r="L34" s="364">
        <v>-1.8999999999999986</v>
      </c>
    </row>
    <row r="35" spans="1:12" s="369" customFormat="1" ht="11.25" x14ac:dyDescent="0.2">
      <c r="A35" s="370"/>
      <c r="B35" s="371" t="s">
        <v>117</v>
      </c>
      <c r="C35" s="372"/>
      <c r="D35" s="372"/>
      <c r="E35" s="373"/>
      <c r="F35" s="545">
        <v>52.9</v>
      </c>
      <c r="G35" s="545">
        <v>53.8</v>
      </c>
      <c r="H35" s="545">
        <v>61.2</v>
      </c>
      <c r="I35" s="545">
        <v>55.2</v>
      </c>
      <c r="J35" s="546">
        <v>51.2</v>
      </c>
      <c r="K35" s="547" t="s">
        <v>349</v>
      </c>
      <c r="L35" s="374">
        <v>1.6999999999999957</v>
      </c>
    </row>
    <row r="36" spans="1:12" s="369" customFormat="1" ht="15.95" customHeight="1" x14ac:dyDescent="0.2">
      <c r="A36" s="375" t="s">
        <v>350</v>
      </c>
      <c r="B36" s="376"/>
      <c r="C36" s="377"/>
      <c r="D36" s="376"/>
      <c r="E36" s="378"/>
      <c r="F36" s="548">
        <v>2467</v>
      </c>
      <c r="G36" s="548">
        <v>1744</v>
      </c>
      <c r="H36" s="548">
        <v>2660</v>
      </c>
      <c r="I36" s="548">
        <v>2265</v>
      </c>
      <c r="J36" s="548">
        <v>2461</v>
      </c>
      <c r="K36" s="549">
        <v>6</v>
      </c>
      <c r="L36" s="380">
        <v>0.24380333197887039</v>
      </c>
    </row>
    <row r="37" spans="1:12" s="369" customFormat="1" ht="15.95" customHeight="1" x14ac:dyDescent="0.2">
      <c r="A37" s="381"/>
      <c r="B37" s="382" t="s">
        <v>113</v>
      </c>
      <c r="C37" s="382" t="s">
        <v>351</v>
      </c>
      <c r="D37" s="382"/>
      <c r="E37" s="383"/>
      <c r="F37" s="548">
        <v>884</v>
      </c>
      <c r="G37" s="548">
        <v>697</v>
      </c>
      <c r="H37" s="548">
        <v>1119</v>
      </c>
      <c r="I37" s="548">
        <v>886</v>
      </c>
      <c r="J37" s="548">
        <v>882</v>
      </c>
      <c r="K37" s="549">
        <v>2</v>
      </c>
      <c r="L37" s="380">
        <v>0.22675736961451248</v>
      </c>
    </row>
    <row r="38" spans="1:12" s="369" customFormat="1" ht="15.95" customHeight="1" x14ac:dyDescent="0.2">
      <c r="A38" s="381"/>
      <c r="B38" s="384" t="s">
        <v>105</v>
      </c>
      <c r="C38" s="384" t="s">
        <v>106</v>
      </c>
      <c r="D38" s="385"/>
      <c r="E38" s="383"/>
      <c r="F38" s="548">
        <v>1444</v>
      </c>
      <c r="G38" s="548">
        <v>920</v>
      </c>
      <c r="H38" s="548">
        <v>1440</v>
      </c>
      <c r="I38" s="548">
        <v>1285</v>
      </c>
      <c r="J38" s="550">
        <v>1329</v>
      </c>
      <c r="K38" s="549">
        <v>115</v>
      </c>
      <c r="L38" s="380">
        <v>8.653122648607976</v>
      </c>
    </row>
    <row r="39" spans="1:12" s="369" customFormat="1" ht="15.95" customHeight="1" x14ac:dyDescent="0.2">
      <c r="A39" s="381"/>
      <c r="B39" s="385"/>
      <c r="C39" s="382" t="s">
        <v>352</v>
      </c>
      <c r="D39" s="385"/>
      <c r="E39" s="383"/>
      <c r="F39" s="548">
        <v>515</v>
      </c>
      <c r="G39" s="548">
        <v>372</v>
      </c>
      <c r="H39" s="548">
        <v>628</v>
      </c>
      <c r="I39" s="548">
        <v>509</v>
      </c>
      <c r="J39" s="548">
        <v>480</v>
      </c>
      <c r="K39" s="549">
        <v>35</v>
      </c>
      <c r="L39" s="380">
        <v>7.291666666666667</v>
      </c>
    </row>
    <row r="40" spans="1:12" s="369" customFormat="1" ht="15.95" customHeight="1" x14ac:dyDescent="0.2">
      <c r="A40" s="381"/>
      <c r="B40" s="384"/>
      <c r="C40" s="384" t="s">
        <v>107</v>
      </c>
      <c r="D40" s="385"/>
      <c r="E40" s="383"/>
      <c r="F40" s="548">
        <v>1023</v>
      </c>
      <c r="G40" s="548">
        <v>824</v>
      </c>
      <c r="H40" s="548">
        <v>1220</v>
      </c>
      <c r="I40" s="548">
        <v>980</v>
      </c>
      <c r="J40" s="548">
        <v>1132</v>
      </c>
      <c r="K40" s="549">
        <v>-109</v>
      </c>
      <c r="L40" s="380">
        <v>-9.628975265017667</v>
      </c>
    </row>
    <row r="41" spans="1:12" s="369" customFormat="1" ht="24" customHeight="1" x14ac:dyDescent="0.2">
      <c r="A41" s="381"/>
      <c r="B41" s="385"/>
      <c r="C41" s="382" t="s">
        <v>352</v>
      </c>
      <c r="D41" s="385"/>
      <c r="E41" s="383"/>
      <c r="F41" s="548">
        <v>369</v>
      </c>
      <c r="G41" s="548">
        <v>325</v>
      </c>
      <c r="H41" s="548">
        <v>491</v>
      </c>
      <c r="I41" s="548">
        <v>377</v>
      </c>
      <c r="J41" s="550">
        <v>402</v>
      </c>
      <c r="K41" s="549">
        <v>-33</v>
      </c>
      <c r="L41" s="380">
        <v>-8.2089552238805972</v>
      </c>
    </row>
    <row r="42" spans="1:12" s="110" customFormat="1" ht="15" customHeight="1" x14ac:dyDescent="0.2">
      <c r="A42" s="381"/>
      <c r="B42" s="384" t="s">
        <v>113</v>
      </c>
      <c r="C42" s="384" t="s">
        <v>353</v>
      </c>
      <c r="D42" s="385"/>
      <c r="E42" s="383"/>
      <c r="F42" s="548">
        <v>496</v>
      </c>
      <c r="G42" s="548">
        <v>363</v>
      </c>
      <c r="H42" s="548">
        <v>682</v>
      </c>
      <c r="I42" s="548">
        <v>537</v>
      </c>
      <c r="J42" s="548">
        <v>481</v>
      </c>
      <c r="K42" s="549">
        <v>15</v>
      </c>
      <c r="L42" s="380">
        <v>3.1185031185031185</v>
      </c>
    </row>
    <row r="43" spans="1:12" s="110" customFormat="1" ht="15" customHeight="1" x14ac:dyDescent="0.2">
      <c r="A43" s="381"/>
      <c r="B43" s="385"/>
      <c r="C43" s="382" t="s">
        <v>352</v>
      </c>
      <c r="D43" s="385"/>
      <c r="E43" s="383"/>
      <c r="F43" s="548">
        <v>202</v>
      </c>
      <c r="G43" s="548">
        <v>189</v>
      </c>
      <c r="H43" s="548">
        <v>328</v>
      </c>
      <c r="I43" s="548">
        <v>263</v>
      </c>
      <c r="J43" s="548">
        <v>199</v>
      </c>
      <c r="K43" s="549">
        <v>3</v>
      </c>
      <c r="L43" s="380">
        <v>1.5075376884422111</v>
      </c>
    </row>
    <row r="44" spans="1:12" s="110" customFormat="1" ht="15" customHeight="1" x14ac:dyDescent="0.2">
      <c r="A44" s="381"/>
      <c r="B44" s="384"/>
      <c r="C44" s="366" t="s">
        <v>109</v>
      </c>
      <c r="D44" s="385"/>
      <c r="E44" s="383"/>
      <c r="F44" s="548">
        <v>1680</v>
      </c>
      <c r="G44" s="548">
        <v>1173</v>
      </c>
      <c r="H44" s="548">
        <v>1680</v>
      </c>
      <c r="I44" s="548">
        <v>1495</v>
      </c>
      <c r="J44" s="550">
        <v>1647</v>
      </c>
      <c r="K44" s="549">
        <v>33</v>
      </c>
      <c r="L44" s="380">
        <v>2.0036429872495445</v>
      </c>
    </row>
    <row r="45" spans="1:12" s="110" customFormat="1" ht="15" customHeight="1" x14ac:dyDescent="0.2">
      <c r="A45" s="381"/>
      <c r="B45" s="385"/>
      <c r="C45" s="382" t="s">
        <v>352</v>
      </c>
      <c r="D45" s="385"/>
      <c r="E45" s="383"/>
      <c r="F45" s="548">
        <v>585</v>
      </c>
      <c r="G45" s="548">
        <v>434</v>
      </c>
      <c r="H45" s="548">
        <v>683</v>
      </c>
      <c r="I45" s="548">
        <v>530</v>
      </c>
      <c r="J45" s="548">
        <v>582</v>
      </c>
      <c r="K45" s="549">
        <v>3</v>
      </c>
      <c r="L45" s="380">
        <v>0.51546391752577314</v>
      </c>
    </row>
    <row r="46" spans="1:12" s="110" customFormat="1" ht="15" customHeight="1" x14ac:dyDescent="0.2">
      <c r="A46" s="381"/>
      <c r="B46" s="384"/>
      <c r="C46" s="366" t="s">
        <v>110</v>
      </c>
      <c r="D46" s="385"/>
      <c r="E46" s="383"/>
      <c r="F46" s="548">
        <v>258</v>
      </c>
      <c r="G46" s="548">
        <v>174</v>
      </c>
      <c r="H46" s="548">
        <v>245</v>
      </c>
      <c r="I46" s="548">
        <v>201</v>
      </c>
      <c r="J46" s="548">
        <v>290</v>
      </c>
      <c r="K46" s="549">
        <v>-32</v>
      </c>
      <c r="L46" s="380">
        <v>-11.03448275862069</v>
      </c>
    </row>
    <row r="47" spans="1:12" s="110" customFormat="1" ht="15" customHeight="1" x14ac:dyDescent="0.2">
      <c r="A47" s="381"/>
      <c r="B47" s="385"/>
      <c r="C47" s="382" t="s">
        <v>352</v>
      </c>
      <c r="D47" s="385"/>
      <c r="E47" s="383"/>
      <c r="F47" s="548">
        <v>80</v>
      </c>
      <c r="G47" s="548">
        <v>61</v>
      </c>
      <c r="H47" s="548">
        <v>91</v>
      </c>
      <c r="I47" s="548">
        <v>85</v>
      </c>
      <c r="J47" s="550">
        <v>85</v>
      </c>
      <c r="K47" s="549">
        <v>-5</v>
      </c>
      <c r="L47" s="380">
        <v>-5.882352941176471</v>
      </c>
    </row>
    <row r="48" spans="1:12" s="110" customFormat="1" ht="15" customHeight="1" x14ac:dyDescent="0.2">
      <c r="A48" s="381"/>
      <c r="B48" s="385"/>
      <c r="C48" s="366" t="s">
        <v>111</v>
      </c>
      <c r="D48" s="386"/>
      <c r="E48" s="387"/>
      <c r="F48" s="548">
        <v>33</v>
      </c>
      <c r="G48" s="548">
        <v>34</v>
      </c>
      <c r="H48" s="548">
        <v>53</v>
      </c>
      <c r="I48" s="548">
        <v>32</v>
      </c>
      <c r="J48" s="548">
        <v>43</v>
      </c>
      <c r="K48" s="549">
        <v>-10</v>
      </c>
      <c r="L48" s="380">
        <v>-23.255813953488371</v>
      </c>
    </row>
    <row r="49" spans="1:12" s="110" customFormat="1" ht="15" customHeight="1" x14ac:dyDescent="0.2">
      <c r="A49" s="381"/>
      <c r="B49" s="385"/>
      <c r="C49" s="382" t="s">
        <v>352</v>
      </c>
      <c r="D49" s="385"/>
      <c r="E49" s="383"/>
      <c r="F49" s="548">
        <v>17</v>
      </c>
      <c r="G49" s="548">
        <v>13</v>
      </c>
      <c r="H49" s="548">
        <v>17</v>
      </c>
      <c r="I49" s="548">
        <v>8</v>
      </c>
      <c r="J49" s="548">
        <v>16</v>
      </c>
      <c r="K49" s="549">
        <v>1</v>
      </c>
      <c r="L49" s="380">
        <v>6.25</v>
      </c>
    </row>
    <row r="50" spans="1:12" s="110" customFormat="1" ht="15" customHeight="1" x14ac:dyDescent="0.2">
      <c r="A50" s="381"/>
      <c r="B50" s="384" t="s">
        <v>113</v>
      </c>
      <c r="C50" s="382" t="s">
        <v>181</v>
      </c>
      <c r="D50" s="385"/>
      <c r="E50" s="383"/>
      <c r="F50" s="548">
        <v>1676</v>
      </c>
      <c r="G50" s="548">
        <v>1037</v>
      </c>
      <c r="H50" s="548">
        <v>1778</v>
      </c>
      <c r="I50" s="548">
        <v>1534</v>
      </c>
      <c r="J50" s="550">
        <v>1665</v>
      </c>
      <c r="K50" s="549">
        <v>11</v>
      </c>
      <c r="L50" s="380">
        <v>0.66066066066066065</v>
      </c>
    </row>
    <row r="51" spans="1:12" s="110" customFormat="1" ht="15" customHeight="1" x14ac:dyDescent="0.2">
      <c r="A51" s="381"/>
      <c r="B51" s="385"/>
      <c r="C51" s="382" t="s">
        <v>352</v>
      </c>
      <c r="D51" s="385"/>
      <c r="E51" s="383"/>
      <c r="F51" s="548">
        <v>592</v>
      </c>
      <c r="G51" s="548">
        <v>424</v>
      </c>
      <c r="H51" s="548">
        <v>780</v>
      </c>
      <c r="I51" s="548">
        <v>640</v>
      </c>
      <c r="J51" s="548">
        <v>610</v>
      </c>
      <c r="K51" s="549">
        <v>-18</v>
      </c>
      <c r="L51" s="380">
        <v>-2.9508196721311477</v>
      </c>
    </row>
    <row r="52" spans="1:12" s="110" customFormat="1" ht="15" customHeight="1" x14ac:dyDescent="0.2">
      <c r="A52" s="381"/>
      <c r="B52" s="384"/>
      <c r="C52" s="382" t="s">
        <v>182</v>
      </c>
      <c r="D52" s="385"/>
      <c r="E52" s="383"/>
      <c r="F52" s="548">
        <v>791</v>
      </c>
      <c r="G52" s="548">
        <v>707</v>
      </c>
      <c r="H52" s="548">
        <v>882</v>
      </c>
      <c r="I52" s="548">
        <v>731</v>
      </c>
      <c r="J52" s="548">
        <v>796</v>
      </c>
      <c r="K52" s="549">
        <v>-5</v>
      </c>
      <c r="L52" s="380">
        <v>-0.62814070351758799</v>
      </c>
    </row>
    <row r="53" spans="1:12" s="269" customFormat="1" ht="11.25" customHeight="1" x14ac:dyDescent="0.2">
      <c r="A53" s="381"/>
      <c r="B53" s="385"/>
      <c r="C53" s="382" t="s">
        <v>352</v>
      </c>
      <c r="D53" s="385"/>
      <c r="E53" s="383"/>
      <c r="F53" s="548">
        <v>292</v>
      </c>
      <c r="G53" s="548">
        <v>273</v>
      </c>
      <c r="H53" s="548">
        <v>339</v>
      </c>
      <c r="I53" s="548">
        <v>246</v>
      </c>
      <c r="J53" s="550">
        <v>272</v>
      </c>
      <c r="K53" s="549">
        <v>20</v>
      </c>
      <c r="L53" s="380">
        <v>7.3529411764705879</v>
      </c>
    </row>
    <row r="54" spans="1:12" s="151" customFormat="1" ht="12.75" customHeight="1" x14ac:dyDescent="0.2">
      <c r="A54" s="381"/>
      <c r="B54" s="384" t="s">
        <v>113</v>
      </c>
      <c r="C54" s="384" t="s">
        <v>116</v>
      </c>
      <c r="D54" s="385"/>
      <c r="E54" s="383"/>
      <c r="F54" s="548">
        <v>1745</v>
      </c>
      <c r="G54" s="548">
        <v>1202</v>
      </c>
      <c r="H54" s="548">
        <v>1875</v>
      </c>
      <c r="I54" s="548">
        <v>1605</v>
      </c>
      <c r="J54" s="548">
        <v>1841</v>
      </c>
      <c r="K54" s="549">
        <v>-96</v>
      </c>
      <c r="L54" s="380">
        <v>-5.2145573058120585</v>
      </c>
    </row>
    <row r="55" spans="1:12" ht="11.25" x14ac:dyDescent="0.2">
      <c r="A55" s="381"/>
      <c r="B55" s="385"/>
      <c r="C55" s="382" t="s">
        <v>352</v>
      </c>
      <c r="D55" s="385"/>
      <c r="E55" s="383"/>
      <c r="F55" s="548">
        <v>502</v>
      </c>
      <c r="G55" s="548">
        <v>405</v>
      </c>
      <c r="H55" s="548">
        <v>639</v>
      </c>
      <c r="I55" s="548">
        <v>522</v>
      </c>
      <c r="J55" s="548">
        <v>565</v>
      </c>
      <c r="K55" s="549">
        <v>-63</v>
      </c>
      <c r="L55" s="380">
        <v>-11.150442477876107</v>
      </c>
    </row>
    <row r="56" spans="1:12" ht="14.25" customHeight="1" x14ac:dyDescent="0.2">
      <c r="A56" s="381"/>
      <c r="B56" s="385"/>
      <c r="C56" s="384" t="s">
        <v>117</v>
      </c>
      <c r="D56" s="385"/>
      <c r="E56" s="383"/>
      <c r="F56" s="548">
        <v>720</v>
      </c>
      <c r="G56" s="548">
        <v>541</v>
      </c>
      <c r="H56" s="548">
        <v>783</v>
      </c>
      <c r="I56" s="548">
        <v>659</v>
      </c>
      <c r="J56" s="548">
        <v>619</v>
      </c>
      <c r="K56" s="549">
        <v>101</v>
      </c>
      <c r="L56" s="380">
        <v>16.316639741518578</v>
      </c>
    </row>
    <row r="57" spans="1:12" ht="18.75" customHeight="1" x14ac:dyDescent="0.2">
      <c r="A57" s="388"/>
      <c r="B57" s="389"/>
      <c r="C57" s="390" t="s">
        <v>352</v>
      </c>
      <c r="D57" s="389"/>
      <c r="E57" s="391"/>
      <c r="F57" s="551">
        <v>381</v>
      </c>
      <c r="G57" s="552">
        <v>291</v>
      </c>
      <c r="H57" s="552">
        <v>479</v>
      </c>
      <c r="I57" s="552">
        <v>364</v>
      </c>
      <c r="J57" s="552">
        <v>317</v>
      </c>
      <c r="K57" s="553">
        <f t="shared" ref="K57" si="0">IF(OR(F57=".",J57=".")=TRUE,".",IF(OR(F57="*",J57="*")=TRUE,"*",IF(AND(F57="-",J57="-")=TRUE,"-",IF(AND(ISNUMBER(J57),ISNUMBER(F57))=TRUE,IF(F57-J57=0,0,F57-J57),IF(ISNUMBER(F57)=TRUE,F57,-J57)))))</f>
        <v>64</v>
      </c>
      <c r="L57" s="392">
        <f t="shared" ref="L57" si="1">IF(K57 =".",".",IF(K57 ="*","*",IF(K57="-","-",IF(K57=0,0,IF(OR(J57="-",J57=".",F57="-",F57=".")=TRUE,"X",IF(J57=0,"0,0",IF(ABS(K57*100/J57)&gt;250,".X",(K57*100/J57))))))))</f>
        <v>20.189274447949526</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2547</v>
      </c>
      <c r="E11" s="114">
        <v>1862</v>
      </c>
      <c r="F11" s="114">
        <v>3483</v>
      </c>
      <c r="G11" s="114">
        <v>2316</v>
      </c>
      <c r="H11" s="140">
        <v>2541</v>
      </c>
      <c r="I11" s="115">
        <v>6</v>
      </c>
      <c r="J11" s="116">
        <v>0.23612750885478159</v>
      </c>
    </row>
    <row r="12" spans="1:15" s="110" customFormat="1" ht="24.95" customHeight="1" x14ac:dyDescent="0.2">
      <c r="A12" s="193" t="s">
        <v>132</v>
      </c>
      <c r="B12" s="194" t="s">
        <v>133</v>
      </c>
      <c r="C12" s="113">
        <v>7.9308990969768356</v>
      </c>
      <c r="D12" s="115">
        <v>202</v>
      </c>
      <c r="E12" s="114">
        <v>106</v>
      </c>
      <c r="F12" s="114">
        <v>320</v>
      </c>
      <c r="G12" s="114">
        <v>209</v>
      </c>
      <c r="H12" s="140">
        <v>182</v>
      </c>
      <c r="I12" s="115">
        <v>20</v>
      </c>
      <c r="J12" s="116">
        <v>10.989010989010989</v>
      </c>
    </row>
    <row r="13" spans="1:15" s="110" customFormat="1" ht="24.95" customHeight="1" x14ac:dyDescent="0.2">
      <c r="A13" s="193" t="s">
        <v>134</v>
      </c>
      <c r="B13" s="199" t="s">
        <v>214</v>
      </c>
      <c r="C13" s="113">
        <v>1.4134275618374559</v>
      </c>
      <c r="D13" s="115">
        <v>36</v>
      </c>
      <c r="E13" s="114">
        <v>28</v>
      </c>
      <c r="F13" s="114">
        <v>42</v>
      </c>
      <c r="G13" s="114">
        <v>20</v>
      </c>
      <c r="H13" s="140">
        <v>34</v>
      </c>
      <c r="I13" s="115">
        <v>2</v>
      </c>
      <c r="J13" s="116">
        <v>5.882352941176471</v>
      </c>
    </row>
    <row r="14" spans="1:15" s="287" customFormat="1" ht="24.95" customHeight="1" x14ac:dyDescent="0.2">
      <c r="A14" s="193" t="s">
        <v>215</v>
      </c>
      <c r="B14" s="199" t="s">
        <v>137</v>
      </c>
      <c r="C14" s="113">
        <v>14.919513152728701</v>
      </c>
      <c r="D14" s="115">
        <v>380</v>
      </c>
      <c r="E14" s="114">
        <v>227</v>
      </c>
      <c r="F14" s="114">
        <v>475</v>
      </c>
      <c r="G14" s="114">
        <v>317</v>
      </c>
      <c r="H14" s="140">
        <v>374</v>
      </c>
      <c r="I14" s="115">
        <v>6</v>
      </c>
      <c r="J14" s="116">
        <v>1.6042780748663101</v>
      </c>
      <c r="K14" s="110"/>
      <c r="L14" s="110"/>
      <c r="M14" s="110"/>
      <c r="N14" s="110"/>
      <c r="O14" s="110"/>
    </row>
    <row r="15" spans="1:15" s="110" customFormat="1" ht="24.95" customHeight="1" x14ac:dyDescent="0.2">
      <c r="A15" s="193" t="s">
        <v>216</v>
      </c>
      <c r="B15" s="199" t="s">
        <v>217</v>
      </c>
      <c r="C15" s="113">
        <v>4.7506870828425596</v>
      </c>
      <c r="D15" s="115">
        <v>121</v>
      </c>
      <c r="E15" s="114">
        <v>100</v>
      </c>
      <c r="F15" s="114">
        <v>154</v>
      </c>
      <c r="G15" s="114">
        <v>101</v>
      </c>
      <c r="H15" s="140">
        <v>84</v>
      </c>
      <c r="I15" s="115">
        <v>37</v>
      </c>
      <c r="J15" s="116">
        <v>44.047619047619051</v>
      </c>
    </row>
    <row r="16" spans="1:15" s="287" customFormat="1" ht="24.95" customHeight="1" x14ac:dyDescent="0.2">
      <c r="A16" s="193" t="s">
        <v>218</v>
      </c>
      <c r="B16" s="199" t="s">
        <v>141</v>
      </c>
      <c r="C16" s="113">
        <v>5.4966627404789952</v>
      </c>
      <c r="D16" s="115">
        <v>140</v>
      </c>
      <c r="E16" s="114">
        <v>75</v>
      </c>
      <c r="F16" s="114">
        <v>209</v>
      </c>
      <c r="G16" s="114">
        <v>139</v>
      </c>
      <c r="H16" s="140">
        <v>204</v>
      </c>
      <c r="I16" s="115">
        <v>-64</v>
      </c>
      <c r="J16" s="116">
        <v>-31.372549019607842</v>
      </c>
      <c r="K16" s="110"/>
      <c r="L16" s="110"/>
      <c r="M16" s="110"/>
      <c r="N16" s="110"/>
      <c r="O16" s="110"/>
    </row>
    <row r="17" spans="1:15" s="110" customFormat="1" ht="24.95" customHeight="1" x14ac:dyDescent="0.2">
      <c r="A17" s="193" t="s">
        <v>142</v>
      </c>
      <c r="B17" s="199" t="s">
        <v>220</v>
      </c>
      <c r="C17" s="113">
        <v>4.6721633294071454</v>
      </c>
      <c r="D17" s="115">
        <v>119</v>
      </c>
      <c r="E17" s="114">
        <v>52</v>
      </c>
      <c r="F17" s="114">
        <v>112</v>
      </c>
      <c r="G17" s="114">
        <v>77</v>
      </c>
      <c r="H17" s="140">
        <v>86</v>
      </c>
      <c r="I17" s="115">
        <v>33</v>
      </c>
      <c r="J17" s="116">
        <v>38.372093023255815</v>
      </c>
    </row>
    <row r="18" spans="1:15" s="287" customFormat="1" ht="24.95" customHeight="1" x14ac:dyDescent="0.2">
      <c r="A18" s="201" t="s">
        <v>144</v>
      </c>
      <c r="B18" s="202" t="s">
        <v>145</v>
      </c>
      <c r="C18" s="113">
        <v>11.425206124852767</v>
      </c>
      <c r="D18" s="115">
        <v>291</v>
      </c>
      <c r="E18" s="114">
        <v>165</v>
      </c>
      <c r="F18" s="114">
        <v>347</v>
      </c>
      <c r="G18" s="114">
        <v>244</v>
      </c>
      <c r="H18" s="140">
        <v>214</v>
      </c>
      <c r="I18" s="115">
        <v>77</v>
      </c>
      <c r="J18" s="116">
        <v>35.981308411214954</v>
      </c>
      <c r="K18" s="110"/>
      <c r="L18" s="110"/>
      <c r="M18" s="110"/>
      <c r="N18" s="110"/>
      <c r="O18" s="110"/>
    </row>
    <row r="19" spans="1:15" s="110" customFormat="1" ht="24.95" customHeight="1" x14ac:dyDescent="0.2">
      <c r="A19" s="193" t="s">
        <v>146</v>
      </c>
      <c r="B19" s="199" t="s">
        <v>147</v>
      </c>
      <c r="C19" s="113">
        <v>15.155084413034944</v>
      </c>
      <c r="D19" s="115">
        <v>386</v>
      </c>
      <c r="E19" s="114">
        <v>270</v>
      </c>
      <c r="F19" s="114">
        <v>495</v>
      </c>
      <c r="G19" s="114">
        <v>346</v>
      </c>
      <c r="H19" s="140">
        <v>407</v>
      </c>
      <c r="I19" s="115">
        <v>-21</v>
      </c>
      <c r="J19" s="116">
        <v>-5.15970515970516</v>
      </c>
    </row>
    <row r="20" spans="1:15" s="287" customFormat="1" ht="24.95" customHeight="1" x14ac:dyDescent="0.2">
      <c r="A20" s="193" t="s">
        <v>148</v>
      </c>
      <c r="B20" s="199" t="s">
        <v>149</v>
      </c>
      <c r="C20" s="113">
        <v>6.281900274833137</v>
      </c>
      <c r="D20" s="115">
        <v>160</v>
      </c>
      <c r="E20" s="114">
        <v>168</v>
      </c>
      <c r="F20" s="114">
        <v>177</v>
      </c>
      <c r="G20" s="114">
        <v>125</v>
      </c>
      <c r="H20" s="140">
        <v>112</v>
      </c>
      <c r="I20" s="115">
        <v>48</v>
      </c>
      <c r="J20" s="116">
        <v>42.857142857142854</v>
      </c>
      <c r="K20" s="110"/>
      <c r="L20" s="110"/>
      <c r="M20" s="110"/>
      <c r="N20" s="110"/>
      <c r="O20" s="110"/>
    </row>
    <row r="21" spans="1:15" s="110" customFormat="1" ht="24.95" customHeight="1" x14ac:dyDescent="0.2">
      <c r="A21" s="201" t="s">
        <v>150</v>
      </c>
      <c r="B21" s="202" t="s">
        <v>151</v>
      </c>
      <c r="C21" s="113">
        <v>8.6376128778955632</v>
      </c>
      <c r="D21" s="115">
        <v>220</v>
      </c>
      <c r="E21" s="114">
        <v>114</v>
      </c>
      <c r="F21" s="114">
        <v>227</v>
      </c>
      <c r="G21" s="114">
        <v>292</v>
      </c>
      <c r="H21" s="140">
        <v>209</v>
      </c>
      <c r="I21" s="115">
        <v>11</v>
      </c>
      <c r="J21" s="116">
        <v>5.2631578947368425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0.19630938358853553</v>
      </c>
      <c r="D23" s="115">
        <v>5</v>
      </c>
      <c r="E23" s="114">
        <v>6</v>
      </c>
      <c r="F23" s="114">
        <v>15</v>
      </c>
      <c r="G23" s="114">
        <v>22</v>
      </c>
      <c r="H23" s="140">
        <v>12</v>
      </c>
      <c r="I23" s="115">
        <v>-7</v>
      </c>
      <c r="J23" s="116">
        <v>-58.333333333333336</v>
      </c>
    </row>
    <row r="24" spans="1:15" s="110" customFormat="1" ht="24.95" customHeight="1" x14ac:dyDescent="0.2">
      <c r="A24" s="193" t="s">
        <v>156</v>
      </c>
      <c r="B24" s="199" t="s">
        <v>221</v>
      </c>
      <c r="C24" s="113">
        <v>3.2979976442873968</v>
      </c>
      <c r="D24" s="115">
        <v>84</v>
      </c>
      <c r="E24" s="114">
        <v>63</v>
      </c>
      <c r="F24" s="114">
        <v>151</v>
      </c>
      <c r="G24" s="114">
        <v>85</v>
      </c>
      <c r="H24" s="140">
        <v>84</v>
      </c>
      <c r="I24" s="115">
        <v>0</v>
      </c>
      <c r="J24" s="116">
        <v>0</v>
      </c>
    </row>
    <row r="25" spans="1:15" s="110" customFormat="1" ht="24.95" customHeight="1" x14ac:dyDescent="0.2">
      <c r="A25" s="193" t="s">
        <v>222</v>
      </c>
      <c r="B25" s="204" t="s">
        <v>159</v>
      </c>
      <c r="C25" s="113">
        <v>6.8315665488810362</v>
      </c>
      <c r="D25" s="115">
        <v>174</v>
      </c>
      <c r="E25" s="114">
        <v>156</v>
      </c>
      <c r="F25" s="114">
        <v>166</v>
      </c>
      <c r="G25" s="114">
        <v>103</v>
      </c>
      <c r="H25" s="140">
        <v>137</v>
      </c>
      <c r="I25" s="115">
        <v>37</v>
      </c>
      <c r="J25" s="116">
        <v>27.007299270072991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2.0808794660384766</v>
      </c>
      <c r="D27" s="115">
        <v>53</v>
      </c>
      <c r="E27" s="114">
        <v>38</v>
      </c>
      <c r="F27" s="114">
        <v>111</v>
      </c>
      <c r="G27" s="114">
        <v>58</v>
      </c>
      <c r="H27" s="140">
        <v>162</v>
      </c>
      <c r="I27" s="115">
        <v>-109</v>
      </c>
      <c r="J27" s="116">
        <v>-67.283950617283949</v>
      </c>
    </row>
    <row r="28" spans="1:15" s="110" customFormat="1" ht="24.95" customHeight="1" x14ac:dyDescent="0.2">
      <c r="A28" s="193" t="s">
        <v>163</v>
      </c>
      <c r="B28" s="199" t="s">
        <v>164</v>
      </c>
      <c r="C28" s="113">
        <v>3.1016882606988614</v>
      </c>
      <c r="D28" s="115">
        <v>79</v>
      </c>
      <c r="E28" s="114">
        <v>59</v>
      </c>
      <c r="F28" s="114">
        <v>181</v>
      </c>
      <c r="G28" s="114">
        <v>53</v>
      </c>
      <c r="H28" s="140">
        <v>91</v>
      </c>
      <c r="I28" s="115">
        <v>-12</v>
      </c>
      <c r="J28" s="116">
        <v>-13.186813186813186</v>
      </c>
    </row>
    <row r="29" spans="1:15" s="110" customFormat="1" ht="24.95" customHeight="1" x14ac:dyDescent="0.2">
      <c r="A29" s="193">
        <v>86</v>
      </c>
      <c r="B29" s="199" t="s">
        <v>165</v>
      </c>
      <c r="C29" s="113">
        <v>4.3973301923831958</v>
      </c>
      <c r="D29" s="115">
        <v>112</v>
      </c>
      <c r="E29" s="114">
        <v>139</v>
      </c>
      <c r="F29" s="114">
        <v>157</v>
      </c>
      <c r="G29" s="114">
        <v>104</v>
      </c>
      <c r="H29" s="140">
        <v>124</v>
      </c>
      <c r="I29" s="115">
        <v>-12</v>
      </c>
      <c r="J29" s="116">
        <v>-9.67741935483871</v>
      </c>
    </row>
    <row r="30" spans="1:15" s="110" customFormat="1" ht="24.95" customHeight="1" x14ac:dyDescent="0.2">
      <c r="A30" s="193">
        <v>87.88</v>
      </c>
      <c r="B30" s="204" t="s">
        <v>166</v>
      </c>
      <c r="C30" s="113">
        <v>6.7923046721633291</v>
      </c>
      <c r="D30" s="115">
        <v>173</v>
      </c>
      <c r="E30" s="114">
        <v>172</v>
      </c>
      <c r="F30" s="114">
        <v>381</v>
      </c>
      <c r="G30" s="114">
        <v>184</v>
      </c>
      <c r="H30" s="140">
        <v>203</v>
      </c>
      <c r="I30" s="115">
        <v>-30</v>
      </c>
      <c r="J30" s="116">
        <v>-14.77832512315271</v>
      </c>
    </row>
    <row r="31" spans="1:15" s="110" customFormat="1" ht="24.95" customHeight="1" x14ac:dyDescent="0.2">
      <c r="A31" s="193" t="s">
        <v>167</v>
      </c>
      <c r="B31" s="199" t="s">
        <v>168</v>
      </c>
      <c r="C31" s="113">
        <v>4.47585394581861</v>
      </c>
      <c r="D31" s="115">
        <v>114</v>
      </c>
      <c r="E31" s="114">
        <v>92</v>
      </c>
      <c r="F31" s="114">
        <v>162</v>
      </c>
      <c r="G31" s="114">
        <v>99</v>
      </c>
      <c r="H31" s="140">
        <v>125</v>
      </c>
      <c r="I31" s="115">
        <v>-11</v>
      </c>
      <c r="J31" s="116">
        <v>-8.8000000000000007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7.9308990969768356</v>
      </c>
      <c r="D34" s="115">
        <v>202</v>
      </c>
      <c r="E34" s="114">
        <v>106</v>
      </c>
      <c r="F34" s="114">
        <v>320</v>
      </c>
      <c r="G34" s="114">
        <v>209</v>
      </c>
      <c r="H34" s="140">
        <v>182</v>
      </c>
      <c r="I34" s="115">
        <v>20</v>
      </c>
      <c r="J34" s="116">
        <v>10.989010989010989</v>
      </c>
    </row>
    <row r="35" spans="1:10" s="110" customFormat="1" ht="24.95" customHeight="1" x14ac:dyDescent="0.2">
      <c r="A35" s="292" t="s">
        <v>171</v>
      </c>
      <c r="B35" s="293" t="s">
        <v>172</v>
      </c>
      <c r="C35" s="113">
        <v>27.758146839418924</v>
      </c>
      <c r="D35" s="115">
        <v>707</v>
      </c>
      <c r="E35" s="114">
        <v>420</v>
      </c>
      <c r="F35" s="114">
        <v>864</v>
      </c>
      <c r="G35" s="114">
        <v>581</v>
      </c>
      <c r="H35" s="140">
        <v>622</v>
      </c>
      <c r="I35" s="115">
        <v>85</v>
      </c>
      <c r="J35" s="116">
        <v>13.665594855305466</v>
      </c>
    </row>
    <row r="36" spans="1:10" s="110" customFormat="1" ht="24.95" customHeight="1" x14ac:dyDescent="0.2">
      <c r="A36" s="294" t="s">
        <v>173</v>
      </c>
      <c r="B36" s="295" t="s">
        <v>174</v>
      </c>
      <c r="C36" s="125">
        <v>64.310954063604242</v>
      </c>
      <c r="D36" s="143">
        <v>1638</v>
      </c>
      <c r="E36" s="144">
        <v>1336</v>
      </c>
      <c r="F36" s="144">
        <v>2299</v>
      </c>
      <c r="G36" s="144">
        <v>1526</v>
      </c>
      <c r="H36" s="145">
        <v>1737</v>
      </c>
      <c r="I36" s="143">
        <v>-99</v>
      </c>
      <c r="J36" s="146">
        <v>-5.6994818652849739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2547</v>
      </c>
      <c r="F11" s="264">
        <v>1862</v>
      </c>
      <c r="G11" s="264">
        <v>3483</v>
      </c>
      <c r="H11" s="264">
        <v>2316</v>
      </c>
      <c r="I11" s="265">
        <v>2541</v>
      </c>
      <c r="J11" s="263">
        <v>6</v>
      </c>
      <c r="K11" s="266">
        <v>0.23612750885478159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32.54809579897919</v>
      </c>
      <c r="E13" s="115">
        <v>829</v>
      </c>
      <c r="F13" s="114">
        <v>636</v>
      </c>
      <c r="G13" s="114">
        <v>1001</v>
      </c>
      <c r="H13" s="114">
        <v>857</v>
      </c>
      <c r="I13" s="140">
        <v>788</v>
      </c>
      <c r="J13" s="115">
        <v>41</v>
      </c>
      <c r="K13" s="116">
        <v>5.2030456852791875</v>
      </c>
    </row>
    <row r="14" spans="1:15" ht="15.95" customHeight="1" x14ac:dyDescent="0.2">
      <c r="A14" s="306" t="s">
        <v>230</v>
      </c>
      <c r="B14" s="307"/>
      <c r="C14" s="308"/>
      <c r="D14" s="113">
        <v>54.691794267765999</v>
      </c>
      <c r="E14" s="115">
        <v>1393</v>
      </c>
      <c r="F14" s="114">
        <v>1015</v>
      </c>
      <c r="G14" s="114">
        <v>2126</v>
      </c>
      <c r="H14" s="114">
        <v>1220</v>
      </c>
      <c r="I14" s="140">
        <v>1414</v>
      </c>
      <c r="J14" s="115">
        <v>-21</v>
      </c>
      <c r="K14" s="116">
        <v>-1.4851485148514851</v>
      </c>
    </row>
    <row r="15" spans="1:15" ht="15.95" customHeight="1" x14ac:dyDescent="0.2">
      <c r="A15" s="306" t="s">
        <v>231</v>
      </c>
      <c r="B15" s="307"/>
      <c r="C15" s="308"/>
      <c r="D15" s="113">
        <v>5.7714958775029448</v>
      </c>
      <c r="E15" s="115">
        <v>147</v>
      </c>
      <c r="F15" s="114">
        <v>92</v>
      </c>
      <c r="G15" s="114">
        <v>157</v>
      </c>
      <c r="H15" s="114">
        <v>107</v>
      </c>
      <c r="I15" s="140">
        <v>165</v>
      </c>
      <c r="J15" s="115">
        <v>-18</v>
      </c>
      <c r="K15" s="116">
        <v>-10.909090909090908</v>
      </c>
    </row>
    <row r="16" spans="1:15" ht="15.95" customHeight="1" x14ac:dyDescent="0.2">
      <c r="A16" s="306" t="s">
        <v>232</v>
      </c>
      <c r="B16" s="307"/>
      <c r="C16" s="308"/>
      <c r="D16" s="113">
        <v>6.7137809187279149</v>
      </c>
      <c r="E16" s="115">
        <v>171</v>
      </c>
      <c r="F16" s="114">
        <v>113</v>
      </c>
      <c r="G16" s="114">
        <v>181</v>
      </c>
      <c r="H16" s="114">
        <v>124</v>
      </c>
      <c r="I16" s="140">
        <v>167</v>
      </c>
      <c r="J16" s="115">
        <v>4</v>
      </c>
      <c r="K16" s="116">
        <v>2.3952095808383231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8.4020416175893207</v>
      </c>
      <c r="E18" s="115">
        <v>214</v>
      </c>
      <c r="F18" s="114">
        <v>122</v>
      </c>
      <c r="G18" s="114">
        <v>334</v>
      </c>
      <c r="H18" s="114">
        <v>224</v>
      </c>
      <c r="I18" s="140">
        <v>198</v>
      </c>
      <c r="J18" s="115">
        <v>16</v>
      </c>
      <c r="K18" s="116">
        <v>8.0808080808080813</v>
      </c>
    </row>
    <row r="19" spans="1:11" ht="14.1" customHeight="1" x14ac:dyDescent="0.2">
      <c r="A19" s="306" t="s">
        <v>235</v>
      </c>
      <c r="B19" s="307" t="s">
        <v>236</v>
      </c>
      <c r="C19" s="308"/>
      <c r="D19" s="113">
        <v>7.4204946996466434</v>
      </c>
      <c r="E19" s="115">
        <v>189</v>
      </c>
      <c r="F19" s="114">
        <v>115</v>
      </c>
      <c r="G19" s="114">
        <v>294</v>
      </c>
      <c r="H19" s="114">
        <v>204</v>
      </c>
      <c r="I19" s="140">
        <v>172</v>
      </c>
      <c r="J19" s="115">
        <v>17</v>
      </c>
      <c r="K19" s="116">
        <v>9.8837209302325579</v>
      </c>
    </row>
    <row r="20" spans="1:11" ht="14.1" customHeight="1" x14ac:dyDescent="0.2">
      <c r="A20" s="306">
        <v>12</v>
      </c>
      <c r="B20" s="307" t="s">
        <v>237</v>
      </c>
      <c r="C20" s="308"/>
      <c r="D20" s="113">
        <v>0.78523753435414212</v>
      </c>
      <c r="E20" s="115">
        <v>20</v>
      </c>
      <c r="F20" s="114">
        <v>21</v>
      </c>
      <c r="G20" s="114">
        <v>21</v>
      </c>
      <c r="H20" s="114">
        <v>27</v>
      </c>
      <c r="I20" s="140">
        <v>18</v>
      </c>
      <c r="J20" s="115">
        <v>2</v>
      </c>
      <c r="K20" s="116">
        <v>11.111111111111111</v>
      </c>
    </row>
    <row r="21" spans="1:11" ht="14.1" customHeight="1" x14ac:dyDescent="0.2">
      <c r="A21" s="306">
        <v>21</v>
      </c>
      <c r="B21" s="307" t="s">
        <v>238</v>
      </c>
      <c r="C21" s="308"/>
      <c r="D21" s="113">
        <v>0.47114252061248529</v>
      </c>
      <c r="E21" s="115">
        <v>12</v>
      </c>
      <c r="F21" s="114">
        <v>5</v>
      </c>
      <c r="G21" s="114">
        <v>7</v>
      </c>
      <c r="H21" s="114">
        <v>8</v>
      </c>
      <c r="I21" s="140">
        <v>17</v>
      </c>
      <c r="J21" s="115">
        <v>-5</v>
      </c>
      <c r="K21" s="116">
        <v>-29.411764705882351</v>
      </c>
    </row>
    <row r="22" spans="1:11" ht="14.1" customHeight="1" x14ac:dyDescent="0.2">
      <c r="A22" s="306">
        <v>22</v>
      </c>
      <c r="B22" s="307" t="s">
        <v>239</v>
      </c>
      <c r="C22" s="308"/>
      <c r="D22" s="113">
        <v>3.8084020416175894</v>
      </c>
      <c r="E22" s="115">
        <v>97</v>
      </c>
      <c r="F22" s="114">
        <v>46</v>
      </c>
      <c r="G22" s="114">
        <v>108</v>
      </c>
      <c r="H22" s="114">
        <v>61</v>
      </c>
      <c r="I22" s="140">
        <v>61</v>
      </c>
      <c r="J22" s="115">
        <v>36</v>
      </c>
      <c r="K22" s="116">
        <v>59.016393442622949</v>
      </c>
    </row>
    <row r="23" spans="1:11" ht="14.1" customHeight="1" x14ac:dyDescent="0.2">
      <c r="A23" s="306">
        <v>23</v>
      </c>
      <c r="B23" s="307" t="s">
        <v>240</v>
      </c>
      <c r="C23" s="308"/>
      <c r="D23" s="113">
        <v>0.39261876717707106</v>
      </c>
      <c r="E23" s="115">
        <v>10</v>
      </c>
      <c r="F23" s="114">
        <v>5</v>
      </c>
      <c r="G23" s="114">
        <v>34</v>
      </c>
      <c r="H23" s="114">
        <v>14</v>
      </c>
      <c r="I23" s="140">
        <v>11</v>
      </c>
      <c r="J23" s="115">
        <v>-1</v>
      </c>
      <c r="K23" s="116">
        <v>-9.0909090909090917</v>
      </c>
    </row>
    <row r="24" spans="1:11" ht="14.1" customHeight="1" x14ac:dyDescent="0.2">
      <c r="A24" s="306">
        <v>24</v>
      </c>
      <c r="B24" s="307" t="s">
        <v>241</v>
      </c>
      <c r="C24" s="308"/>
      <c r="D24" s="113">
        <v>3.9654495484884178</v>
      </c>
      <c r="E24" s="115">
        <v>101</v>
      </c>
      <c r="F24" s="114">
        <v>48</v>
      </c>
      <c r="G24" s="114">
        <v>126</v>
      </c>
      <c r="H24" s="114">
        <v>81</v>
      </c>
      <c r="I24" s="140">
        <v>112</v>
      </c>
      <c r="J24" s="115">
        <v>-11</v>
      </c>
      <c r="K24" s="116">
        <v>-9.8214285714285712</v>
      </c>
    </row>
    <row r="25" spans="1:11" ht="14.1" customHeight="1" x14ac:dyDescent="0.2">
      <c r="A25" s="306">
        <v>25</v>
      </c>
      <c r="B25" s="307" t="s">
        <v>242</v>
      </c>
      <c r="C25" s="308"/>
      <c r="D25" s="113">
        <v>4.2402826855123674</v>
      </c>
      <c r="E25" s="115">
        <v>108</v>
      </c>
      <c r="F25" s="114">
        <v>57</v>
      </c>
      <c r="G25" s="114">
        <v>115</v>
      </c>
      <c r="H25" s="114">
        <v>66</v>
      </c>
      <c r="I25" s="140">
        <v>105</v>
      </c>
      <c r="J25" s="115">
        <v>3</v>
      </c>
      <c r="K25" s="116">
        <v>2.8571428571428572</v>
      </c>
    </row>
    <row r="26" spans="1:11" ht="14.1" customHeight="1" x14ac:dyDescent="0.2">
      <c r="A26" s="306">
        <v>26</v>
      </c>
      <c r="B26" s="307" t="s">
        <v>243</v>
      </c>
      <c r="C26" s="308"/>
      <c r="D26" s="113">
        <v>2.3949744797801333</v>
      </c>
      <c r="E26" s="115">
        <v>61</v>
      </c>
      <c r="F26" s="114">
        <v>43</v>
      </c>
      <c r="G26" s="114">
        <v>94</v>
      </c>
      <c r="H26" s="114">
        <v>26</v>
      </c>
      <c r="I26" s="140">
        <v>49</v>
      </c>
      <c r="J26" s="115">
        <v>12</v>
      </c>
      <c r="K26" s="116">
        <v>24.489795918367346</v>
      </c>
    </row>
    <row r="27" spans="1:11" ht="14.1" customHeight="1" x14ac:dyDescent="0.2">
      <c r="A27" s="306">
        <v>27</v>
      </c>
      <c r="B27" s="307" t="s">
        <v>244</v>
      </c>
      <c r="C27" s="308"/>
      <c r="D27" s="113">
        <v>1.2563800549666273</v>
      </c>
      <c r="E27" s="115">
        <v>32</v>
      </c>
      <c r="F27" s="114">
        <v>13</v>
      </c>
      <c r="G27" s="114">
        <v>33</v>
      </c>
      <c r="H27" s="114">
        <v>13</v>
      </c>
      <c r="I27" s="140">
        <v>16</v>
      </c>
      <c r="J27" s="115">
        <v>16</v>
      </c>
      <c r="K27" s="116">
        <v>100</v>
      </c>
    </row>
    <row r="28" spans="1:11" ht="14.1" customHeight="1" x14ac:dyDescent="0.2">
      <c r="A28" s="306">
        <v>28</v>
      </c>
      <c r="B28" s="307" t="s">
        <v>245</v>
      </c>
      <c r="C28" s="308"/>
      <c r="D28" s="113">
        <v>0.23557126030624265</v>
      </c>
      <c r="E28" s="115">
        <v>6</v>
      </c>
      <c r="F28" s="114" t="s">
        <v>513</v>
      </c>
      <c r="G28" s="114">
        <v>6</v>
      </c>
      <c r="H28" s="114">
        <v>3</v>
      </c>
      <c r="I28" s="140">
        <v>4</v>
      </c>
      <c r="J28" s="115">
        <v>2</v>
      </c>
      <c r="K28" s="116">
        <v>50</v>
      </c>
    </row>
    <row r="29" spans="1:11" ht="14.1" customHeight="1" x14ac:dyDescent="0.2">
      <c r="A29" s="306">
        <v>29</v>
      </c>
      <c r="B29" s="307" t="s">
        <v>246</v>
      </c>
      <c r="C29" s="308"/>
      <c r="D29" s="113">
        <v>4.47585394581861</v>
      </c>
      <c r="E29" s="115">
        <v>114</v>
      </c>
      <c r="F29" s="114">
        <v>80</v>
      </c>
      <c r="G29" s="114">
        <v>113</v>
      </c>
      <c r="H29" s="114">
        <v>133</v>
      </c>
      <c r="I29" s="140">
        <v>106</v>
      </c>
      <c r="J29" s="115">
        <v>8</v>
      </c>
      <c r="K29" s="116">
        <v>7.5471698113207548</v>
      </c>
    </row>
    <row r="30" spans="1:11" ht="14.1" customHeight="1" x14ac:dyDescent="0.2">
      <c r="A30" s="306" t="s">
        <v>247</v>
      </c>
      <c r="B30" s="307" t="s">
        <v>248</v>
      </c>
      <c r="C30" s="308"/>
      <c r="D30" s="113">
        <v>1.2563800549666273</v>
      </c>
      <c r="E30" s="115">
        <v>32</v>
      </c>
      <c r="F30" s="114">
        <v>24</v>
      </c>
      <c r="G30" s="114">
        <v>34</v>
      </c>
      <c r="H30" s="114">
        <v>32</v>
      </c>
      <c r="I30" s="140" t="s">
        <v>513</v>
      </c>
      <c r="J30" s="115" t="s">
        <v>513</v>
      </c>
      <c r="K30" s="116" t="s">
        <v>513</v>
      </c>
    </row>
    <row r="31" spans="1:11" ht="14.1" customHeight="1" x14ac:dyDescent="0.2">
      <c r="A31" s="306" t="s">
        <v>249</v>
      </c>
      <c r="B31" s="307" t="s">
        <v>250</v>
      </c>
      <c r="C31" s="308"/>
      <c r="D31" s="113">
        <v>3.2194738908519827</v>
      </c>
      <c r="E31" s="115">
        <v>82</v>
      </c>
      <c r="F31" s="114">
        <v>53</v>
      </c>
      <c r="G31" s="114">
        <v>79</v>
      </c>
      <c r="H31" s="114">
        <v>101</v>
      </c>
      <c r="I31" s="140">
        <v>84</v>
      </c>
      <c r="J31" s="115">
        <v>-2</v>
      </c>
      <c r="K31" s="116">
        <v>-2.3809523809523809</v>
      </c>
    </row>
    <row r="32" spans="1:11" ht="14.1" customHeight="1" x14ac:dyDescent="0.2">
      <c r="A32" s="306">
        <v>31</v>
      </c>
      <c r="B32" s="307" t="s">
        <v>251</v>
      </c>
      <c r="C32" s="308"/>
      <c r="D32" s="113">
        <v>0.62819002748331365</v>
      </c>
      <c r="E32" s="115">
        <v>16</v>
      </c>
      <c r="F32" s="114">
        <v>12</v>
      </c>
      <c r="G32" s="114">
        <v>8</v>
      </c>
      <c r="H32" s="114">
        <v>16</v>
      </c>
      <c r="I32" s="140">
        <v>10</v>
      </c>
      <c r="J32" s="115">
        <v>6</v>
      </c>
      <c r="K32" s="116">
        <v>60</v>
      </c>
    </row>
    <row r="33" spans="1:11" ht="14.1" customHeight="1" x14ac:dyDescent="0.2">
      <c r="A33" s="306">
        <v>32</v>
      </c>
      <c r="B33" s="307" t="s">
        <v>252</v>
      </c>
      <c r="C33" s="308"/>
      <c r="D33" s="113">
        <v>4.2795445622300745</v>
      </c>
      <c r="E33" s="115">
        <v>109</v>
      </c>
      <c r="F33" s="114">
        <v>50</v>
      </c>
      <c r="G33" s="114">
        <v>135</v>
      </c>
      <c r="H33" s="114">
        <v>105</v>
      </c>
      <c r="I33" s="140">
        <v>97</v>
      </c>
      <c r="J33" s="115">
        <v>12</v>
      </c>
      <c r="K33" s="116">
        <v>12.371134020618557</v>
      </c>
    </row>
    <row r="34" spans="1:11" ht="14.1" customHeight="1" x14ac:dyDescent="0.2">
      <c r="A34" s="306">
        <v>33</v>
      </c>
      <c r="B34" s="307" t="s">
        <v>253</v>
      </c>
      <c r="C34" s="308"/>
      <c r="D34" s="113">
        <v>2.3949744797801333</v>
      </c>
      <c r="E34" s="115">
        <v>61</v>
      </c>
      <c r="F34" s="114">
        <v>38</v>
      </c>
      <c r="G34" s="114">
        <v>95</v>
      </c>
      <c r="H34" s="114">
        <v>83</v>
      </c>
      <c r="I34" s="140">
        <v>63</v>
      </c>
      <c r="J34" s="115">
        <v>-2</v>
      </c>
      <c r="K34" s="116">
        <v>-3.1746031746031744</v>
      </c>
    </row>
    <row r="35" spans="1:11" ht="14.1" customHeight="1" x14ac:dyDescent="0.2">
      <c r="A35" s="306">
        <v>34</v>
      </c>
      <c r="B35" s="307" t="s">
        <v>254</v>
      </c>
      <c r="C35" s="308"/>
      <c r="D35" s="113">
        <v>1.806046329014527</v>
      </c>
      <c r="E35" s="115">
        <v>46</v>
      </c>
      <c r="F35" s="114">
        <v>42</v>
      </c>
      <c r="G35" s="114">
        <v>69</v>
      </c>
      <c r="H35" s="114">
        <v>38</v>
      </c>
      <c r="I35" s="140">
        <v>55</v>
      </c>
      <c r="J35" s="115">
        <v>-9</v>
      </c>
      <c r="K35" s="116">
        <v>-16.363636363636363</v>
      </c>
    </row>
    <row r="36" spans="1:11" ht="14.1" customHeight="1" x14ac:dyDescent="0.2">
      <c r="A36" s="306">
        <v>41</v>
      </c>
      <c r="B36" s="307" t="s">
        <v>255</v>
      </c>
      <c r="C36" s="308"/>
      <c r="D36" s="113">
        <v>0.19630938358853553</v>
      </c>
      <c r="E36" s="115">
        <v>5</v>
      </c>
      <c r="F36" s="114" t="s">
        <v>513</v>
      </c>
      <c r="G36" s="114">
        <v>9</v>
      </c>
      <c r="H36" s="114">
        <v>4</v>
      </c>
      <c r="I36" s="140" t="s">
        <v>513</v>
      </c>
      <c r="J36" s="115" t="s">
        <v>513</v>
      </c>
      <c r="K36" s="116" t="s">
        <v>513</v>
      </c>
    </row>
    <row r="37" spans="1:11" ht="14.1" customHeight="1" x14ac:dyDescent="0.2">
      <c r="A37" s="306">
        <v>42</v>
      </c>
      <c r="B37" s="307" t="s">
        <v>256</v>
      </c>
      <c r="C37" s="308"/>
      <c r="D37" s="113">
        <v>0.15704750687082841</v>
      </c>
      <c r="E37" s="115">
        <v>4</v>
      </c>
      <c r="F37" s="114" t="s">
        <v>513</v>
      </c>
      <c r="G37" s="114">
        <v>8</v>
      </c>
      <c r="H37" s="114" t="s">
        <v>513</v>
      </c>
      <c r="I37" s="140" t="s">
        <v>513</v>
      </c>
      <c r="J37" s="115" t="s">
        <v>513</v>
      </c>
      <c r="K37" s="116" t="s">
        <v>513</v>
      </c>
    </row>
    <row r="38" spans="1:11" ht="14.1" customHeight="1" x14ac:dyDescent="0.2">
      <c r="A38" s="306">
        <v>43</v>
      </c>
      <c r="B38" s="307" t="s">
        <v>257</v>
      </c>
      <c r="C38" s="308"/>
      <c r="D38" s="113">
        <v>0.66745190420102085</v>
      </c>
      <c r="E38" s="115">
        <v>17</v>
      </c>
      <c r="F38" s="114">
        <v>11</v>
      </c>
      <c r="G38" s="114">
        <v>29</v>
      </c>
      <c r="H38" s="114">
        <v>25</v>
      </c>
      <c r="I38" s="140">
        <v>17</v>
      </c>
      <c r="J38" s="115">
        <v>0</v>
      </c>
      <c r="K38" s="116">
        <v>0</v>
      </c>
    </row>
    <row r="39" spans="1:11" ht="14.1" customHeight="1" x14ac:dyDescent="0.2">
      <c r="A39" s="306">
        <v>51</v>
      </c>
      <c r="B39" s="307" t="s">
        <v>258</v>
      </c>
      <c r="C39" s="308"/>
      <c r="D39" s="113">
        <v>6.4389477817039653</v>
      </c>
      <c r="E39" s="115">
        <v>164</v>
      </c>
      <c r="F39" s="114">
        <v>138</v>
      </c>
      <c r="G39" s="114">
        <v>197</v>
      </c>
      <c r="H39" s="114">
        <v>164</v>
      </c>
      <c r="I39" s="140">
        <v>161</v>
      </c>
      <c r="J39" s="115">
        <v>3</v>
      </c>
      <c r="K39" s="116">
        <v>1.8633540372670807</v>
      </c>
    </row>
    <row r="40" spans="1:11" ht="14.1" customHeight="1" x14ac:dyDescent="0.2">
      <c r="A40" s="306" t="s">
        <v>259</v>
      </c>
      <c r="B40" s="307" t="s">
        <v>260</v>
      </c>
      <c r="C40" s="308"/>
      <c r="D40" s="113">
        <v>5.7714958775029448</v>
      </c>
      <c r="E40" s="115">
        <v>147</v>
      </c>
      <c r="F40" s="114">
        <v>133</v>
      </c>
      <c r="G40" s="114">
        <v>175</v>
      </c>
      <c r="H40" s="114">
        <v>148</v>
      </c>
      <c r="I40" s="140">
        <v>140</v>
      </c>
      <c r="J40" s="115">
        <v>7</v>
      </c>
      <c r="K40" s="116">
        <v>5</v>
      </c>
    </row>
    <row r="41" spans="1:11" ht="14.1" customHeight="1" x14ac:dyDescent="0.2">
      <c r="A41" s="306"/>
      <c r="B41" s="307" t="s">
        <v>261</v>
      </c>
      <c r="C41" s="308"/>
      <c r="D41" s="113">
        <v>4.6721633294071454</v>
      </c>
      <c r="E41" s="115">
        <v>119</v>
      </c>
      <c r="F41" s="114">
        <v>96</v>
      </c>
      <c r="G41" s="114">
        <v>121</v>
      </c>
      <c r="H41" s="114">
        <v>108</v>
      </c>
      <c r="I41" s="140">
        <v>108</v>
      </c>
      <c r="J41" s="115">
        <v>11</v>
      </c>
      <c r="K41" s="116">
        <v>10.185185185185185</v>
      </c>
    </row>
    <row r="42" spans="1:11" ht="14.1" customHeight="1" x14ac:dyDescent="0.2">
      <c r="A42" s="306">
        <v>52</v>
      </c>
      <c r="B42" s="307" t="s">
        <v>262</v>
      </c>
      <c r="C42" s="308"/>
      <c r="D42" s="113">
        <v>6.3996859049862582</v>
      </c>
      <c r="E42" s="115">
        <v>163</v>
      </c>
      <c r="F42" s="114">
        <v>147</v>
      </c>
      <c r="G42" s="114">
        <v>153</v>
      </c>
      <c r="H42" s="114">
        <v>97</v>
      </c>
      <c r="I42" s="140">
        <v>96</v>
      </c>
      <c r="J42" s="115">
        <v>67</v>
      </c>
      <c r="K42" s="116">
        <v>69.791666666666671</v>
      </c>
    </row>
    <row r="43" spans="1:11" ht="14.1" customHeight="1" x14ac:dyDescent="0.2">
      <c r="A43" s="306" t="s">
        <v>263</v>
      </c>
      <c r="B43" s="307" t="s">
        <v>264</v>
      </c>
      <c r="C43" s="308"/>
      <c r="D43" s="113">
        <v>5.3003533568904597</v>
      </c>
      <c r="E43" s="115">
        <v>135</v>
      </c>
      <c r="F43" s="114">
        <v>134</v>
      </c>
      <c r="G43" s="114">
        <v>133</v>
      </c>
      <c r="H43" s="114">
        <v>85</v>
      </c>
      <c r="I43" s="140">
        <v>84</v>
      </c>
      <c r="J43" s="115">
        <v>51</v>
      </c>
      <c r="K43" s="116">
        <v>60.714285714285715</v>
      </c>
    </row>
    <row r="44" spans="1:11" ht="14.1" customHeight="1" x14ac:dyDescent="0.2">
      <c r="A44" s="306">
        <v>53</v>
      </c>
      <c r="B44" s="307" t="s">
        <v>265</v>
      </c>
      <c r="C44" s="308"/>
      <c r="D44" s="113">
        <v>2.9053788771103259</v>
      </c>
      <c r="E44" s="115">
        <v>74</v>
      </c>
      <c r="F44" s="114">
        <v>53</v>
      </c>
      <c r="G44" s="114">
        <v>69</v>
      </c>
      <c r="H44" s="114">
        <v>20</v>
      </c>
      <c r="I44" s="140">
        <v>31</v>
      </c>
      <c r="J44" s="115">
        <v>43</v>
      </c>
      <c r="K44" s="116">
        <v>138.70967741935485</v>
      </c>
    </row>
    <row r="45" spans="1:11" ht="14.1" customHeight="1" x14ac:dyDescent="0.2">
      <c r="A45" s="306" t="s">
        <v>266</v>
      </c>
      <c r="B45" s="307" t="s">
        <v>267</v>
      </c>
      <c r="C45" s="308"/>
      <c r="D45" s="113">
        <v>2.9053788771103259</v>
      </c>
      <c r="E45" s="115">
        <v>74</v>
      </c>
      <c r="F45" s="114">
        <v>53</v>
      </c>
      <c r="G45" s="114">
        <v>69</v>
      </c>
      <c r="H45" s="114">
        <v>19</v>
      </c>
      <c r="I45" s="140">
        <v>31</v>
      </c>
      <c r="J45" s="115">
        <v>43</v>
      </c>
      <c r="K45" s="116">
        <v>138.70967741935485</v>
      </c>
    </row>
    <row r="46" spans="1:11" ht="14.1" customHeight="1" x14ac:dyDescent="0.2">
      <c r="A46" s="306">
        <v>54</v>
      </c>
      <c r="B46" s="307" t="s">
        <v>268</v>
      </c>
      <c r="C46" s="308"/>
      <c r="D46" s="113">
        <v>4.2010208087946603</v>
      </c>
      <c r="E46" s="115">
        <v>107</v>
      </c>
      <c r="F46" s="114">
        <v>89</v>
      </c>
      <c r="G46" s="114">
        <v>76</v>
      </c>
      <c r="H46" s="114">
        <v>78</v>
      </c>
      <c r="I46" s="140">
        <v>101</v>
      </c>
      <c r="J46" s="115">
        <v>6</v>
      </c>
      <c r="K46" s="116">
        <v>5.9405940594059405</v>
      </c>
    </row>
    <row r="47" spans="1:11" ht="14.1" customHeight="1" x14ac:dyDescent="0.2">
      <c r="A47" s="306">
        <v>61</v>
      </c>
      <c r="B47" s="307" t="s">
        <v>269</v>
      </c>
      <c r="C47" s="308"/>
      <c r="D47" s="113">
        <v>1.3349038084020417</v>
      </c>
      <c r="E47" s="115">
        <v>34</v>
      </c>
      <c r="F47" s="114">
        <v>22</v>
      </c>
      <c r="G47" s="114">
        <v>54</v>
      </c>
      <c r="H47" s="114">
        <v>37</v>
      </c>
      <c r="I47" s="140">
        <v>48</v>
      </c>
      <c r="J47" s="115">
        <v>-14</v>
      </c>
      <c r="K47" s="116">
        <v>-29.166666666666668</v>
      </c>
    </row>
    <row r="48" spans="1:11" ht="14.1" customHeight="1" x14ac:dyDescent="0.2">
      <c r="A48" s="306">
        <v>62</v>
      </c>
      <c r="B48" s="307" t="s">
        <v>270</v>
      </c>
      <c r="C48" s="308"/>
      <c r="D48" s="113">
        <v>7.3027090694935222</v>
      </c>
      <c r="E48" s="115">
        <v>186</v>
      </c>
      <c r="F48" s="114">
        <v>163</v>
      </c>
      <c r="G48" s="114">
        <v>262</v>
      </c>
      <c r="H48" s="114">
        <v>181</v>
      </c>
      <c r="I48" s="140">
        <v>241</v>
      </c>
      <c r="J48" s="115">
        <v>-55</v>
      </c>
      <c r="K48" s="116">
        <v>-22.821576763485478</v>
      </c>
    </row>
    <row r="49" spans="1:11" ht="14.1" customHeight="1" x14ac:dyDescent="0.2">
      <c r="A49" s="306">
        <v>63</v>
      </c>
      <c r="B49" s="307" t="s">
        <v>271</v>
      </c>
      <c r="C49" s="308"/>
      <c r="D49" s="113">
        <v>4.7899489595602667</v>
      </c>
      <c r="E49" s="115">
        <v>122</v>
      </c>
      <c r="F49" s="114">
        <v>58</v>
      </c>
      <c r="G49" s="114">
        <v>145</v>
      </c>
      <c r="H49" s="114">
        <v>184</v>
      </c>
      <c r="I49" s="140">
        <v>120</v>
      </c>
      <c r="J49" s="115">
        <v>2</v>
      </c>
      <c r="K49" s="116">
        <v>1.6666666666666667</v>
      </c>
    </row>
    <row r="50" spans="1:11" ht="14.1" customHeight="1" x14ac:dyDescent="0.2">
      <c r="A50" s="306" t="s">
        <v>272</v>
      </c>
      <c r="B50" s="307" t="s">
        <v>273</v>
      </c>
      <c r="C50" s="308"/>
      <c r="D50" s="113">
        <v>0.78523753435414212</v>
      </c>
      <c r="E50" s="115">
        <v>20</v>
      </c>
      <c r="F50" s="114">
        <v>11</v>
      </c>
      <c r="G50" s="114">
        <v>23</v>
      </c>
      <c r="H50" s="114">
        <v>33</v>
      </c>
      <c r="I50" s="140">
        <v>19</v>
      </c>
      <c r="J50" s="115">
        <v>1</v>
      </c>
      <c r="K50" s="116">
        <v>5.2631578947368425</v>
      </c>
    </row>
    <row r="51" spans="1:11" ht="14.1" customHeight="1" x14ac:dyDescent="0.2">
      <c r="A51" s="306" t="s">
        <v>274</v>
      </c>
      <c r="B51" s="307" t="s">
        <v>275</v>
      </c>
      <c r="C51" s="308"/>
      <c r="D51" s="113">
        <v>3.7298782881821753</v>
      </c>
      <c r="E51" s="115">
        <v>95</v>
      </c>
      <c r="F51" s="114">
        <v>44</v>
      </c>
      <c r="G51" s="114">
        <v>111</v>
      </c>
      <c r="H51" s="114">
        <v>145</v>
      </c>
      <c r="I51" s="140">
        <v>94</v>
      </c>
      <c r="J51" s="115">
        <v>1</v>
      </c>
      <c r="K51" s="116">
        <v>1.0638297872340425</v>
      </c>
    </row>
    <row r="52" spans="1:11" ht="14.1" customHeight="1" x14ac:dyDescent="0.2">
      <c r="A52" s="306">
        <v>71</v>
      </c>
      <c r="B52" s="307" t="s">
        <v>276</v>
      </c>
      <c r="C52" s="308"/>
      <c r="D52" s="113">
        <v>4.946996466431095</v>
      </c>
      <c r="E52" s="115">
        <v>126</v>
      </c>
      <c r="F52" s="114">
        <v>130</v>
      </c>
      <c r="G52" s="114">
        <v>204</v>
      </c>
      <c r="H52" s="114">
        <v>132</v>
      </c>
      <c r="I52" s="140">
        <v>178</v>
      </c>
      <c r="J52" s="115">
        <v>-52</v>
      </c>
      <c r="K52" s="116">
        <v>-29.213483146067414</v>
      </c>
    </row>
    <row r="53" spans="1:11" ht="14.1" customHeight="1" x14ac:dyDescent="0.2">
      <c r="A53" s="306" t="s">
        <v>277</v>
      </c>
      <c r="B53" s="307" t="s">
        <v>278</v>
      </c>
      <c r="C53" s="308"/>
      <c r="D53" s="113">
        <v>1.3741656851197488</v>
      </c>
      <c r="E53" s="115">
        <v>35</v>
      </c>
      <c r="F53" s="114">
        <v>55</v>
      </c>
      <c r="G53" s="114">
        <v>56</v>
      </c>
      <c r="H53" s="114">
        <v>39</v>
      </c>
      <c r="I53" s="140">
        <v>44</v>
      </c>
      <c r="J53" s="115">
        <v>-9</v>
      </c>
      <c r="K53" s="116">
        <v>-20.454545454545453</v>
      </c>
    </row>
    <row r="54" spans="1:11" ht="14.1" customHeight="1" x14ac:dyDescent="0.2">
      <c r="A54" s="306" t="s">
        <v>279</v>
      </c>
      <c r="B54" s="307" t="s">
        <v>280</v>
      </c>
      <c r="C54" s="308"/>
      <c r="D54" s="113">
        <v>3.0624263839811543</v>
      </c>
      <c r="E54" s="115">
        <v>78</v>
      </c>
      <c r="F54" s="114">
        <v>64</v>
      </c>
      <c r="G54" s="114">
        <v>117</v>
      </c>
      <c r="H54" s="114">
        <v>73</v>
      </c>
      <c r="I54" s="140">
        <v>114</v>
      </c>
      <c r="J54" s="115">
        <v>-36</v>
      </c>
      <c r="K54" s="116">
        <v>-31.578947368421051</v>
      </c>
    </row>
    <row r="55" spans="1:11" ht="14.1" customHeight="1" x14ac:dyDescent="0.2">
      <c r="A55" s="306">
        <v>72</v>
      </c>
      <c r="B55" s="307" t="s">
        <v>281</v>
      </c>
      <c r="C55" s="308"/>
      <c r="D55" s="113">
        <v>1.0208087946603848</v>
      </c>
      <c r="E55" s="115">
        <v>26</v>
      </c>
      <c r="F55" s="114">
        <v>16</v>
      </c>
      <c r="G55" s="114">
        <v>40</v>
      </c>
      <c r="H55" s="114">
        <v>38</v>
      </c>
      <c r="I55" s="140">
        <v>20</v>
      </c>
      <c r="J55" s="115">
        <v>6</v>
      </c>
      <c r="K55" s="116">
        <v>30</v>
      </c>
    </row>
    <row r="56" spans="1:11" ht="14.1" customHeight="1" x14ac:dyDescent="0.2">
      <c r="A56" s="306" t="s">
        <v>282</v>
      </c>
      <c r="B56" s="307" t="s">
        <v>283</v>
      </c>
      <c r="C56" s="308"/>
      <c r="D56" s="113">
        <v>0.23557126030624265</v>
      </c>
      <c r="E56" s="115">
        <v>6</v>
      </c>
      <c r="F56" s="114">
        <v>5</v>
      </c>
      <c r="G56" s="114">
        <v>13</v>
      </c>
      <c r="H56" s="114">
        <v>16</v>
      </c>
      <c r="I56" s="140">
        <v>10</v>
      </c>
      <c r="J56" s="115">
        <v>-4</v>
      </c>
      <c r="K56" s="116">
        <v>-40</v>
      </c>
    </row>
    <row r="57" spans="1:11" ht="14.1" customHeight="1" x14ac:dyDescent="0.2">
      <c r="A57" s="306" t="s">
        <v>284</v>
      </c>
      <c r="B57" s="307" t="s">
        <v>285</v>
      </c>
      <c r="C57" s="308"/>
      <c r="D57" s="113">
        <v>0.51040439733019238</v>
      </c>
      <c r="E57" s="115">
        <v>13</v>
      </c>
      <c r="F57" s="114">
        <v>7</v>
      </c>
      <c r="G57" s="114">
        <v>12</v>
      </c>
      <c r="H57" s="114">
        <v>11</v>
      </c>
      <c r="I57" s="140">
        <v>5</v>
      </c>
      <c r="J57" s="115">
        <v>8</v>
      </c>
      <c r="K57" s="116">
        <v>160</v>
      </c>
    </row>
    <row r="58" spans="1:11" ht="14.1" customHeight="1" x14ac:dyDescent="0.2">
      <c r="A58" s="306">
        <v>73</v>
      </c>
      <c r="B58" s="307" t="s">
        <v>286</v>
      </c>
      <c r="C58" s="308"/>
      <c r="D58" s="113">
        <v>0.8637612877895563</v>
      </c>
      <c r="E58" s="115">
        <v>22</v>
      </c>
      <c r="F58" s="114">
        <v>5</v>
      </c>
      <c r="G58" s="114">
        <v>34</v>
      </c>
      <c r="H58" s="114">
        <v>21</v>
      </c>
      <c r="I58" s="140">
        <v>60</v>
      </c>
      <c r="J58" s="115">
        <v>-38</v>
      </c>
      <c r="K58" s="116">
        <v>-63.333333333333336</v>
      </c>
    </row>
    <row r="59" spans="1:11" ht="14.1" customHeight="1" x14ac:dyDescent="0.2">
      <c r="A59" s="306" t="s">
        <v>287</v>
      </c>
      <c r="B59" s="307" t="s">
        <v>288</v>
      </c>
      <c r="C59" s="308"/>
      <c r="D59" s="113">
        <v>0.58892815076560656</v>
      </c>
      <c r="E59" s="115">
        <v>15</v>
      </c>
      <c r="F59" s="114">
        <v>4</v>
      </c>
      <c r="G59" s="114">
        <v>31</v>
      </c>
      <c r="H59" s="114">
        <v>19</v>
      </c>
      <c r="I59" s="140">
        <v>59</v>
      </c>
      <c r="J59" s="115">
        <v>-44</v>
      </c>
      <c r="K59" s="116">
        <v>-74.576271186440678</v>
      </c>
    </row>
    <row r="60" spans="1:11" ht="14.1" customHeight="1" x14ac:dyDescent="0.2">
      <c r="A60" s="306">
        <v>81</v>
      </c>
      <c r="B60" s="307" t="s">
        <v>289</v>
      </c>
      <c r="C60" s="308"/>
      <c r="D60" s="113">
        <v>6.8315665488810362</v>
      </c>
      <c r="E60" s="115">
        <v>174</v>
      </c>
      <c r="F60" s="114">
        <v>156</v>
      </c>
      <c r="G60" s="114">
        <v>213</v>
      </c>
      <c r="H60" s="114">
        <v>133</v>
      </c>
      <c r="I60" s="140">
        <v>136</v>
      </c>
      <c r="J60" s="115">
        <v>38</v>
      </c>
      <c r="K60" s="116">
        <v>27.941176470588236</v>
      </c>
    </row>
    <row r="61" spans="1:11" ht="14.1" customHeight="1" x14ac:dyDescent="0.2">
      <c r="A61" s="306" t="s">
        <v>290</v>
      </c>
      <c r="B61" s="307" t="s">
        <v>291</v>
      </c>
      <c r="C61" s="308"/>
      <c r="D61" s="113">
        <v>1.6097369454259913</v>
      </c>
      <c r="E61" s="115">
        <v>41</v>
      </c>
      <c r="F61" s="114">
        <v>47</v>
      </c>
      <c r="G61" s="114">
        <v>80</v>
      </c>
      <c r="H61" s="114">
        <v>43</v>
      </c>
      <c r="I61" s="140">
        <v>38</v>
      </c>
      <c r="J61" s="115">
        <v>3</v>
      </c>
      <c r="K61" s="116">
        <v>7.8947368421052628</v>
      </c>
    </row>
    <row r="62" spans="1:11" ht="14.1" customHeight="1" x14ac:dyDescent="0.2">
      <c r="A62" s="306" t="s">
        <v>292</v>
      </c>
      <c r="B62" s="307" t="s">
        <v>293</v>
      </c>
      <c r="C62" s="308"/>
      <c r="D62" s="113">
        <v>1.9630938358853554</v>
      </c>
      <c r="E62" s="115">
        <v>50</v>
      </c>
      <c r="F62" s="114">
        <v>75</v>
      </c>
      <c r="G62" s="114">
        <v>92</v>
      </c>
      <c r="H62" s="114">
        <v>46</v>
      </c>
      <c r="I62" s="140">
        <v>41</v>
      </c>
      <c r="J62" s="115">
        <v>9</v>
      </c>
      <c r="K62" s="116">
        <v>21.951219512195124</v>
      </c>
    </row>
    <row r="63" spans="1:11" ht="14.1" customHeight="1" x14ac:dyDescent="0.2">
      <c r="A63" s="306"/>
      <c r="B63" s="307" t="s">
        <v>294</v>
      </c>
      <c r="C63" s="308"/>
      <c r="D63" s="113">
        <v>1.4134275618374559</v>
      </c>
      <c r="E63" s="115">
        <v>36</v>
      </c>
      <c r="F63" s="114">
        <v>62</v>
      </c>
      <c r="G63" s="114">
        <v>73</v>
      </c>
      <c r="H63" s="114">
        <v>39</v>
      </c>
      <c r="I63" s="140">
        <v>31</v>
      </c>
      <c r="J63" s="115">
        <v>5</v>
      </c>
      <c r="K63" s="116">
        <v>16.129032258064516</v>
      </c>
    </row>
    <row r="64" spans="1:11" ht="14.1" customHeight="1" x14ac:dyDescent="0.2">
      <c r="A64" s="306" t="s">
        <v>295</v>
      </c>
      <c r="B64" s="307" t="s">
        <v>296</v>
      </c>
      <c r="C64" s="308"/>
      <c r="D64" s="113">
        <v>0.82449941107184921</v>
      </c>
      <c r="E64" s="115">
        <v>21</v>
      </c>
      <c r="F64" s="114">
        <v>5</v>
      </c>
      <c r="G64" s="114">
        <v>8</v>
      </c>
      <c r="H64" s="114">
        <v>9</v>
      </c>
      <c r="I64" s="140">
        <v>10</v>
      </c>
      <c r="J64" s="115">
        <v>11</v>
      </c>
      <c r="K64" s="116">
        <v>110</v>
      </c>
    </row>
    <row r="65" spans="1:11" ht="14.1" customHeight="1" x14ac:dyDescent="0.2">
      <c r="A65" s="306" t="s">
        <v>297</v>
      </c>
      <c r="B65" s="307" t="s">
        <v>298</v>
      </c>
      <c r="C65" s="308"/>
      <c r="D65" s="113">
        <v>0.70671378091872794</v>
      </c>
      <c r="E65" s="115">
        <v>18</v>
      </c>
      <c r="F65" s="114">
        <v>19</v>
      </c>
      <c r="G65" s="114">
        <v>15</v>
      </c>
      <c r="H65" s="114">
        <v>18</v>
      </c>
      <c r="I65" s="140">
        <v>29</v>
      </c>
      <c r="J65" s="115">
        <v>-11</v>
      </c>
      <c r="K65" s="116">
        <v>-37.931034482758619</v>
      </c>
    </row>
    <row r="66" spans="1:11" ht="14.1" customHeight="1" x14ac:dyDescent="0.2">
      <c r="A66" s="306">
        <v>82</v>
      </c>
      <c r="B66" s="307" t="s">
        <v>299</v>
      </c>
      <c r="C66" s="308"/>
      <c r="D66" s="113">
        <v>3.7691401648998824</v>
      </c>
      <c r="E66" s="115">
        <v>96</v>
      </c>
      <c r="F66" s="114">
        <v>99</v>
      </c>
      <c r="G66" s="114">
        <v>247</v>
      </c>
      <c r="H66" s="114">
        <v>105</v>
      </c>
      <c r="I66" s="140">
        <v>110</v>
      </c>
      <c r="J66" s="115">
        <v>-14</v>
      </c>
      <c r="K66" s="116">
        <v>-12.727272727272727</v>
      </c>
    </row>
    <row r="67" spans="1:11" ht="14.1" customHeight="1" x14ac:dyDescent="0.2">
      <c r="A67" s="306" t="s">
        <v>300</v>
      </c>
      <c r="B67" s="307" t="s">
        <v>301</v>
      </c>
      <c r="C67" s="308"/>
      <c r="D67" s="113">
        <v>2.4342363564978404</v>
      </c>
      <c r="E67" s="115">
        <v>62</v>
      </c>
      <c r="F67" s="114">
        <v>68</v>
      </c>
      <c r="G67" s="114">
        <v>134</v>
      </c>
      <c r="H67" s="114">
        <v>75</v>
      </c>
      <c r="I67" s="140">
        <v>53</v>
      </c>
      <c r="J67" s="115">
        <v>9</v>
      </c>
      <c r="K67" s="116">
        <v>16.981132075471699</v>
      </c>
    </row>
    <row r="68" spans="1:11" ht="14.1" customHeight="1" x14ac:dyDescent="0.2">
      <c r="A68" s="306" t="s">
        <v>302</v>
      </c>
      <c r="B68" s="307" t="s">
        <v>303</v>
      </c>
      <c r="C68" s="308"/>
      <c r="D68" s="113">
        <v>0.82449941107184921</v>
      </c>
      <c r="E68" s="115">
        <v>21</v>
      </c>
      <c r="F68" s="114">
        <v>23</v>
      </c>
      <c r="G68" s="114">
        <v>98</v>
      </c>
      <c r="H68" s="114">
        <v>21</v>
      </c>
      <c r="I68" s="140">
        <v>35</v>
      </c>
      <c r="J68" s="115">
        <v>-14</v>
      </c>
      <c r="K68" s="116">
        <v>-40</v>
      </c>
    </row>
    <row r="69" spans="1:11" ht="14.1" customHeight="1" x14ac:dyDescent="0.2">
      <c r="A69" s="306">
        <v>83</v>
      </c>
      <c r="B69" s="307" t="s">
        <v>304</v>
      </c>
      <c r="C69" s="308"/>
      <c r="D69" s="113">
        <v>6.0855908912446015</v>
      </c>
      <c r="E69" s="115">
        <v>155</v>
      </c>
      <c r="F69" s="114">
        <v>156</v>
      </c>
      <c r="G69" s="114">
        <v>351</v>
      </c>
      <c r="H69" s="114">
        <v>160</v>
      </c>
      <c r="I69" s="140">
        <v>220</v>
      </c>
      <c r="J69" s="115">
        <v>-65</v>
      </c>
      <c r="K69" s="116">
        <v>-29.545454545454547</v>
      </c>
    </row>
    <row r="70" spans="1:11" ht="14.1" customHeight="1" x14ac:dyDescent="0.2">
      <c r="A70" s="306" t="s">
        <v>305</v>
      </c>
      <c r="B70" s="307" t="s">
        <v>306</v>
      </c>
      <c r="C70" s="308"/>
      <c r="D70" s="113">
        <v>3.8476639183352965</v>
      </c>
      <c r="E70" s="115">
        <v>98</v>
      </c>
      <c r="F70" s="114">
        <v>104</v>
      </c>
      <c r="G70" s="114">
        <v>271</v>
      </c>
      <c r="H70" s="114">
        <v>90</v>
      </c>
      <c r="I70" s="140">
        <v>145</v>
      </c>
      <c r="J70" s="115">
        <v>-47</v>
      </c>
      <c r="K70" s="116">
        <v>-32.413793103448278</v>
      </c>
    </row>
    <row r="71" spans="1:11" ht="14.1" customHeight="1" x14ac:dyDescent="0.2">
      <c r="A71" s="306"/>
      <c r="B71" s="307" t="s">
        <v>307</v>
      </c>
      <c r="C71" s="308"/>
      <c r="D71" s="113">
        <v>2.5912838633686692</v>
      </c>
      <c r="E71" s="115">
        <v>66</v>
      </c>
      <c r="F71" s="114">
        <v>63</v>
      </c>
      <c r="G71" s="114">
        <v>189</v>
      </c>
      <c r="H71" s="114">
        <v>59</v>
      </c>
      <c r="I71" s="140">
        <v>100</v>
      </c>
      <c r="J71" s="115">
        <v>-34</v>
      </c>
      <c r="K71" s="116">
        <v>-34</v>
      </c>
    </row>
    <row r="72" spans="1:11" ht="14.1" customHeight="1" x14ac:dyDescent="0.2">
      <c r="A72" s="306">
        <v>84</v>
      </c>
      <c r="B72" s="307" t="s">
        <v>308</v>
      </c>
      <c r="C72" s="308"/>
      <c r="D72" s="113">
        <v>1.5312131919905771</v>
      </c>
      <c r="E72" s="115">
        <v>39</v>
      </c>
      <c r="F72" s="114">
        <v>19</v>
      </c>
      <c r="G72" s="114">
        <v>51</v>
      </c>
      <c r="H72" s="114">
        <v>16</v>
      </c>
      <c r="I72" s="140">
        <v>43</v>
      </c>
      <c r="J72" s="115">
        <v>-4</v>
      </c>
      <c r="K72" s="116">
        <v>-9.3023255813953494</v>
      </c>
    </row>
    <row r="73" spans="1:11" ht="14.1" customHeight="1" x14ac:dyDescent="0.2">
      <c r="A73" s="306" t="s">
        <v>309</v>
      </c>
      <c r="B73" s="307" t="s">
        <v>310</v>
      </c>
      <c r="C73" s="308"/>
      <c r="D73" s="113">
        <v>0.78523753435414212</v>
      </c>
      <c r="E73" s="115">
        <v>20</v>
      </c>
      <c r="F73" s="114">
        <v>15</v>
      </c>
      <c r="G73" s="114">
        <v>36</v>
      </c>
      <c r="H73" s="114">
        <v>9</v>
      </c>
      <c r="I73" s="140">
        <v>36</v>
      </c>
      <c r="J73" s="115">
        <v>-16</v>
      </c>
      <c r="K73" s="116">
        <v>-44.444444444444443</v>
      </c>
    </row>
    <row r="74" spans="1:11" ht="14.1" customHeight="1" x14ac:dyDescent="0.2">
      <c r="A74" s="306" t="s">
        <v>311</v>
      </c>
      <c r="B74" s="307" t="s">
        <v>312</v>
      </c>
      <c r="C74" s="308"/>
      <c r="D74" s="113">
        <v>0</v>
      </c>
      <c r="E74" s="115">
        <v>0</v>
      </c>
      <c r="F74" s="114">
        <v>0</v>
      </c>
      <c r="G74" s="114" t="s">
        <v>513</v>
      </c>
      <c r="H74" s="114" t="s">
        <v>513</v>
      </c>
      <c r="I74" s="140">
        <v>0</v>
      </c>
      <c r="J74" s="115">
        <v>0</v>
      </c>
      <c r="K74" s="116">
        <v>0</v>
      </c>
    </row>
    <row r="75" spans="1:11" ht="14.1" customHeight="1" x14ac:dyDescent="0.2">
      <c r="A75" s="306" t="s">
        <v>313</v>
      </c>
      <c r="B75" s="307" t="s">
        <v>314</v>
      </c>
      <c r="C75" s="308"/>
      <c r="D75" s="113">
        <v>0.27483313702394974</v>
      </c>
      <c r="E75" s="115">
        <v>7</v>
      </c>
      <c r="F75" s="114" t="s">
        <v>513</v>
      </c>
      <c r="G75" s="114" t="s">
        <v>513</v>
      </c>
      <c r="H75" s="114">
        <v>3</v>
      </c>
      <c r="I75" s="140" t="s">
        <v>513</v>
      </c>
      <c r="J75" s="115" t="s">
        <v>513</v>
      </c>
      <c r="K75" s="116" t="s">
        <v>513</v>
      </c>
    </row>
    <row r="76" spans="1:11" ht="14.1" customHeight="1" x14ac:dyDescent="0.2">
      <c r="A76" s="306">
        <v>91</v>
      </c>
      <c r="B76" s="307" t="s">
        <v>315</v>
      </c>
      <c r="C76" s="308"/>
      <c r="D76" s="113">
        <v>0.19630938358853553</v>
      </c>
      <c r="E76" s="115">
        <v>5</v>
      </c>
      <c r="F76" s="114" t="s">
        <v>513</v>
      </c>
      <c r="G76" s="114">
        <v>8</v>
      </c>
      <c r="H76" s="114" t="s">
        <v>513</v>
      </c>
      <c r="I76" s="140">
        <v>4</v>
      </c>
      <c r="J76" s="115">
        <v>1</v>
      </c>
      <c r="K76" s="116">
        <v>25</v>
      </c>
    </row>
    <row r="77" spans="1:11" ht="14.1" customHeight="1" x14ac:dyDescent="0.2">
      <c r="A77" s="306">
        <v>92</v>
      </c>
      <c r="B77" s="307" t="s">
        <v>316</v>
      </c>
      <c r="C77" s="308"/>
      <c r="D77" s="113" t="s">
        <v>513</v>
      </c>
      <c r="E77" s="115" t="s">
        <v>513</v>
      </c>
      <c r="F77" s="114" t="s">
        <v>513</v>
      </c>
      <c r="G77" s="114">
        <v>7</v>
      </c>
      <c r="H77" s="114">
        <v>6</v>
      </c>
      <c r="I77" s="140">
        <v>13</v>
      </c>
      <c r="J77" s="115" t="s">
        <v>513</v>
      </c>
      <c r="K77" s="116" t="s">
        <v>513</v>
      </c>
    </row>
    <row r="78" spans="1:11" ht="14.1" customHeight="1" x14ac:dyDescent="0.2">
      <c r="A78" s="306">
        <v>93</v>
      </c>
      <c r="B78" s="307" t="s">
        <v>317</v>
      </c>
      <c r="C78" s="308"/>
      <c r="D78" s="113">
        <v>0.39261876717707106</v>
      </c>
      <c r="E78" s="115">
        <v>10</v>
      </c>
      <c r="F78" s="114" t="s">
        <v>513</v>
      </c>
      <c r="G78" s="114">
        <v>7</v>
      </c>
      <c r="H78" s="114">
        <v>5</v>
      </c>
      <c r="I78" s="140">
        <v>6</v>
      </c>
      <c r="J78" s="115">
        <v>4</v>
      </c>
      <c r="K78" s="116">
        <v>66.666666666666671</v>
      </c>
    </row>
    <row r="79" spans="1:11" ht="14.1" customHeight="1" x14ac:dyDescent="0.2">
      <c r="A79" s="306">
        <v>94</v>
      </c>
      <c r="B79" s="307" t="s">
        <v>318</v>
      </c>
      <c r="C79" s="308"/>
      <c r="D79" s="113" t="s">
        <v>513</v>
      </c>
      <c r="E79" s="115" t="s">
        <v>513</v>
      </c>
      <c r="F79" s="114">
        <v>4</v>
      </c>
      <c r="G79" s="114" t="s">
        <v>513</v>
      </c>
      <c r="H79" s="114" t="s">
        <v>513</v>
      </c>
      <c r="I79" s="140">
        <v>3</v>
      </c>
      <c r="J79" s="115" t="s">
        <v>513</v>
      </c>
      <c r="K79" s="116" t="s">
        <v>513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0.27483313702394974</v>
      </c>
      <c r="E81" s="143">
        <v>7</v>
      </c>
      <c r="F81" s="144">
        <v>6</v>
      </c>
      <c r="G81" s="144">
        <v>18</v>
      </c>
      <c r="H81" s="144">
        <v>8</v>
      </c>
      <c r="I81" s="145">
        <v>7</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2635</v>
      </c>
      <c r="E11" s="114">
        <v>2463</v>
      </c>
      <c r="F11" s="114">
        <v>2947</v>
      </c>
      <c r="G11" s="114">
        <v>2159</v>
      </c>
      <c r="H11" s="140">
        <v>2495</v>
      </c>
      <c r="I11" s="115">
        <v>140</v>
      </c>
      <c r="J11" s="116">
        <v>5.6112224448897798</v>
      </c>
    </row>
    <row r="12" spans="1:15" s="110" customFormat="1" ht="24.95" customHeight="1" x14ac:dyDescent="0.2">
      <c r="A12" s="193" t="s">
        <v>132</v>
      </c>
      <c r="B12" s="194" t="s">
        <v>133</v>
      </c>
      <c r="C12" s="113">
        <v>4.9335863377609108</v>
      </c>
      <c r="D12" s="115">
        <v>130</v>
      </c>
      <c r="E12" s="114">
        <v>357</v>
      </c>
      <c r="F12" s="114">
        <v>219</v>
      </c>
      <c r="G12" s="114">
        <v>126</v>
      </c>
      <c r="H12" s="140">
        <v>109</v>
      </c>
      <c r="I12" s="115">
        <v>21</v>
      </c>
      <c r="J12" s="116">
        <v>19.26605504587156</v>
      </c>
    </row>
    <row r="13" spans="1:15" s="110" customFormat="1" ht="24.95" customHeight="1" x14ac:dyDescent="0.2">
      <c r="A13" s="193" t="s">
        <v>134</v>
      </c>
      <c r="B13" s="199" t="s">
        <v>214</v>
      </c>
      <c r="C13" s="113">
        <v>0.49335863377609107</v>
      </c>
      <c r="D13" s="115">
        <v>13</v>
      </c>
      <c r="E13" s="114">
        <v>21</v>
      </c>
      <c r="F13" s="114">
        <v>33</v>
      </c>
      <c r="G13" s="114">
        <v>20</v>
      </c>
      <c r="H13" s="140">
        <v>20</v>
      </c>
      <c r="I13" s="115">
        <v>-7</v>
      </c>
      <c r="J13" s="116">
        <v>-35</v>
      </c>
    </row>
    <row r="14" spans="1:15" s="287" customFormat="1" ht="24.95" customHeight="1" x14ac:dyDescent="0.2">
      <c r="A14" s="193" t="s">
        <v>215</v>
      </c>
      <c r="B14" s="199" t="s">
        <v>137</v>
      </c>
      <c r="C14" s="113">
        <v>17.76091081593928</v>
      </c>
      <c r="D14" s="115">
        <v>468</v>
      </c>
      <c r="E14" s="114">
        <v>320</v>
      </c>
      <c r="F14" s="114">
        <v>430</v>
      </c>
      <c r="G14" s="114">
        <v>382</v>
      </c>
      <c r="H14" s="140">
        <v>394</v>
      </c>
      <c r="I14" s="115">
        <v>74</v>
      </c>
      <c r="J14" s="116">
        <v>18.781725888324875</v>
      </c>
      <c r="K14" s="110"/>
      <c r="L14" s="110"/>
      <c r="M14" s="110"/>
      <c r="N14" s="110"/>
      <c r="O14" s="110"/>
    </row>
    <row r="15" spans="1:15" s="110" customFormat="1" ht="24.95" customHeight="1" x14ac:dyDescent="0.2">
      <c r="A15" s="193" t="s">
        <v>216</v>
      </c>
      <c r="B15" s="199" t="s">
        <v>217</v>
      </c>
      <c r="C15" s="113">
        <v>5.3510436432637567</v>
      </c>
      <c r="D15" s="115">
        <v>141</v>
      </c>
      <c r="E15" s="114">
        <v>130</v>
      </c>
      <c r="F15" s="114">
        <v>128</v>
      </c>
      <c r="G15" s="114">
        <v>96</v>
      </c>
      <c r="H15" s="140">
        <v>97</v>
      </c>
      <c r="I15" s="115">
        <v>44</v>
      </c>
      <c r="J15" s="116">
        <v>45.360824742268044</v>
      </c>
    </row>
    <row r="16" spans="1:15" s="287" customFormat="1" ht="24.95" customHeight="1" x14ac:dyDescent="0.2">
      <c r="A16" s="193" t="s">
        <v>218</v>
      </c>
      <c r="B16" s="199" t="s">
        <v>141</v>
      </c>
      <c r="C16" s="113">
        <v>7.6280834914611004</v>
      </c>
      <c r="D16" s="115">
        <v>201</v>
      </c>
      <c r="E16" s="114">
        <v>121</v>
      </c>
      <c r="F16" s="114">
        <v>227</v>
      </c>
      <c r="G16" s="114">
        <v>211</v>
      </c>
      <c r="H16" s="140">
        <v>232</v>
      </c>
      <c r="I16" s="115">
        <v>-31</v>
      </c>
      <c r="J16" s="116">
        <v>-13.362068965517242</v>
      </c>
      <c r="K16" s="110"/>
      <c r="L16" s="110"/>
      <c r="M16" s="110"/>
      <c r="N16" s="110"/>
      <c r="O16" s="110"/>
    </row>
    <row r="17" spans="1:15" s="110" customFormat="1" ht="24.95" customHeight="1" x14ac:dyDescent="0.2">
      <c r="A17" s="193" t="s">
        <v>142</v>
      </c>
      <c r="B17" s="199" t="s">
        <v>220</v>
      </c>
      <c r="C17" s="113">
        <v>4.7817836812144217</v>
      </c>
      <c r="D17" s="115">
        <v>126</v>
      </c>
      <c r="E17" s="114">
        <v>69</v>
      </c>
      <c r="F17" s="114">
        <v>75</v>
      </c>
      <c r="G17" s="114">
        <v>75</v>
      </c>
      <c r="H17" s="140">
        <v>65</v>
      </c>
      <c r="I17" s="115">
        <v>61</v>
      </c>
      <c r="J17" s="116">
        <v>93.84615384615384</v>
      </c>
    </row>
    <row r="18" spans="1:15" s="287" customFormat="1" ht="24.95" customHeight="1" x14ac:dyDescent="0.2">
      <c r="A18" s="201" t="s">
        <v>144</v>
      </c>
      <c r="B18" s="202" t="s">
        <v>145</v>
      </c>
      <c r="C18" s="113">
        <v>9.8671726755218216</v>
      </c>
      <c r="D18" s="115">
        <v>260</v>
      </c>
      <c r="E18" s="114">
        <v>240</v>
      </c>
      <c r="F18" s="114">
        <v>309</v>
      </c>
      <c r="G18" s="114">
        <v>205</v>
      </c>
      <c r="H18" s="140">
        <v>260</v>
      </c>
      <c r="I18" s="115">
        <v>0</v>
      </c>
      <c r="J18" s="116">
        <v>0</v>
      </c>
      <c r="K18" s="110"/>
      <c r="L18" s="110"/>
      <c r="M18" s="110"/>
      <c r="N18" s="110"/>
      <c r="O18" s="110"/>
    </row>
    <row r="19" spans="1:15" s="110" customFormat="1" ht="24.95" customHeight="1" x14ac:dyDescent="0.2">
      <c r="A19" s="193" t="s">
        <v>146</v>
      </c>
      <c r="B19" s="199" t="s">
        <v>147</v>
      </c>
      <c r="C19" s="113">
        <v>17.533206831119546</v>
      </c>
      <c r="D19" s="115">
        <v>462</v>
      </c>
      <c r="E19" s="114">
        <v>281</v>
      </c>
      <c r="F19" s="114">
        <v>404</v>
      </c>
      <c r="G19" s="114">
        <v>356</v>
      </c>
      <c r="H19" s="140">
        <v>440</v>
      </c>
      <c r="I19" s="115">
        <v>22</v>
      </c>
      <c r="J19" s="116">
        <v>5</v>
      </c>
    </row>
    <row r="20" spans="1:15" s="287" customFormat="1" ht="24.95" customHeight="1" x14ac:dyDescent="0.2">
      <c r="A20" s="193" t="s">
        <v>148</v>
      </c>
      <c r="B20" s="199" t="s">
        <v>149</v>
      </c>
      <c r="C20" s="113">
        <v>6.1100569259962052</v>
      </c>
      <c r="D20" s="115">
        <v>161</v>
      </c>
      <c r="E20" s="114">
        <v>175</v>
      </c>
      <c r="F20" s="114">
        <v>194</v>
      </c>
      <c r="G20" s="114">
        <v>112</v>
      </c>
      <c r="H20" s="140">
        <v>106</v>
      </c>
      <c r="I20" s="115">
        <v>55</v>
      </c>
      <c r="J20" s="116">
        <v>51.886792452830186</v>
      </c>
      <c r="K20" s="110"/>
      <c r="L20" s="110"/>
      <c r="M20" s="110"/>
      <c r="N20" s="110"/>
      <c r="O20" s="110"/>
    </row>
    <row r="21" spans="1:15" s="110" customFormat="1" ht="24.95" customHeight="1" x14ac:dyDescent="0.2">
      <c r="A21" s="201" t="s">
        <v>150</v>
      </c>
      <c r="B21" s="202" t="s">
        <v>151</v>
      </c>
      <c r="C21" s="113">
        <v>9.1081593927893731</v>
      </c>
      <c r="D21" s="115">
        <v>240</v>
      </c>
      <c r="E21" s="114">
        <v>249</v>
      </c>
      <c r="F21" s="114">
        <v>251</v>
      </c>
      <c r="G21" s="114">
        <v>153</v>
      </c>
      <c r="H21" s="140">
        <v>181</v>
      </c>
      <c r="I21" s="115">
        <v>59</v>
      </c>
      <c r="J21" s="116">
        <v>32.596685082872931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0.83491461100569264</v>
      </c>
      <c r="D23" s="115">
        <v>22</v>
      </c>
      <c r="E23" s="114">
        <v>11</v>
      </c>
      <c r="F23" s="114">
        <v>18</v>
      </c>
      <c r="G23" s="114">
        <v>17</v>
      </c>
      <c r="H23" s="140">
        <v>27</v>
      </c>
      <c r="I23" s="115">
        <v>-5</v>
      </c>
      <c r="J23" s="116">
        <v>-18.518518518518519</v>
      </c>
    </row>
    <row r="24" spans="1:15" s="110" customFormat="1" ht="24.95" customHeight="1" x14ac:dyDescent="0.2">
      <c r="A24" s="193" t="s">
        <v>156</v>
      </c>
      <c r="B24" s="199" t="s">
        <v>221</v>
      </c>
      <c r="C24" s="113">
        <v>3.6432637571157493</v>
      </c>
      <c r="D24" s="115">
        <v>96</v>
      </c>
      <c r="E24" s="114">
        <v>70</v>
      </c>
      <c r="F24" s="114">
        <v>82</v>
      </c>
      <c r="G24" s="114">
        <v>71</v>
      </c>
      <c r="H24" s="140">
        <v>75</v>
      </c>
      <c r="I24" s="115">
        <v>21</v>
      </c>
      <c r="J24" s="116">
        <v>28</v>
      </c>
    </row>
    <row r="25" spans="1:15" s="110" customFormat="1" ht="24.95" customHeight="1" x14ac:dyDescent="0.2">
      <c r="A25" s="193" t="s">
        <v>222</v>
      </c>
      <c r="B25" s="204" t="s">
        <v>159</v>
      </c>
      <c r="C25" s="113">
        <v>5.5028462998102468</v>
      </c>
      <c r="D25" s="115">
        <v>145</v>
      </c>
      <c r="E25" s="114">
        <v>147</v>
      </c>
      <c r="F25" s="114">
        <v>125</v>
      </c>
      <c r="G25" s="114">
        <v>82</v>
      </c>
      <c r="H25" s="140">
        <v>125</v>
      </c>
      <c r="I25" s="115">
        <v>20</v>
      </c>
      <c r="J25" s="116">
        <v>16</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2.2011385199240987</v>
      </c>
      <c r="D27" s="115">
        <v>58</v>
      </c>
      <c r="E27" s="114">
        <v>40</v>
      </c>
      <c r="F27" s="114">
        <v>97</v>
      </c>
      <c r="G27" s="114">
        <v>62</v>
      </c>
      <c r="H27" s="140">
        <v>169</v>
      </c>
      <c r="I27" s="115">
        <v>-111</v>
      </c>
      <c r="J27" s="116">
        <v>-65.680473372781066</v>
      </c>
    </row>
    <row r="28" spans="1:15" s="110" customFormat="1" ht="24.95" customHeight="1" x14ac:dyDescent="0.2">
      <c r="A28" s="193" t="s">
        <v>163</v>
      </c>
      <c r="B28" s="199" t="s">
        <v>164</v>
      </c>
      <c r="C28" s="113">
        <v>3.9089184060721061</v>
      </c>
      <c r="D28" s="115">
        <v>103</v>
      </c>
      <c r="E28" s="114">
        <v>67</v>
      </c>
      <c r="F28" s="114">
        <v>162</v>
      </c>
      <c r="G28" s="114">
        <v>88</v>
      </c>
      <c r="H28" s="140">
        <v>99</v>
      </c>
      <c r="I28" s="115">
        <v>4</v>
      </c>
      <c r="J28" s="116">
        <v>4.0404040404040407</v>
      </c>
    </row>
    <row r="29" spans="1:15" s="110" customFormat="1" ht="24.95" customHeight="1" x14ac:dyDescent="0.2">
      <c r="A29" s="193">
        <v>86</v>
      </c>
      <c r="B29" s="199" t="s">
        <v>165</v>
      </c>
      <c r="C29" s="113">
        <v>4.8576850094876658</v>
      </c>
      <c r="D29" s="115">
        <v>128</v>
      </c>
      <c r="E29" s="114">
        <v>116</v>
      </c>
      <c r="F29" s="114">
        <v>125</v>
      </c>
      <c r="G29" s="114">
        <v>95</v>
      </c>
      <c r="H29" s="140">
        <v>140</v>
      </c>
      <c r="I29" s="115">
        <v>-12</v>
      </c>
      <c r="J29" s="116">
        <v>-8.5714285714285712</v>
      </c>
    </row>
    <row r="30" spans="1:15" s="110" customFormat="1" ht="24.95" customHeight="1" x14ac:dyDescent="0.2">
      <c r="A30" s="193">
        <v>87.88</v>
      </c>
      <c r="B30" s="204" t="s">
        <v>166</v>
      </c>
      <c r="C30" s="113">
        <v>7.0588235294117645</v>
      </c>
      <c r="D30" s="115">
        <v>186</v>
      </c>
      <c r="E30" s="114">
        <v>198</v>
      </c>
      <c r="F30" s="114">
        <v>259</v>
      </c>
      <c r="G30" s="114">
        <v>184</v>
      </c>
      <c r="H30" s="140">
        <v>171</v>
      </c>
      <c r="I30" s="115">
        <v>15</v>
      </c>
      <c r="J30" s="116">
        <v>8.7719298245614041</v>
      </c>
    </row>
    <row r="31" spans="1:15" s="110" customFormat="1" ht="24.95" customHeight="1" x14ac:dyDescent="0.2">
      <c r="A31" s="193" t="s">
        <v>167</v>
      </c>
      <c r="B31" s="199" t="s">
        <v>168</v>
      </c>
      <c r="C31" s="113">
        <v>3.870967741935484</v>
      </c>
      <c r="D31" s="115">
        <v>102</v>
      </c>
      <c r="E31" s="114">
        <v>116</v>
      </c>
      <c r="F31" s="114">
        <v>178</v>
      </c>
      <c r="G31" s="114">
        <v>117</v>
      </c>
      <c r="H31" s="140">
        <v>120</v>
      </c>
      <c r="I31" s="115">
        <v>-18</v>
      </c>
      <c r="J31" s="116">
        <v>-15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4.9335863377609108</v>
      </c>
      <c r="D34" s="115">
        <v>130</v>
      </c>
      <c r="E34" s="114">
        <v>357</v>
      </c>
      <c r="F34" s="114">
        <v>219</v>
      </c>
      <c r="G34" s="114">
        <v>126</v>
      </c>
      <c r="H34" s="140">
        <v>109</v>
      </c>
      <c r="I34" s="115">
        <v>21</v>
      </c>
      <c r="J34" s="116">
        <v>19.26605504587156</v>
      </c>
    </row>
    <row r="35" spans="1:10" s="110" customFormat="1" ht="24.95" customHeight="1" x14ac:dyDescent="0.2">
      <c r="A35" s="292" t="s">
        <v>171</v>
      </c>
      <c r="B35" s="293" t="s">
        <v>172</v>
      </c>
      <c r="C35" s="113">
        <v>28.121442125237191</v>
      </c>
      <c r="D35" s="115">
        <v>741</v>
      </c>
      <c r="E35" s="114">
        <v>581</v>
      </c>
      <c r="F35" s="114">
        <v>772</v>
      </c>
      <c r="G35" s="114">
        <v>607</v>
      </c>
      <c r="H35" s="140">
        <v>674</v>
      </c>
      <c r="I35" s="115">
        <v>67</v>
      </c>
      <c r="J35" s="116">
        <v>9.9406528189910972</v>
      </c>
    </row>
    <row r="36" spans="1:10" s="110" customFormat="1" ht="24.95" customHeight="1" x14ac:dyDescent="0.2">
      <c r="A36" s="294" t="s">
        <v>173</v>
      </c>
      <c r="B36" s="295" t="s">
        <v>174</v>
      </c>
      <c r="C36" s="125">
        <v>66.944971537001891</v>
      </c>
      <c r="D36" s="143">
        <v>1764</v>
      </c>
      <c r="E36" s="144">
        <v>1525</v>
      </c>
      <c r="F36" s="144">
        <v>1956</v>
      </c>
      <c r="G36" s="144">
        <v>1426</v>
      </c>
      <c r="H36" s="145">
        <v>1712</v>
      </c>
      <c r="I36" s="143">
        <v>52</v>
      </c>
      <c r="J36" s="146">
        <v>3.0373831775700935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2635</v>
      </c>
      <c r="F11" s="264">
        <v>2463</v>
      </c>
      <c r="G11" s="264">
        <v>2947</v>
      </c>
      <c r="H11" s="264">
        <v>2159</v>
      </c>
      <c r="I11" s="265">
        <v>2495</v>
      </c>
      <c r="J11" s="263">
        <v>140</v>
      </c>
      <c r="K11" s="266">
        <v>5.6112224448897798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27.893738140417458</v>
      </c>
      <c r="E13" s="115">
        <v>735</v>
      </c>
      <c r="F13" s="114">
        <v>951</v>
      </c>
      <c r="G13" s="114">
        <v>928</v>
      </c>
      <c r="H13" s="114">
        <v>659</v>
      </c>
      <c r="I13" s="140">
        <v>628</v>
      </c>
      <c r="J13" s="115">
        <v>107</v>
      </c>
      <c r="K13" s="116">
        <v>17.038216560509554</v>
      </c>
    </row>
    <row r="14" spans="1:17" ht="15.95" customHeight="1" x14ac:dyDescent="0.2">
      <c r="A14" s="306" t="s">
        <v>230</v>
      </c>
      <c r="B14" s="307"/>
      <c r="C14" s="308"/>
      <c r="D14" s="113">
        <v>58.975332068311197</v>
      </c>
      <c r="E14" s="115">
        <v>1554</v>
      </c>
      <c r="F14" s="114">
        <v>1291</v>
      </c>
      <c r="G14" s="114">
        <v>1711</v>
      </c>
      <c r="H14" s="114">
        <v>1245</v>
      </c>
      <c r="I14" s="140">
        <v>1534</v>
      </c>
      <c r="J14" s="115">
        <v>20</v>
      </c>
      <c r="K14" s="116">
        <v>1.3037809647979139</v>
      </c>
    </row>
    <row r="15" spans="1:17" ht="15.95" customHeight="1" x14ac:dyDescent="0.2">
      <c r="A15" s="306" t="s">
        <v>231</v>
      </c>
      <c r="B15" s="307"/>
      <c r="C15" s="308"/>
      <c r="D15" s="113">
        <v>5.3889943074003792</v>
      </c>
      <c r="E15" s="115">
        <v>142</v>
      </c>
      <c r="F15" s="114">
        <v>104</v>
      </c>
      <c r="G15" s="114">
        <v>130</v>
      </c>
      <c r="H15" s="114">
        <v>115</v>
      </c>
      <c r="I15" s="140">
        <v>166</v>
      </c>
      <c r="J15" s="115">
        <v>-24</v>
      </c>
      <c r="K15" s="116">
        <v>-14.457831325301205</v>
      </c>
    </row>
    <row r="16" spans="1:17" ht="15.95" customHeight="1" x14ac:dyDescent="0.2">
      <c r="A16" s="306" t="s">
        <v>232</v>
      </c>
      <c r="B16" s="307"/>
      <c r="C16" s="308"/>
      <c r="D16" s="113">
        <v>7.3244781783681212</v>
      </c>
      <c r="E16" s="115">
        <v>193</v>
      </c>
      <c r="F16" s="114">
        <v>108</v>
      </c>
      <c r="G16" s="114">
        <v>169</v>
      </c>
      <c r="H16" s="114">
        <v>128</v>
      </c>
      <c r="I16" s="140">
        <v>156</v>
      </c>
      <c r="J16" s="115">
        <v>37</v>
      </c>
      <c r="K16" s="116">
        <v>23.717948717948719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5.8444022770398485</v>
      </c>
      <c r="E18" s="115">
        <v>154</v>
      </c>
      <c r="F18" s="114">
        <v>379</v>
      </c>
      <c r="G18" s="114">
        <v>240</v>
      </c>
      <c r="H18" s="114">
        <v>139</v>
      </c>
      <c r="I18" s="140">
        <v>123</v>
      </c>
      <c r="J18" s="115">
        <v>31</v>
      </c>
      <c r="K18" s="116">
        <v>25.203252032520325</v>
      </c>
    </row>
    <row r="19" spans="1:11" ht="14.1" customHeight="1" x14ac:dyDescent="0.2">
      <c r="A19" s="306" t="s">
        <v>235</v>
      </c>
      <c r="B19" s="307" t="s">
        <v>236</v>
      </c>
      <c r="C19" s="308"/>
      <c r="D19" s="113">
        <v>4.7817836812144217</v>
      </c>
      <c r="E19" s="115">
        <v>126</v>
      </c>
      <c r="F19" s="114">
        <v>361</v>
      </c>
      <c r="G19" s="114">
        <v>214</v>
      </c>
      <c r="H19" s="114">
        <v>121</v>
      </c>
      <c r="I19" s="140">
        <v>87</v>
      </c>
      <c r="J19" s="115">
        <v>39</v>
      </c>
      <c r="K19" s="116">
        <v>44.827586206896555</v>
      </c>
    </row>
    <row r="20" spans="1:11" ht="14.1" customHeight="1" x14ac:dyDescent="0.2">
      <c r="A20" s="306">
        <v>12</v>
      </c>
      <c r="B20" s="307" t="s">
        <v>237</v>
      </c>
      <c r="C20" s="308"/>
      <c r="D20" s="113">
        <v>0.79696394686907024</v>
      </c>
      <c r="E20" s="115">
        <v>21</v>
      </c>
      <c r="F20" s="114">
        <v>21</v>
      </c>
      <c r="G20" s="114">
        <v>20</v>
      </c>
      <c r="H20" s="114">
        <v>22</v>
      </c>
      <c r="I20" s="140">
        <v>16</v>
      </c>
      <c r="J20" s="115">
        <v>5</v>
      </c>
      <c r="K20" s="116">
        <v>31.25</v>
      </c>
    </row>
    <row r="21" spans="1:11" ht="14.1" customHeight="1" x14ac:dyDescent="0.2">
      <c r="A21" s="306">
        <v>21</v>
      </c>
      <c r="B21" s="307" t="s">
        <v>238</v>
      </c>
      <c r="C21" s="308"/>
      <c r="D21" s="113">
        <v>0.72106261859582543</v>
      </c>
      <c r="E21" s="115">
        <v>19</v>
      </c>
      <c r="F21" s="114">
        <v>4</v>
      </c>
      <c r="G21" s="114">
        <v>10</v>
      </c>
      <c r="H21" s="114">
        <v>4</v>
      </c>
      <c r="I21" s="140">
        <v>13</v>
      </c>
      <c r="J21" s="115">
        <v>6</v>
      </c>
      <c r="K21" s="116">
        <v>46.153846153846153</v>
      </c>
    </row>
    <row r="22" spans="1:11" ht="14.1" customHeight="1" x14ac:dyDescent="0.2">
      <c r="A22" s="306">
        <v>22</v>
      </c>
      <c r="B22" s="307" t="s">
        <v>239</v>
      </c>
      <c r="C22" s="308"/>
      <c r="D22" s="113">
        <v>3.5294117647058822</v>
      </c>
      <c r="E22" s="115">
        <v>93</v>
      </c>
      <c r="F22" s="114">
        <v>62</v>
      </c>
      <c r="G22" s="114">
        <v>100</v>
      </c>
      <c r="H22" s="114">
        <v>70</v>
      </c>
      <c r="I22" s="140">
        <v>59</v>
      </c>
      <c r="J22" s="115">
        <v>34</v>
      </c>
      <c r="K22" s="116">
        <v>57.627118644067799</v>
      </c>
    </row>
    <row r="23" spans="1:11" ht="14.1" customHeight="1" x14ac:dyDescent="0.2">
      <c r="A23" s="306">
        <v>23</v>
      </c>
      <c r="B23" s="307" t="s">
        <v>240</v>
      </c>
      <c r="C23" s="308"/>
      <c r="D23" s="113">
        <v>1.0246679316888045</v>
      </c>
      <c r="E23" s="115">
        <v>27</v>
      </c>
      <c r="F23" s="114">
        <v>31</v>
      </c>
      <c r="G23" s="114">
        <v>22</v>
      </c>
      <c r="H23" s="114">
        <v>22</v>
      </c>
      <c r="I23" s="140">
        <v>11</v>
      </c>
      <c r="J23" s="115">
        <v>16</v>
      </c>
      <c r="K23" s="116">
        <v>145.45454545454547</v>
      </c>
    </row>
    <row r="24" spans="1:11" ht="14.1" customHeight="1" x14ac:dyDescent="0.2">
      <c r="A24" s="306">
        <v>24</v>
      </c>
      <c r="B24" s="307" t="s">
        <v>241</v>
      </c>
      <c r="C24" s="308"/>
      <c r="D24" s="113">
        <v>5.1992409867172675</v>
      </c>
      <c r="E24" s="115">
        <v>137</v>
      </c>
      <c r="F24" s="114">
        <v>87</v>
      </c>
      <c r="G24" s="114">
        <v>167</v>
      </c>
      <c r="H24" s="114">
        <v>125</v>
      </c>
      <c r="I24" s="140">
        <v>144</v>
      </c>
      <c r="J24" s="115">
        <v>-7</v>
      </c>
      <c r="K24" s="116">
        <v>-4.8611111111111107</v>
      </c>
    </row>
    <row r="25" spans="1:11" ht="14.1" customHeight="1" x14ac:dyDescent="0.2">
      <c r="A25" s="306">
        <v>25</v>
      </c>
      <c r="B25" s="307" t="s">
        <v>242</v>
      </c>
      <c r="C25" s="308"/>
      <c r="D25" s="113">
        <v>4.4022770398481974</v>
      </c>
      <c r="E25" s="115">
        <v>116</v>
      </c>
      <c r="F25" s="114">
        <v>64</v>
      </c>
      <c r="G25" s="114">
        <v>85</v>
      </c>
      <c r="H25" s="114">
        <v>92</v>
      </c>
      <c r="I25" s="140">
        <v>89</v>
      </c>
      <c r="J25" s="115">
        <v>27</v>
      </c>
      <c r="K25" s="116">
        <v>30.337078651685392</v>
      </c>
    </row>
    <row r="26" spans="1:11" ht="14.1" customHeight="1" x14ac:dyDescent="0.2">
      <c r="A26" s="306">
        <v>26</v>
      </c>
      <c r="B26" s="307" t="s">
        <v>243</v>
      </c>
      <c r="C26" s="308"/>
      <c r="D26" s="113">
        <v>2.0113851992409866</v>
      </c>
      <c r="E26" s="115">
        <v>53</v>
      </c>
      <c r="F26" s="114">
        <v>41</v>
      </c>
      <c r="G26" s="114">
        <v>58</v>
      </c>
      <c r="H26" s="114">
        <v>27</v>
      </c>
      <c r="I26" s="140">
        <v>50</v>
      </c>
      <c r="J26" s="115">
        <v>3</v>
      </c>
      <c r="K26" s="116">
        <v>6</v>
      </c>
    </row>
    <row r="27" spans="1:11" ht="14.1" customHeight="1" x14ac:dyDescent="0.2">
      <c r="A27" s="306">
        <v>27</v>
      </c>
      <c r="B27" s="307" t="s">
        <v>244</v>
      </c>
      <c r="C27" s="308"/>
      <c r="D27" s="113">
        <v>1.4800759013282732</v>
      </c>
      <c r="E27" s="115">
        <v>39</v>
      </c>
      <c r="F27" s="114">
        <v>18</v>
      </c>
      <c r="G27" s="114">
        <v>13</v>
      </c>
      <c r="H27" s="114">
        <v>19</v>
      </c>
      <c r="I27" s="140">
        <v>24</v>
      </c>
      <c r="J27" s="115">
        <v>15</v>
      </c>
      <c r="K27" s="116">
        <v>62.5</v>
      </c>
    </row>
    <row r="28" spans="1:11" ht="14.1" customHeight="1" x14ac:dyDescent="0.2">
      <c r="A28" s="306">
        <v>28</v>
      </c>
      <c r="B28" s="307" t="s">
        <v>245</v>
      </c>
      <c r="C28" s="308"/>
      <c r="D28" s="113">
        <v>0.26565464895635671</v>
      </c>
      <c r="E28" s="115">
        <v>7</v>
      </c>
      <c r="F28" s="114">
        <v>6</v>
      </c>
      <c r="G28" s="114" t="s">
        <v>513</v>
      </c>
      <c r="H28" s="114">
        <v>4</v>
      </c>
      <c r="I28" s="140">
        <v>3</v>
      </c>
      <c r="J28" s="115">
        <v>4</v>
      </c>
      <c r="K28" s="116">
        <v>133.33333333333334</v>
      </c>
    </row>
    <row r="29" spans="1:11" ht="14.1" customHeight="1" x14ac:dyDescent="0.2">
      <c r="A29" s="306">
        <v>29</v>
      </c>
      <c r="B29" s="307" t="s">
        <v>246</v>
      </c>
      <c r="C29" s="308"/>
      <c r="D29" s="113">
        <v>4.2504743833017073</v>
      </c>
      <c r="E29" s="115">
        <v>112</v>
      </c>
      <c r="F29" s="114">
        <v>108</v>
      </c>
      <c r="G29" s="114">
        <v>138</v>
      </c>
      <c r="H29" s="114">
        <v>91</v>
      </c>
      <c r="I29" s="140">
        <v>104</v>
      </c>
      <c r="J29" s="115">
        <v>8</v>
      </c>
      <c r="K29" s="116">
        <v>7.6923076923076925</v>
      </c>
    </row>
    <row r="30" spans="1:11" ht="14.1" customHeight="1" x14ac:dyDescent="0.2">
      <c r="A30" s="306" t="s">
        <v>247</v>
      </c>
      <c r="B30" s="307" t="s">
        <v>248</v>
      </c>
      <c r="C30" s="308"/>
      <c r="D30" s="113" t="s">
        <v>513</v>
      </c>
      <c r="E30" s="115" t="s">
        <v>513</v>
      </c>
      <c r="F30" s="114" t="s">
        <v>513</v>
      </c>
      <c r="G30" s="114">
        <v>29</v>
      </c>
      <c r="H30" s="114">
        <v>28</v>
      </c>
      <c r="I30" s="140">
        <v>29</v>
      </c>
      <c r="J30" s="115" t="s">
        <v>513</v>
      </c>
      <c r="K30" s="116" t="s">
        <v>513</v>
      </c>
    </row>
    <row r="31" spans="1:11" ht="14.1" customHeight="1" x14ac:dyDescent="0.2">
      <c r="A31" s="306" t="s">
        <v>249</v>
      </c>
      <c r="B31" s="307" t="s">
        <v>250</v>
      </c>
      <c r="C31" s="308"/>
      <c r="D31" s="113">
        <v>3.1119544592030359</v>
      </c>
      <c r="E31" s="115">
        <v>82</v>
      </c>
      <c r="F31" s="114">
        <v>83</v>
      </c>
      <c r="G31" s="114">
        <v>109</v>
      </c>
      <c r="H31" s="114">
        <v>63</v>
      </c>
      <c r="I31" s="140">
        <v>75</v>
      </c>
      <c r="J31" s="115">
        <v>7</v>
      </c>
      <c r="K31" s="116">
        <v>9.3333333333333339</v>
      </c>
    </row>
    <row r="32" spans="1:11" ht="14.1" customHeight="1" x14ac:dyDescent="0.2">
      <c r="A32" s="306">
        <v>31</v>
      </c>
      <c r="B32" s="307" t="s">
        <v>251</v>
      </c>
      <c r="C32" s="308"/>
      <c r="D32" s="113">
        <v>0.60721062618595822</v>
      </c>
      <c r="E32" s="115">
        <v>16</v>
      </c>
      <c r="F32" s="114">
        <v>6</v>
      </c>
      <c r="G32" s="114">
        <v>11</v>
      </c>
      <c r="H32" s="114">
        <v>11</v>
      </c>
      <c r="I32" s="140">
        <v>11</v>
      </c>
      <c r="J32" s="115">
        <v>5</v>
      </c>
      <c r="K32" s="116">
        <v>45.454545454545453</v>
      </c>
    </row>
    <row r="33" spans="1:11" ht="14.1" customHeight="1" x14ac:dyDescent="0.2">
      <c r="A33" s="306">
        <v>32</v>
      </c>
      <c r="B33" s="307" t="s">
        <v>252</v>
      </c>
      <c r="C33" s="308"/>
      <c r="D33" s="113">
        <v>3.225806451612903</v>
      </c>
      <c r="E33" s="115">
        <v>85</v>
      </c>
      <c r="F33" s="114">
        <v>97</v>
      </c>
      <c r="G33" s="114">
        <v>145</v>
      </c>
      <c r="H33" s="114">
        <v>91</v>
      </c>
      <c r="I33" s="140">
        <v>103</v>
      </c>
      <c r="J33" s="115">
        <v>-18</v>
      </c>
      <c r="K33" s="116">
        <v>-17.475728155339805</v>
      </c>
    </row>
    <row r="34" spans="1:11" ht="14.1" customHeight="1" x14ac:dyDescent="0.2">
      <c r="A34" s="306">
        <v>33</v>
      </c>
      <c r="B34" s="307" t="s">
        <v>253</v>
      </c>
      <c r="C34" s="308"/>
      <c r="D34" s="113">
        <v>2.3529411764705883</v>
      </c>
      <c r="E34" s="115">
        <v>62</v>
      </c>
      <c r="F34" s="114">
        <v>76</v>
      </c>
      <c r="G34" s="114">
        <v>78</v>
      </c>
      <c r="H34" s="114">
        <v>64</v>
      </c>
      <c r="I34" s="140">
        <v>68</v>
      </c>
      <c r="J34" s="115">
        <v>-6</v>
      </c>
      <c r="K34" s="116">
        <v>-8.8235294117647065</v>
      </c>
    </row>
    <row r="35" spans="1:11" ht="14.1" customHeight="1" x14ac:dyDescent="0.2">
      <c r="A35" s="306">
        <v>34</v>
      </c>
      <c r="B35" s="307" t="s">
        <v>254</v>
      </c>
      <c r="C35" s="308"/>
      <c r="D35" s="113">
        <v>2.3529411764705883</v>
      </c>
      <c r="E35" s="115">
        <v>62</v>
      </c>
      <c r="F35" s="114">
        <v>43</v>
      </c>
      <c r="G35" s="114">
        <v>53</v>
      </c>
      <c r="H35" s="114">
        <v>30</v>
      </c>
      <c r="I35" s="140">
        <v>65</v>
      </c>
      <c r="J35" s="115">
        <v>-3</v>
      </c>
      <c r="K35" s="116">
        <v>-4.615384615384615</v>
      </c>
    </row>
    <row r="36" spans="1:11" ht="14.1" customHeight="1" x14ac:dyDescent="0.2">
      <c r="A36" s="306">
        <v>41</v>
      </c>
      <c r="B36" s="307" t="s">
        <v>255</v>
      </c>
      <c r="C36" s="308"/>
      <c r="D36" s="113" t="s">
        <v>513</v>
      </c>
      <c r="E36" s="115" t="s">
        <v>513</v>
      </c>
      <c r="F36" s="114">
        <v>3</v>
      </c>
      <c r="G36" s="114">
        <v>7</v>
      </c>
      <c r="H36" s="114">
        <v>4</v>
      </c>
      <c r="I36" s="140">
        <v>4</v>
      </c>
      <c r="J36" s="115" t="s">
        <v>513</v>
      </c>
      <c r="K36" s="116" t="s">
        <v>513</v>
      </c>
    </row>
    <row r="37" spans="1:11" ht="14.1" customHeight="1" x14ac:dyDescent="0.2">
      <c r="A37" s="306">
        <v>42</v>
      </c>
      <c r="B37" s="307" t="s">
        <v>256</v>
      </c>
      <c r="C37" s="308"/>
      <c r="D37" s="113">
        <v>0.15180265654648956</v>
      </c>
      <c r="E37" s="115">
        <v>4</v>
      </c>
      <c r="F37" s="114">
        <v>4</v>
      </c>
      <c r="G37" s="114">
        <v>9</v>
      </c>
      <c r="H37" s="114">
        <v>4</v>
      </c>
      <c r="I37" s="140">
        <v>3</v>
      </c>
      <c r="J37" s="115">
        <v>1</v>
      </c>
      <c r="K37" s="116">
        <v>33.333333333333336</v>
      </c>
    </row>
    <row r="38" spans="1:11" ht="14.1" customHeight="1" x14ac:dyDescent="0.2">
      <c r="A38" s="306">
        <v>43</v>
      </c>
      <c r="B38" s="307" t="s">
        <v>257</v>
      </c>
      <c r="C38" s="308"/>
      <c r="D38" s="113">
        <v>0.45540796963946867</v>
      </c>
      <c r="E38" s="115">
        <v>12</v>
      </c>
      <c r="F38" s="114">
        <v>13</v>
      </c>
      <c r="G38" s="114">
        <v>13</v>
      </c>
      <c r="H38" s="114">
        <v>18</v>
      </c>
      <c r="I38" s="140">
        <v>20</v>
      </c>
      <c r="J38" s="115">
        <v>-8</v>
      </c>
      <c r="K38" s="116">
        <v>-40</v>
      </c>
    </row>
    <row r="39" spans="1:11" ht="14.1" customHeight="1" x14ac:dyDescent="0.2">
      <c r="A39" s="306">
        <v>51</v>
      </c>
      <c r="B39" s="307" t="s">
        <v>258</v>
      </c>
      <c r="C39" s="308"/>
      <c r="D39" s="113">
        <v>5.3130929791271351</v>
      </c>
      <c r="E39" s="115">
        <v>140</v>
      </c>
      <c r="F39" s="114">
        <v>137</v>
      </c>
      <c r="G39" s="114">
        <v>172</v>
      </c>
      <c r="H39" s="114">
        <v>160</v>
      </c>
      <c r="I39" s="140">
        <v>129</v>
      </c>
      <c r="J39" s="115">
        <v>11</v>
      </c>
      <c r="K39" s="116">
        <v>8.5271317829457356</v>
      </c>
    </row>
    <row r="40" spans="1:11" ht="14.1" customHeight="1" x14ac:dyDescent="0.2">
      <c r="A40" s="306" t="s">
        <v>259</v>
      </c>
      <c r="B40" s="307" t="s">
        <v>260</v>
      </c>
      <c r="C40" s="308"/>
      <c r="D40" s="113">
        <v>5.0853889943074</v>
      </c>
      <c r="E40" s="115">
        <v>134</v>
      </c>
      <c r="F40" s="114">
        <v>133</v>
      </c>
      <c r="G40" s="114">
        <v>156</v>
      </c>
      <c r="H40" s="114">
        <v>145</v>
      </c>
      <c r="I40" s="140">
        <v>120</v>
      </c>
      <c r="J40" s="115">
        <v>14</v>
      </c>
      <c r="K40" s="116">
        <v>11.666666666666666</v>
      </c>
    </row>
    <row r="41" spans="1:11" ht="14.1" customHeight="1" x14ac:dyDescent="0.2">
      <c r="A41" s="306"/>
      <c r="B41" s="307" t="s">
        <v>261</v>
      </c>
      <c r="C41" s="308"/>
      <c r="D41" s="113">
        <v>4.0607210626185957</v>
      </c>
      <c r="E41" s="115">
        <v>107</v>
      </c>
      <c r="F41" s="114">
        <v>94</v>
      </c>
      <c r="G41" s="114">
        <v>112</v>
      </c>
      <c r="H41" s="114">
        <v>120</v>
      </c>
      <c r="I41" s="140">
        <v>80</v>
      </c>
      <c r="J41" s="115">
        <v>27</v>
      </c>
      <c r="K41" s="116">
        <v>33.75</v>
      </c>
    </row>
    <row r="42" spans="1:11" ht="14.1" customHeight="1" x14ac:dyDescent="0.2">
      <c r="A42" s="306">
        <v>52</v>
      </c>
      <c r="B42" s="307" t="s">
        <v>262</v>
      </c>
      <c r="C42" s="308"/>
      <c r="D42" s="113">
        <v>5.5028462998102468</v>
      </c>
      <c r="E42" s="115">
        <v>145</v>
      </c>
      <c r="F42" s="114">
        <v>154</v>
      </c>
      <c r="G42" s="114">
        <v>139</v>
      </c>
      <c r="H42" s="114">
        <v>103</v>
      </c>
      <c r="I42" s="140">
        <v>121</v>
      </c>
      <c r="J42" s="115">
        <v>24</v>
      </c>
      <c r="K42" s="116">
        <v>19.834710743801654</v>
      </c>
    </row>
    <row r="43" spans="1:11" ht="14.1" customHeight="1" x14ac:dyDescent="0.2">
      <c r="A43" s="306" t="s">
        <v>263</v>
      </c>
      <c r="B43" s="307" t="s">
        <v>264</v>
      </c>
      <c r="C43" s="308"/>
      <c r="D43" s="113">
        <v>4.9715370018975333</v>
      </c>
      <c r="E43" s="115">
        <v>131</v>
      </c>
      <c r="F43" s="114">
        <v>136</v>
      </c>
      <c r="G43" s="114">
        <v>128</v>
      </c>
      <c r="H43" s="114">
        <v>88</v>
      </c>
      <c r="I43" s="140">
        <v>106</v>
      </c>
      <c r="J43" s="115">
        <v>25</v>
      </c>
      <c r="K43" s="116">
        <v>23.584905660377359</v>
      </c>
    </row>
    <row r="44" spans="1:11" ht="14.1" customHeight="1" x14ac:dyDescent="0.2">
      <c r="A44" s="306">
        <v>53</v>
      </c>
      <c r="B44" s="307" t="s">
        <v>265</v>
      </c>
      <c r="C44" s="308"/>
      <c r="D44" s="113">
        <v>2.2011385199240987</v>
      </c>
      <c r="E44" s="115">
        <v>58</v>
      </c>
      <c r="F44" s="114">
        <v>56</v>
      </c>
      <c r="G44" s="114">
        <v>45</v>
      </c>
      <c r="H44" s="114">
        <v>33</v>
      </c>
      <c r="I44" s="140">
        <v>30</v>
      </c>
      <c r="J44" s="115">
        <v>28</v>
      </c>
      <c r="K44" s="116">
        <v>93.333333333333329</v>
      </c>
    </row>
    <row r="45" spans="1:11" ht="14.1" customHeight="1" x14ac:dyDescent="0.2">
      <c r="A45" s="306" t="s">
        <v>266</v>
      </c>
      <c r="B45" s="307" t="s">
        <v>267</v>
      </c>
      <c r="C45" s="308"/>
      <c r="D45" s="113">
        <v>2.1631878557874762</v>
      </c>
      <c r="E45" s="115">
        <v>57</v>
      </c>
      <c r="F45" s="114">
        <v>56</v>
      </c>
      <c r="G45" s="114">
        <v>45</v>
      </c>
      <c r="H45" s="114">
        <v>33</v>
      </c>
      <c r="I45" s="140">
        <v>29</v>
      </c>
      <c r="J45" s="115">
        <v>28</v>
      </c>
      <c r="K45" s="116">
        <v>96.551724137931032</v>
      </c>
    </row>
    <row r="46" spans="1:11" ht="14.1" customHeight="1" x14ac:dyDescent="0.2">
      <c r="A46" s="306">
        <v>54</v>
      </c>
      <c r="B46" s="307" t="s">
        <v>268</v>
      </c>
      <c r="C46" s="308"/>
      <c r="D46" s="113">
        <v>3.3776091081593926</v>
      </c>
      <c r="E46" s="115">
        <v>89</v>
      </c>
      <c r="F46" s="114">
        <v>79</v>
      </c>
      <c r="G46" s="114">
        <v>75</v>
      </c>
      <c r="H46" s="114">
        <v>49</v>
      </c>
      <c r="I46" s="140">
        <v>93</v>
      </c>
      <c r="J46" s="115">
        <v>-4</v>
      </c>
      <c r="K46" s="116">
        <v>-4.301075268817204</v>
      </c>
    </row>
    <row r="47" spans="1:11" ht="14.1" customHeight="1" x14ac:dyDescent="0.2">
      <c r="A47" s="306">
        <v>61</v>
      </c>
      <c r="B47" s="307" t="s">
        <v>269</v>
      </c>
      <c r="C47" s="308"/>
      <c r="D47" s="113">
        <v>1.1385199240986716</v>
      </c>
      <c r="E47" s="115">
        <v>30</v>
      </c>
      <c r="F47" s="114">
        <v>26</v>
      </c>
      <c r="G47" s="114">
        <v>28</v>
      </c>
      <c r="H47" s="114">
        <v>39</v>
      </c>
      <c r="I47" s="140">
        <v>43</v>
      </c>
      <c r="J47" s="115">
        <v>-13</v>
      </c>
      <c r="K47" s="116">
        <v>-30.232558139534884</v>
      </c>
    </row>
    <row r="48" spans="1:11" ht="14.1" customHeight="1" x14ac:dyDescent="0.2">
      <c r="A48" s="306">
        <v>62</v>
      </c>
      <c r="B48" s="307" t="s">
        <v>270</v>
      </c>
      <c r="C48" s="308"/>
      <c r="D48" s="113">
        <v>8.0834914611005697</v>
      </c>
      <c r="E48" s="115">
        <v>213</v>
      </c>
      <c r="F48" s="114">
        <v>156</v>
      </c>
      <c r="G48" s="114">
        <v>240</v>
      </c>
      <c r="H48" s="114">
        <v>177</v>
      </c>
      <c r="I48" s="140">
        <v>247</v>
      </c>
      <c r="J48" s="115">
        <v>-34</v>
      </c>
      <c r="K48" s="116">
        <v>-13.765182186234817</v>
      </c>
    </row>
    <row r="49" spans="1:11" ht="14.1" customHeight="1" x14ac:dyDescent="0.2">
      <c r="A49" s="306">
        <v>63</v>
      </c>
      <c r="B49" s="307" t="s">
        <v>271</v>
      </c>
      <c r="C49" s="308"/>
      <c r="D49" s="113">
        <v>5.4648956356736242</v>
      </c>
      <c r="E49" s="115">
        <v>144</v>
      </c>
      <c r="F49" s="114">
        <v>154</v>
      </c>
      <c r="G49" s="114">
        <v>140</v>
      </c>
      <c r="H49" s="114">
        <v>95</v>
      </c>
      <c r="I49" s="140">
        <v>98</v>
      </c>
      <c r="J49" s="115">
        <v>46</v>
      </c>
      <c r="K49" s="116">
        <v>46.938775510204081</v>
      </c>
    </row>
    <row r="50" spans="1:11" ht="14.1" customHeight="1" x14ac:dyDescent="0.2">
      <c r="A50" s="306" t="s">
        <v>272</v>
      </c>
      <c r="B50" s="307" t="s">
        <v>273</v>
      </c>
      <c r="C50" s="308"/>
      <c r="D50" s="113">
        <v>0.75901328273244784</v>
      </c>
      <c r="E50" s="115">
        <v>20</v>
      </c>
      <c r="F50" s="114">
        <v>22</v>
      </c>
      <c r="G50" s="114">
        <v>27</v>
      </c>
      <c r="H50" s="114">
        <v>15</v>
      </c>
      <c r="I50" s="140">
        <v>22</v>
      </c>
      <c r="J50" s="115">
        <v>-2</v>
      </c>
      <c r="K50" s="116">
        <v>-9.0909090909090917</v>
      </c>
    </row>
    <row r="51" spans="1:11" ht="14.1" customHeight="1" x14ac:dyDescent="0.2">
      <c r="A51" s="306" t="s">
        <v>274</v>
      </c>
      <c r="B51" s="307" t="s">
        <v>275</v>
      </c>
      <c r="C51" s="308"/>
      <c r="D51" s="113">
        <v>4.4402277039848199</v>
      </c>
      <c r="E51" s="115">
        <v>117</v>
      </c>
      <c r="F51" s="114">
        <v>125</v>
      </c>
      <c r="G51" s="114">
        <v>108</v>
      </c>
      <c r="H51" s="114">
        <v>66</v>
      </c>
      <c r="I51" s="140">
        <v>68</v>
      </c>
      <c r="J51" s="115">
        <v>49</v>
      </c>
      <c r="K51" s="116">
        <v>72.058823529411768</v>
      </c>
    </row>
    <row r="52" spans="1:11" ht="14.1" customHeight="1" x14ac:dyDescent="0.2">
      <c r="A52" s="306">
        <v>71</v>
      </c>
      <c r="B52" s="307" t="s">
        <v>276</v>
      </c>
      <c r="C52" s="308"/>
      <c r="D52" s="113">
        <v>6.7172675521821628</v>
      </c>
      <c r="E52" s="115">
        <v>177</v>
      </c>
      <c r="F52" s="114">
        <v>126</v>
      </c>
      <c r="G52" s="114">
        <v>178</v>
      </c>
      <c r="H52" s="114">
        <v>148</v>
      </c>
      <c r="I52" s="140">
        <v>178</v>
      </c>
      <c r="J52" s="115">
        <v>-1</v>
      </c>
      <c r="K52" s="116">
        <v>-0.5617977528089888</v>
      </c>
    </row>
    <row r="53" spans="1:11" ht="14.1" customHeight="1" x14ac:dyDescent="0.2">
      <c r="A53" s="306" t="s">
        <v>277</v>
      </c>
      <c r="B53" s="307" t="s">
        <v>278</v>
      </c>
      <c r="C53" s="308"/>
      <c r="D53" s="113">
        <v>1.8216318785578747</v>
      </c>
      <c r="E53" s="115">
        <v>48</v>
      </c>
      <c r="F53" s="114">
        <v>33</v>
      </c>
      <c r="G53" s="114">
        <v>51</v>
      </c>
      <c r="H53" s="114">
        <v>46</v>
      </c>
      <c r="I53" s="140">
        <v>50</v>
      </c>
      <c r="J53" s="115">
        <v>-2</v>
      </c>
      <c r="K53" s="116">
        <v>-4</v>
      </c>
    </row>
    <row r="54" spans="1:11" ht="14.1" customHeight="1" x14ac:dyDescent="0.2">
      <c r="A54" s="306" t="s">
        <v>279</v>
      </c>
      <c r="B54" s="307" t="s">
        <v>280</v>
      </c>
      <c r="C54" s="308"/>
      <c r="D54" s="113">
        <v>4.1745730550284632</v>
      </c>
      <c r="E54" s="115">
        <v>110</v>
      </c>
      <c r="F54" s="114">
        <v>78</v>
      </c>
      <c r="G54" s="114">
        <v>97</v>
      </c>
      <c r="H54" s="114">
        <v>84</v>
      </c>
      <c r="I54" s="140">
        <v>103</v>
      </c>
      <c r="J54" s="115">
        <v>7</v>
      </c>
      <c r="K54" s="116">
        <v>6.7961165048543686</v>
      </c>
    </row>
    <row r="55" spans="1:11" ht="14.1" customHeight="1" x14ac:dyDescent="0.2">
      <c r="A55" s="306">
        <v>72</v>
      </c>
      <c r="B55" s="307" t="s">
        <v>281</v>
      </c>
      <c r="C55" s="308"/>
      <c r="D55" s="113">
        <v>1.4041745730550284</v>
      </c>
      <c r="E55" s="115">
        <v>37</v>
      </c>
      <c r="F55" s="114">
        <v>24</v>
      </c>
      <c r="G55" s="114">
        <v>28</v>
      </c>
      <c r="H55" s="114">
        <v>30</v>
      </c>
      <c r="I55" s="140">
        <v>34</v>
      </c>
      <c r="J55" s="115">
        <v>3</v>
      </c>
      <c r="K55" s="116">
        <v>8.8235294117647065</v>
      </c>
    </row>
    <row r="56" spans="1:11" ht="14.1" customHeight="1" x14ac:dyDescent="0.2">
      <c r="A56" s="306" t="s">
        <v>282</v>
      </c>
      <c r="B56" s="307" t="s">
        <v>283</v>
      </c>
      <c r="C56" s="308"/>
      <c r="D56" s="113">
        <v>0.79696394686907024</v>
      </c>
      <c r="E56" s="115">
        <v>21</v>
      </c>
      <c r="F56" s="114">
        <v>10</v>
      </c>
      <c r="G56" s="114">
        <v>14</v>
      </c>
      <c r="H56" s="114">
        <v>9</v>
      </c>
      <c r="I56" s="140">
        <v>22</v>
      </c>
      <c r="J56" s="115">
        <v>-1</v>
      </c>
      <c r="K56" s="116">
        <v>-4.5454545454545459</v>
      </c>
    </row>
    <row r="57" spans="1:11" ht="14.1" customHeight="1" x14ac:dyDescent="0.2">
      <c r="A57" s="306" t="s">
        <v>284</v>
      </c>
      <c r="B57" s="307" t="s">
        <v>285</v>
      </c>
      <c r="C57" s="308"/>
      <c r="D57" s="113">
        <v>0.45540796963946867</v>
      </c>
      <c r="E57" s="115">
        <v>12</v>
      </c>
      <c r="F57" s="114">
        <v>6</v>
      </c>
      <c r="G57" s="114">
        <v>7</v>
      </c>
      <c r="H57" s="114">
        <v>8</v>
      </c>
      <c r="I57" s="140">
        <v>7</v>
      </c>
      <c r="J57" s="115">
        <v>5</v>
      </c>
      <c r="K57" s="116">
        <v>71.428571428571431</v>
      </c>
    </row>
    <row r="58" spans="1:11" ht="14.1" customHeight="1" x14ac:dyDescent="0.2">
      <c r="A58" s="306">
        <v>73</v>
      </c>
      <c r="B58" s="307" t="s">
        <v>286</v>
      </c>
      <c r="C58" s="308"/>
      <c r="D58" s="113">
        <v>0.68311195445920303</v>
      </c>
      <c r="E58" s="115">
        <v>18</v>
      </c>
      <c r="F58" s="114">
        <v>10</v>
      </c>
      <c r="G58" s="114">
        <v>24</v>
      </c>
      <c r="H58" s="114">
        <v>27</v>
      </c>
      <c r="I58" s="140">
        <v>62</v>
      </c>
      <c r="J58" s="115">
        <v>-44</v>
      </c>
      <c r="K58" s="116">
        <v>-70.967741935483872</v>
      </c>
    </row>
    <row r="59" spans="1:11" ht="14.1" customHeight="1" x14ac:dyDescent="0.2">
      <c r="A59" s="306" t="s">
        <v>287</v>
      </c>
      <c r="B59" s="307" t="s">
        <v>288</v>
      </c>
      <c r="C59" s="308"/>
      <c r="D59" s="113">
        <v>0.53130929791271342</v>
      </c>
      <c r="E59" s="115">
        <v>14</v>
      </c>
      <c r="F59" s="114">
        <v>10</v>
      </c>
      <c r="G59" s="114">
        <v>21</v>
      </c>
      <c r="H59" s="114">
        <v>21</v>
      </c>
      <c r="I59" s="140">
        <v>59</v>
      </c>
      <c r="J59" s="115">
        <v>-45</v>
      </c>
      <c r="K59" s="116">
        <v>-76.271186440677965</v>
      </c>
    </row>
    <row r="60" spans="1:11" ht="14.1" customHeight="1" x14ac:dyDescent="0.2">
      <c r="A60" s="306">
        <v>81</v>
      </c>
      <c r="B60" s="307" t="s">
        <v>289</v>
      </c>
      <c r="C60" s="308"/>
      <c r="D60" s="113">
        <v>7.7039848197343455</v>
      </c>
      <c r="E60" s="115">
        <v>203</v>
      </c>
      <c r="F60" s="114">
        <v>139</v>
      </c>
      <c r="G60" s="114">
        <v>160</v>
      </c>
      <c r="H60" s="114">
        <v>122</v>
      </c>
      <c r="I60" s="140">
        <v>152</v>
      </c>
      <c r="J60" s="115">
        <v>51</v>
      </c>
      <c r="K60" s="116">
        <v>33.55263157894737</v>
      </c>
    </row>
    <row r="61" spans="1:11" ht="14.1" customHeight="1" x14ac:dyDescent="0.2">
      <c r="A61" s="306" t="s">
        <v>290</v>
      </c>
      <c r="B61" s="307" t="s">
        <v>291</v>
      </c>
      <c r="C61" s="308"/>
      <c r="D61" s="113">
        <v>1.8975332068311195</v>
      </c>
      <c r="E61" s="115">
        <v>50</v>
      </c>
      <c r="F61" s="114">
        <v>42</v>
      </c>
      <c r="G61" s="114">
        <v>54</v>
      </c>
      <c r="H61" s="114">
        <v>41</v>
      </c>
      <c r="I61" s="140">
        <v>49</v>
      </c>
      <c r="J61" s="115">
        <v>1</v>
      </c>
      <c r="K61" s="116">
        <v>2.0408163265306123</v>
      </c>
    </row>
    <row r="62" spans="1:11" ht="14.1" customHeight="1" x14ac:dyDescent="0.2">
      <c r="A62" s="306" t="s">
        <v>292</v>
      </c>
      <c r="B62" s="307" t="s">
        <v>293</v>
      </c>
      <c r="C62" s="308"/>
      <c r="D62" s="113">
        <v>2.5047438330170779</v>
      </c>
      <c r="E62" s="115">
        <v>66</v>
      </c>
      <c r="F62" s="114">
        <v>68</v>
      </c>
      <c r="G62" s="114">
        <v>71</v>
      </c>
      <c r="H62" s="114">
        <v>44</v>
      </c>
      <c r="I62" s="140">
        <v>56</v>
      </c>
      <c r="J62" s="115">
        <v>10</v>
      </c>
      <c r="K62" s="116">
        <v>17.857142857142858</v>
      </c>
    </row>
    <row r="63" spans="1:11" ht="14.1" customHeight="1" x14ac:dyDescent="0.2">
      <c r="A63" s="306"/>
      <c r="B63" s="307" t="s">
        <v>294</v>
      </c>
      <c r="C63" s="308"/>
      <c r="D63" s="113">
        <v>1.8975332068311195</v>
      </c>
      <c r="E63" s="115">
        <v>50</v>
      </c>
      <c r="F63" s="114">
        <v>54</v>
      </c>
      <c r="G63" s="114">
        <v>55</v>
      </c>
      <c r="H63" s="114">
        <v>38</v>
      </c>
      <c r="I63" s="140">
        <v>48</v>
      </c>
      <c r="J63" s="115">
        <v>2</v>
      </c>
      <c r="K63" s="116">
        <v>4.166666666666667</v>
      </c>
    </row>
    <row r="64" spans="1:11" ht="14.1" customHeight="1" x14ac:dyDescent="0.2">
      <c r="A64" s="306" t="s">
        <v>295</v>
      </c>
      <c r="B64" s="307" t="s">
        <v>296</v>
      </c>
      <c r="C64" s="308"/>
      <c r="D64" s="113">
        <v>0.64516129032258063</v>
      </c>
      <c r="E64" s="115">
        <v>17</v>
      </c>
      <c r="F64" s="114">
        <v>9</v>
      </c>
      <c r="G64" s="114">
        <v>8</v>
      </c>
      <c r="H64" s="114">
        <v>4</v>
      </c>
      <c r="I64" s="140">
        <v>7</v>
      </c>
      <c r="J64" s="115">
        <v>10</v>
      </c>
      <c r="K64" s="116">
        <v>142.85714285714286</v>
      </c>
    </row>
    <row r="65" spans="1:11" ht="14.1" customHeight="1" x14ac:dyDescent="0.2">
      <c r="A65" s="306" t="s">
        <v>297</v>
      </c>
      <c r="B65" s="307" t="s">
        <v>298</v>
      </c>
      <c r="C65" s="308"/>
      <c r="D65" s="113">
        <v>0.64516129032258063</v>
      </c>
      <c r="E65" s="115">
        <v>17</v>
      </c>
      <c r="F65" s="114">
        <v>7</v>
      </c>
      <c r="G65" s="114">
        <v>18</v>
      </c>
      <c r="H65" s="114">
        <v>14</v>
      </c>
      <c r="I65" s="140">
        <v>34</v>
      </c>
      <c r="J65" s="115">
        <v>-17</v>
      </c>
      <c r="K65" s="116">
        <v>-50</v>
      </c>
    </row>
    <row r="66" spans="1:11" ht="14.1" customHeight="1" x14ac:dyDescent="0.2">
      <c r="A66" s="306">
        <v>82</v>
      </c>
      <c r="B66" s="307" t="s">
        <v>299</v>
      </c>
      <c r="C66" s="308"/>
      <c r="D66" s="113">
        <v>4.0607210626185957</v>
      </c>
      <c r="E66" s="115">
        <v>107</v>
      </c>
      <c r="F66" s="114">
        <v>108</v>
      </c>
      <c r="G66" s="114">
        <v>215</v>
      </c>
      <c r="H66" s="114">
        <v>104</v>
      </c>
      <c r="I66" s="140">
        <v>109</v>
      </c>
      <c r="J66" s="115">
        <v>-2</v>
      </c>
      <c r="K66" s="116">
        <v>-1.834862385321101</v>
      </c>
    </row>
    <row r="67" spans="1:11" ht="14.1" customHeight="1" x14ac:dyDescent="0.2">
      <c r="A67" s="306" t="s">
        <v>300</v>
      </c>
      <c r="B67" s="307" t="s">
        <v>301</v>
      </c>
      <c r="C67" s="308"/>
      <c r="D67" s="113">
        <v>2.5426944971537</v>
      </c>
      <c r="E67" s="115">
        <v>67</v>
      </c>
      <c r="F67" s="114">
        <v>78</v>
      </c>
      <c r="G67" s="114">
        <v>122</v>
      </c>
      <c r="H67" s="114">
        <v>55</v>
      </c>
      <c r="I67" s="140">
        <v>58</v>
      </c>
      <c r="J67" s="115">
        <v>9</v>
      </c>
      <c r="K67" s="116">
        <v>15.517241379310345</v>
      </c>
    </row>
    <row r="68" spans="1:11" ht="14.1" customHeight="1" x14ac:dyDescent="0.2">
      <c r="A68" s="306" t="s">
        <v>302</v>
      </c>
      <c r="B68" s="307" t="s">
        <v>303</v>
      </c>
      <c r="C68" s="308"/>
      <c r="D68" s="113">
        <v>0.98671726755218214</v>
      </c>
      <c r="E68" s="115">
        <v>26</v>
      </c>
      <c r="F68" s="114">
        <v>25</v>
      </c>
      <c r="G68" s="114">
        <v>83</v>
      </c>
      <c r="H68" s="114">
        <v>35</v>
      </c>
      <c r="I68" s="140">
        <v>33</v>
      </c>
      <c r="J68" s="115">
        <v>-7</v>
      </c>
      <c r="K68" s="116">
        <v>-21.212121212121211</v>
      </c>
    </row>
    <row r="69" spans="1:11" ht="14.1" customHeight="1" x14ac:dyDescent="0.2">
      <c r="A69" s="306">
        <v>83</v>
      </c>
      <c r="B69" s="307" t="s">
        <v>304</v>
      </c>
      <c r="C69" s="308"/>
      <c r="D69" s="113">
        <v>6.1100569259962052</v>
      </c>
      <c r="E69" s="115">
        <v>161</v>
      </c>
      <c r="F69" s="114">
        <v>185</v>
      </c>
      <c r="G69" s="114">
        <v>258</v>
      </c>
      <c r="H69" s="114">
        <v>165</v>
      </c>
      <c r="I69" s="140">
        <v>218</v>
      </c>
      <c r="J69" s="115">
        <v>-57</v>
      </c>
      <c r="K69" s="116">
        <v>-26.146788990825687</v>
      </c>
    </row>
    <row r="70" spans="1:11" ht="14.1" customHeight="1" x14ac:dyDescent="0.2">
      <c r="A70" s="306" t="s">
        <v>305</v>
      </c>
      <c r="B70" s="307" t="s">
        <v>306</v>
      </c>
      <c r="C70" s="308"/>
      <c r="D70" s="113">
        <v>4.1366223908918407</v>
      </c>
      <c r="E70" s="115">
        <v>109</v>
      </c>
      <c r="F70" s="114">
        <v>118</v>
      </c>
      <c r="G70" s="114">
        <v>200</v>
      </c>
      <c r="H70" s="114">
        <v>107</v>
      </c>
      <c r="I70" s="140">
        <v>143</v>
      </c>
      <c r="J70" s="115">
        <v>-34</v>
      </c>
      <c r="K70" s="116">
        <v>-23.776223776223777</v>
      </c>
    </row>
    <row r="71" spans="1:11" ht="14.1" customHeight="1" x14ac:dyDescent="0.2">
      <c r="A71" s="306"/>
      <c r="B71" s="307" t="s">
        <v>307</v>
      </c>
      <c r="C71" s="308"/>
      <c r="D71" s="113">
        <v>3.1499051233396584</v>
      </c>
      <c r="E71" s="115">
        <v>83</v>
      </c>
      <c r="F71" s="114">
        <v>85</v>
      </c>
      <c r="G71" s="114">
        <v>152</v>
      </c>
      <c r="H71" s="114">
        <v>72</v>
      </c>
      <c r="I71" s="140">
        <v>105</v>
      </c>
      <c r="J71" s="115">
        <v>-22</v>
      </c>
      <c r="K71" s="116">
        <v>-20.952380952380953</v>
      </c>
    </row>
    <row r="72" spans="1:11" ht="14.1" customHeight="1" x14ac:dyDescent="0.2">
      <c r="A72" s="306">
        <v>84</v>
      </c>
      <c r="B72" s="307" t="s">
        <v>308</v>
      </c>
      <c r="C72" s="308"/>
      <c r="D72" s="113">
        <v>2.2011385199240987</v>
      </c>
      <c r="E72" s="115">
        <v>58</v>
      </c>
      <c r="F72" s="114">
        <v>21</v>
      </c>
      <c r="G72" s="114">
        <v>52</v>
      </c>
      <c r="H72" s="114">
        <v>42</v>
      </c>
      <c r="I72" s="140">
        <v>36</v>
      </c>
      <c r="J72" s="115">
        <v>22</v>
      </c>
      <c r="K72" s="116">
        <v>61.111111111111114</v>
      </c>
    </row>
    <row r="73" spans="1:11" ht="14.1" customHeight="1" x14ac:dyDescent="0.2">
      <c r="A73" s="306" t="s">
        <v>309</v>
      </c>
      <c r="B73" s="307" t="s">
        <v>310</v>
      </c>
      <c r="C73" s="308"/>
      <c r="D73" s="113">
        <v>1.5939278937381405</v>
      </c>
      <c r="E73" s="115">
        <v>42</v>
      </c>
      <c r="F73" s="114">
        <v>14</v>
      </c>
      <c r="G73" s="114">
        <v>35</v>
      </c>
      <c r="H73" s="114">
        <v>31</v>
      </c>
      <c r="I73" s="140">
        <v>29</v>
      </c>
      <c r="J73" s="115">
        <v>13</v>
      </c>
      <c r="K73" s="116">
        <v>44.827586206896555</v>
      </c>
    </row>
    <row r="74" spans="1:11" ht="14.1" customHeight="1" x14ac:dyDescent="0.2">
      <c r="A74" s="306" t="s">
        <v>311</v>
      </c>
      <c r="B74" s="307" t="s">
        <v>312</v>
      </c>
      <c r="C74" s="308"/>
      <c r="D74" s="113" t="s">
        <v>513</v>
      </c>
      <c r="E74" s="115" t="s">
        <v>513</v>
      </c>
      <c r="F74" s="114">
        <v>0</v>
      </c>
      <c r="G74" s="114" t="s">
        <v>513</v>
      </c>
      <c r="H74" s="114">
        <v>4</v>
      </c>
      <c r="I74" s="140" t="s">
        <v>513</v>
      </c>
      <c r="J74" s="115" t="s">
        <v>513</v>
      </c>
      <c r="K74" s="116" t="s">
        <v>513</v>
      </c>
    </row>
    <row r="75" spans="1:11" ht="14.1" customHeight="1" x14ac:dyDescent="0.2">
      <c r="A75" s="306" t="s">
        <v>313</v>
      </c>
      <c r="B75" s="307" t="s">
        <v>314</v>
      </c>
      <c r="C75" s="308"/>
      <c r="D75" s="113">
        <v>0.30360531309297911</v>
      </c>
      <c r="E75" s="115">
        <v>8</v>
      </c>
      <c r="F75" s="114" t="s">
        <v>513</v>
      </c>
      <c r="G75" s="114">
        <v>6</v>
      </c>
      <c r="H75" s="114" t="s">
        <v>513</v>
      </c>
      <c r="I75" s="140" t="s">
        <v>513</v>
      </c>
      <c r="J75" s="115" t="s">
        <v>513</v>
      </c>
      <c r="K75" s="116" t="s">
        <v>513</v>
      </c>
    </row>
    <row r="76" spans="1:11" ht="14.1" customHeight="1" x14ac:dyDescent="0.2">
      <c r="A76" s="306">
        <v>91</v>
      </c>
      <c r="B76" s="307" t="s">
        <v>315</v>
      </c>
      <c r="C76" s="308"/>
      <c r="D76" s="113" t="s">
        <v>513</v>
      </c>
      <c r="E76" s="115" t="s">
        <v>513</v>
      </c>
      <c r="F76" s="114">
        <v>4</v>
      </c>
      <c r="G76" s="114" t="s">
        <v>513</v>
      </c>
      <c r="H76" s="114" t="s">
        <v>513</v>
      </c>
      <c r="I76" s="140">
        <v>5</v>
      </c>
      <c r="J76" s="115" t="s">
        <v>513</v>
      </c>
      <c r="K76" s="116" t="s">
        <v>513</v>
      </c>
    </row>
    <row r="77" spans="1:11" ht="14.1" customHeight="1" x14ac:dyDescent="0.2">
      <c r="A77" s="306">
        <v>92</v>
      </c>
      <c r="B77" s="307" t="s">
        <v>316</v>
      </c>
      <c r="C77" s="308"/>
      <c r="D77" s="113">
        <v>0.22770398481973433</v>
      </c>
      <c r="E77" s="115">
        <v>6</v>
      </c>
      <c r="F77" s="114">
        <v>4</v>
      </c>
      <c r="G77" s="114">
        <v>8</v>
      </c>
      <c r="H77" s="114">
        <v>7</v>
      </c>
      <c r="I77" s="140">
        <v>9</v>
      </c>
      <c r="J77" s="115">
        <v>-3</v>
      </c>
      <c r="K77" s="116">
        <v>-33.333333333333336</v>
      </c>
    </row>
    <row r="78" spans="1:11" ht="14.1" customHeight="1" x14ac:dyDescent="0.2">
      <c r="A78" s="306">
        <v>93</v>
      </c>
      <c r="B78" s="307" t="s">
        <v>317</v>
      </c>
      <c r="C78" s="308"/>
      <c r="D78" s="113">
        <v>0.37950664136622392</v>
      </c>
      <c r="E78" s="115">
        <v>10</v>
      </c>
      <c r="F78" s="114">
        <v>4</v>
      </c>
      <c r="G78" s="114" t="s">
        <v>513</v>
      </c>
      <c r="H78" s="114">
        <v>6</v>
      </c>
      <c r="I78" s="140">
        <v>6</v>
      </c>
      <c r="J78" s="115">
        <v>4</v>
      </c>
      <c r="K78" s="116">
        <v>66.666666666666671</v>
      </c>
    </row>
    <row r="79" spans="1:11" ht="14.1" customHeight="1" x14ac:dyDescent="0.2">
      <c r="A79" s="306">
        <v>94</v>
      </c>
      <c r="B79" s="307" t="s">
        <v>318</v>
      </c>
      <c r="C79" s="308"/>
      <c r="D79" s="113">
        <v>0.15180265654648956</v>
      </c>
      <c r="E79" s="115">
        <v>4</v>
      </c>
      <c r="F79" s="114">
        <v>4</v>
      </c>
      <c r="G79" s="114" t="s">
        <v>513</v>
      </c>
      <c r="H79" s="114" t="s">
        <v>513</v>
      </c>
      <c r="I79" s="140">
        <v>4</v>
      </c>
      <c r="J79" s="115">
        <v>0</v>
      </c>
      <c r="K79" s="116">
        <v>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0.41745730550284632</v>
      </c>
      <c r="E81" s="143">
        <v>11</v>
      </c>
      <c r="F81" s="144">
        <v>9</v>
      </c>
      <c r="G81" s="144">
        <v>9</v>
      </c>
      <c r="H81" s="144">
        <v>12</v>
      </c>
      <c r="I81" s="145">
        <v>11</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24352</v>
      </c>
      <c r="C10" s="114">
        <v>13434</v>
      </c>
      <c r="D10" s="114">
        <v>10918</v>
      </c>
      <c r="E10" s="114">
        <v>18981</v>
      </c>
      <c r="F10" s="114">
        <v>5082</v>
      </c>
      <c r="G10" s="114">
        <v>3811</v>
      </c>
      <c r="H10" s="114">
        <v>6239</v>
      </c>
      <c r="I10" s="115">
        <v>12505</v>
      </c>
      <c r="J10" s="114">
        <v>9458</v>
      </c>
      <c r="K10" s="114">
        <v>3047</v>
      </c>
      <c r="L10" s="423">
        <v>1977</v>
      </c>
      <c r="M10" s="424">
        <v>2122</v>
      </c>
    </row>
    <row r="11" spans="1:13" ht="11.1" customHeight="1" x14ac:dyDescent="0.2">
      <c r="A11" s="422" t="s">
        <v>387</v>
      </c>
      <c r="B11" s="115">
        <v>24638</v>
      </c>
      <c r="C11" s="114">
        <v>13710</v>
      </c>
      <c r="D11" s="114">
        <v>10928</v>
      </c>
      <c r="E11" s="114">
        <v>19261</v>
      </c>
      <c r="F11" s="114">
        <v>5094</v>
      </c>
      <c r="G11" s="114">
        <v>3726</v>
      </c>
      <c r="H11" s="114">
        <v>6410</v>
      </c>
      <c r="I11" s="115">
        <v>12740</v>
      </c>
      <c r="J11" s="114">
        <v>9574</v>
      </c>
      <c r="K11" s="114">
        <v>3166</v>
      </c>
      <c r="L11" s="423">
        <v>2229</v>
      </c>
      <c r="M11" s="424">
        <v>1955</v>
      </c>
    </row>
    <row r="12" spans="1:13" ht="11.1" customHeight="1" x14ac:dyDescent="0.2">
      <c r="A12" s="422" t="s">
        <v>388</v>
      </c>
      <c r="B12" s="115">
        <v>25214</v>
      </c>
      <c r="C12" s="114">
        <v>14047</v>
      </c>
      <c r="D12" s="114">
        <v>11167</v>
      </c>
      <c r="E12" s="114">
        <v>19815</v>
      </c>
      <c r="F12" s="114">
        <v>5101</v>
      </c>
      <c r="G12" s="114">
        <v>4139</v>
      </c>
      <c r="H12" s="114">
        <v>6473</v>
      </c>
      <c r="I12" s="115">
        <v>12706</v>
      </c>
      <c r="J12" s="114">
        <v>9353</v>
      </c>
      <c r="K12" s="114">
        <v>3353</v>
      </c>
      <c r="L12" s="423">
        <v>2989</v>
      </c>
      <c r="M12" s="424">
        <v>2520</v>
      </c>
    </row>
    <row r="13" spans="1:13" s="110" customFormat="1" ht="11.1" customHeight="1" x14ac:dyDescent="0.2">
      <c r="A13" s="422" t="s">
        <v>389</v>
      </c>
      <c r="B13" s="115">
        <v>24971</v>
      </c>
      <c r="C13" s="114">
        <v>13791</v>
      </c>
      <c r="D13" s="114">
        <v>11180</v>
      </c>
      <c r="E13" s="114">
        <v>19488</v>
      </c>
      <c r="F13" s="114">
        <v>5187</v>
      </c>
      <c r="G13" s="114">
        <v>3967</v>
      </c>
      <c r="H13" s="114">
        <v>6533</v>
      </c>
      <c r="I13" s="115">
        <v>12683</v>
      </c>
      <c r="J13" s="114">
        <v>9459</v>
      </c>
      <c r="K13" s="114">
        <v>3224</v>
      </c>
      <c r="L13" s="423">
        <v>1761</v>
      </c>
      <c r="M13" s="424">
        <v>2190</v>
      </c>
    </row>
    <row r="14" spans="1:13" ht="15" customHeight="1" x14ac:dyDescent="0.2">
      <c r="A14" s="422" t="s">
        <v>390</v>
      </c>
      <c r="B14" s="115">
        <v>25179</v>
      </c>
      <c r="C14" s="114">
        <v>13967</v>
      </c>
      <c r="D14" s="114">
        <v>11212</v>
      </c>
      <c r="E14" s="114">
        <v>18857</v>
      </c>
      <c r="F14" s="114">
        <v>6061</v>
      </c>
      <c r="G14" s="114">
        <v>3885</v>
      </c>
      <c r="H14" s="114">
        <v>6686</v>
      </c>
      <c r="I14" s="115">
        <v>12587</v>
      </c>
      <c r="J14" s="114">
        <v>9361</v>
      </c>
      <c r="K14" s="114">
        <v>3226</v>
      </c>
      <c r="L14" s="423">
        <v>2280</v>
      </c>
      <c r="M14" s="424">
        <v>2112</v>
      </c>
    </row>
    <row r="15" spans="1:13" ht="11.1" customHeight="1" x14ac:dyDescent="0.2">
      <c r="A15" s="422" t="s">
        <v>387</v>
      </c>
      <c r="B15" s="115">
        <v>25652</v>
      </c>
      <c r="C15" s="114">
        <v>14182</v>
      </c>
      <c r="D15" s="114">
        <v>11470</v>
      </c>
      <c r="E15" s="114">
        <v>19026</v>
      </c>
      <c r="F15" s="114">
        <v>6368</v>
      </c>
      <c r="G15" s="114">
        <v>3784</v>
      </c>
      <c r="H15" s="114">
        <v>6952</v>
      </c>
      <c r="I15" s="115">
        <v>12936</v>
      </c>
      <c r="J15" s="114">
        <v>9632</v>
      </c>
      <c r="K15" s="114">
        <v>3304</v>
      </c>
      <c r="L15" s="423">
        <v>2253</v>
      </c>
      <c r="M15" s="424">
        <v>1988</v>
      </c>
    </row>
    <row r="16" spans="1:13" ht="11.1" customHeight="1" x14ac:dyDescent="0.2">
      <c r="A16" s="422" t="s">
        <v>388</v>
      </c>
      <c r="B16" s="115">
        <v>26539</v>
      </c>
      <c r="C16" s="114">
        <v>14675</v>
      </c>
      <c r="D16" s="114">
        <v>11864</v>
      </c>
      <c r="E16" s="114">
        <v>19891</v>
      </c>
      <c r="F16" s="114">
        <v>6598</v>
      </c>
      <c r="G16" s="114">
        <v>4254</v>
      </c>
      <c r="H16" s="114">
        <v>7190</v>
      </c>
      <c r="I16" s="115">
        <v>12866</v>
      </c>
      <c r="J16" s="114">
        <v>9382</v>
      </c>
      <c r="K16" s="114">
        <v>3484</v>
      </c>
      <c r="L16" s="423">
        <v>3401</v>
      </c>
      <c r="M16" s="424">
        <v>2727</v>
      </c>
    </row>
    <row r="17" spans="1:13" s="110" customFormat="1" ht="11.1" customHeight="1" x14ac:dyDescent="0.2">
      <c r="A17" s="422" t="s">
        <v>389</v>
      </c>
      <c r="B17" s="115">
        <v>26614</v>
      </c>
      <c r="C17" s="114">
        <v>14387</v>
      </c>
      <c r="D17" s="114">
        <v>12227</v>
      </c>
      <c r="E17" s="114">
        <v>19754</v>
      </c>
      <c r="F17" s="114">
        <v>6847</v>
      </c>
      <c r="G17" s="114">
        <v>4108</v>
      </c>
      <c r="H17" s="114">
        <v>7420</v>
      </c>
      <c r="I17" s="115">
        <v>12855</v>
      </c>
      <c r="J17" s="114">
        <v>9490</v>
      </c>
      <c r="K17" s="114">
        <v>3365</v>
      </c>
      <c r="L17" s="423">
        <v>1701</v>
      </c>
      <c r="M17" s="424">
        <v>2100</v>
      </c>
    </row>
    <row r="18" spans="1:13" ht="15" customHeight="1" x14ac:dyDescent="0.2">
      <c r="A18" s="422" t="s">
        <v>391</v>
      </c>
      <c r="B18" s="115">
        <v>26815</v>
      </c>
      <c r="C18" s="114">
        <v>14514</v>
      </c>
      <c r="D18" s="114">
        <v>12301</v>
      </c>
      <c r="E18" s="114">
        <v>19740</v>
      </c>
      <c r="F18" s="114">
        <v>6906</v>
      </c>
      <c r="G18" s="114">
        <v>3967</v>
      </c>
      <c r="H18" s="114">
        <v>7603</v>
      </c>
      <c r="I18" s="115">
        <v>12615</v>
      </c>
      <c r="J18" s="114">
        <v>9364</v>
      </c>
      <c r="K18" s="114">
        <v>3251</v>
      </c>
      <c r="L18" s="423">
        <v>2821</v>
      </c>
      <c r="M18" s="424">
        <v>2679</v>
      </c>
    </row>
    <row r="19" spans="1:13" ht="11.1" customHeight="1" x14ac:dyDescent="0.2">
      <c r="A19" s="422" t="s">
        <v>387</v>
      </c>
      <c r="B19" s="115">
        <v>26994</v>
      </c>
      <c r="C19" s="114">
        <v>14580</v>
      </c>
      <c r="D19" s="114">
        <v>12414</v>
      </c>
      <c r="E19" s="114">
        <v>19765</v>
      </c>
      <c r="F19" s="114">
        <v>7057</v>
      </c>
      <c r="G19" s="114">
        <v>3840</v>
      </c>
      <c r="H19" s="114">
        <v>7782</v>
      </c>
      <c r="I19" s="115">
        <v>12832</v>
      </c>
      <c r="J19" s="114">
        <v>9423</v>
      </c>
      <c r="K19" s="114">
        <v>3409</v>
      </c>
      <c r="L19" s="423">
        <v>2119</v>
      </c>
      <c r="M19" s="424">
        <v>2000</v>
      </c>
    </row>
    <row r="20" spans="1:13" ht="11.1" customHeight="1" x14ac:dyDescent="0.2">
      <c r="A20" s="422" t="s">
        <v>388</v>
      </c>
      <c r="B20" s="115">
        <v>27647</v>
      </c>
      <c r="C20" s="114">
        <v>14980</v>
      </c>
      <c r="D20" s="114">
        <v>12667</v>
      </c>
      <c r="E20" s="114">
        <v>20277</v>
      </c>
      <c r="F20" s="114">
        <v>7197</v>
      </c>
      <c r="G20" s="114">
        <v>4262</v>
      </c>
      <c r="H20" s="114">
        <v>7927</v>
      </c>
      <c r="I20" s="115">
        <v>13677</v>
      </c>
      <c r="J20" s="114">
        <v>9984</v>
      </c>
      <c r="K20" s="114">
        <v>3693</v>
      </c>
      <c r="L20" s="423">
        <v>2957</v>
      </c>
      <c r="M20" s="424">
        <v>2430</v>
      </c>
    </row>
    <row r="21" spans="1:13" s="110" customFormat="1" ht="11.1" customHeight="1" x14ac:dyDescent="0.2">
      <c r="A21" s="422" t="s">
        <v>389</v>
      </c>
      <c r="B21" s="115">
        <v>27240</v>
      </c>
      <c r="C21" s="114">
        <v>14543</v>
      </c>
      <c r="D21" s="114">
        <v>12697</v>
      </c>
      <c r="E21" s="114">
        <v>19960</v>
      </c>
      <c r="F21" s="114">
        <v>7264</v>
      </c>
      <c r="G21" s="114">
        <v>4082</v>
      </c>
      <c r="H21" s="114">
        <v>7913</v>
      </c>
      <c r="I21" s="115">
        <v>13478</v>
      </c>
      <c r="J21" s="114">
        <v>9861</v>
      </c>
      <c r="K21" s="114">
        <v>3617</v>
      </c>
      <c r="L21" s="423">
        <v>1633</v>
      </c>
      <c r="M21" s="424">
        <v>2204</v>
      </c>
    </row>
    <row r="22" spans="1:13" ht="15" customHeight="1" x14ac:dyDescent="0.2">
      <c r="A22" s="422" t="s">
        <v>392</v>
      </c>
      <c r="B22" s="115">
        <v>27259</v>
      </c>
      <c r="C22" s="114">
        <v>14579</v>
      </c>
      <c r="D22" s="114">
        <v>12680</v>
      </c>
      <c r="E22" s="114">
        <v>19914</v>
      </c>
      <c r="F22" s="114">
        <v>7299</v>
      </c>
      <c r="G22" s="114">
        <v>3966</v>
      </c>
      <c r="H22" s="114">
        <v>8051</v>
      </c>
      <c r="I22" s="115">
        <v>13330</v>
      </c>
      <c r="J22" s="114">
        <v>9801</v>
      </c>
      <c r="K22" s="114">
        <v>3529</v>
      </c>
      <c r="L22" s="423">
        <v>2278</v>
      </c>
      <c r="M22" s="424">
        <v>2265</v>
      </c>
    </row>
    <row r="23" spans="1:13" ht="11.1" customHeight="1" x14ac:dyDescent="0.2">
      <c r="A23" s="422" t="s">
        <v>387</v>
      </c>
      <c r="B23" s="115">
        <v>27699</v>
      </c>
      <c r="C23" s="114">
        <v>14904</v>
      </c>
      <c r="D23" s="114">
        <v>12795</v>
      </c>
      <c r="E23" s="114">
        <v>20169</v>
      </c>
      <c r="F23" s="114">
        <v>7481</v>
      </c>
      <c r="G23" s="114">
        <v>3913</v>
      </c>
      <c r="H23" s="114">
        <v>8301</v>
      </c>
      <c r="I23" s="115">
        <v>13872</v>
      </c>
      <c r="J23" s="114">
        <v>10181</v>
      </c>
      <c r="K23" s="114">
        <v>3691</v>
      </c>
      <c r="L23" s="423">
        <v>2335</v>
      </c>
      <c r="M23" s="424">
        <v>1949</v>
      </c>
    </row>
    <row r="24" spans="1:13" ht="11.1" customHeight="1" x14ac:dyDescent="0.2">
      <c r="A24" s="422" t="s">
        <v>388</v>
      </c>
      <c r="B24" s="115">
        <v>28169</v>
      </c>
      <c r="C24" s="114">
        <v>15107</v>
      </c>
      <c r="D24" s="114">
        <v>13062</v>
      </c>
      <c r="E24" s="114">
        <v>20367</v>
      </c>
      <c r="F24" s="114">
        <v>7497</v>
      </c>
      <c r="G24" s="114">
        <v>4263</v>
      </c>
      <c r="H24" s="114">
        <v>8436</v>
      </c>
      <c r="I24" s="115">
        <v>13817</v>
      </c>
      <c r="J24" s="114">
        <v>9965</v>
      </c>
      <c r="K24" s="114">
        <v>3852</v>
      </c>
      <c r="L24" s="423">
        <v>3072</v>
      </c>
      <c r="M24" s="424">
        <v>2742</v>
      </c>
    </row>
    <row r="25" spans="1:13" s="110" customFormat="1" ht="11.1" customHeight="1" x14ac:dyDescent="0.2">
      <c r="A25" s="422" t="s">
        <v>389</v>
      </c>
      <c r="B25" s="115">
        <v>27748</v>
      </c>
      <c r="C25" s="114">
        <v>14782</v>
      </c>
      <c r="D25" s="114">
        <v>12966</v>
      </c>
      <c r="E25" s="114">
        <v>19956</v>
      </c>
      <c r="F25" s="114">
        <v>7485</v>
      </c>
      <c r="G25" s="114">
        <v>4032</v>
      </c>
      <c r="H25" s="114">
        <v>8469</v>
      </c>
      <c r="I25" s="115">
        <v>14592</v>
      </c>
      <c r="J25" s="114">
        <v>10719</v>
      </c>
      <c r="K25" s="114">
        <v>3873</v>
      </c>
      <c r="L25" s="423">
        <v>1762</v>
      </c>
      <c r="M25" s="424">
        <v>2173</v>
      </c>
    </row>
    <row r="26" spans="1:13" ht="15" customHeight="1" x14ac:dyDescent="0.2">
      <c r="A26" s="422" t="s">
        <v>393</v>
      </c>
      <c r="B26" s="115">
        <v>28112</v>
      </c>
      <c r="C26" s="114">
        <v>14988</v>
      </c>
      <c r="D26" s="114">
        <v>13124</v>
      </c>
      <c r="E26" s="114">
        <v>20192</v>
      </c>
      <c r="F26" s="114">
        <v>7616</v>
      </c>
      <c r="G26" s="114">
        <v>3939</v>
      </c>
      <c r="H26" s="114">
        <v>8670</v>
      </c>
      <c r="I26" s="115">
        <v>12379</v>
      </c>
      <c r="J26" s="114">
        <v>8998</v>
      </c>
      <c r="K26" s="114">
        <v>3381</v>
      </c>
      <c r="L26" s="423">
        <v>2411</v>
      </c>
      <c r="M26" s="424">
        <v>2199</v>
      </c>
    </row>
    <row r="27" spans="1:13" ht="11.1" customHeight="1" x14ac:dyDescent="0.2">
      <c r="A27" s="422" t="s">
        <v>387</v>
      </c>
      <c r="B27" s="115">
        <v>28502</v>
      </c>
      <c r="C27" s="114">
        <v>15282</v>
      </c>
      <c r="D27" s="114">
        <v>13220</v>
      </c>
      <c r="E27" s="114">
        <v>20374</v>
      </c>
      <c r="F27" s="114">
        <v>7827</v>
      </c>
      <c r="G27" s="114">
        <v>3888</v>
      </c>
      <c r="H27" s="114">
        <v>8909</v>
      </c>
      <c r="I27" s="115">
        <v>12885</v>
      </c>
      <c r="J27" s="114">
        <v>9356</v>
      </c>
      <c r="K27" s="114">
        <v>3529</v>
      </c>
      <c r="L27" s="423">
        <v>2225</v>
      </c>
      <c r="M27" s="424">
        <v>1804</v>
      </c>
    </row>
    <row r="28" spans="1:13" ht="11.1" customHeight="1" x14ac:dyDescent="0.2">
      <c r="A28" s="422" t="s">
        <v>388</v>
      </c>
      <c r="B28" s="115">
        <v>29146</v>
      </c>
      <c r="C28" s="114">
        <v>15659</v>
      </c>
      <c r="D28" s="114">
        <v>13487</v>
      </c>
      <c r="E28" s="114">
        <v>21197</v>
      </c>
      <c r="F28" s="114">
        <v>7910</v>
      </c>
      <c r="G28" s="114">
        <v>4260</v>
      </c>
      <c r="H28" s="114">
        <v>8972</v>
      </c>
      <c r="I28" s="115">
        <v>12783</v>
      </c>
      <c r="J28" s="114">
        <v>9154</v>
      </c>
      <c r="K28" s="114">
        <v>3629</v>
      </c>
      <c r="L28" s="423">
        <v>3241</v>
      </c>
      <c r="M28" s="424">
        <v>2741</v>
      </c>
    </row>
    <row r="29" spans="1:13" s="110" customFormat="1" ht="11.1" customHeight="1" x14ac:dyDescent="0.2">
      <c r="A29" s="422" t="s">
        <v>389</v>
      </c>
      <c r="B29" s="115">
        <v>28557</v>
      </c>
      <c r="C29" s="114">
        <v>15200</v>
      </c>
      <c r="D29" s="114">
        <v>13357</v>
      </c>
      <c r="E29" s="114">
        <v>20637</v>
      </c>
      <c r="F29" s="114">
        <v>7899</v>
      </c>
      <c r="G29" s="114">
        <v>4040</v>
      </c>
      <c r="H29" s="114">
        <v>8896</v>
      </c>
      <c r="I29" s="115">
        <v>12476</v>
      </c>
      <c r="J29" s="114">
        <v>8970</v>
      </c>
      <c r="K29" s="114">
        <v>3506</v>
      </c>
      <c r="L29" s="423">
        <v>1823</v>
      </c>
      <c r="M29" s="424">
        <v>2367</v>
      </c>
    </row>
    <row r="30" spans="1:13" ht="15" customHeight="1" x14ac:dyDescent="0.2">
      <c r="A30" s="422" t="s">
        <v>394</v>
      </c>
      <c r="B30" s="115">
        <v>28881</v>
      </c>
      <c r="C30" s="114">
        <v>15395</v>
      </c>
      <c r="D30" s="114">
        <v>13486</v>
      </c>
      <c r="E30" s="114">
        <v>20838</v>
      </c>
      <c r="F30" s="114">
        <v>8030</v>
      </c>
      <c r="G30" s="114">
        <v>3955</v>
      </c>
      <c r="H30" s="114">
        <v>9069</v>
      </c>
      <c r="I30" s="115">
        <v>12495</v>
      </c>
      <c r="J30" s="114">
        <v>8926</v>
      </c>
      <c r="K30" s="114">
        <v>3569</v>
      </c>
      <c r="L30" s="423">
        <v>2585</v>
      </c>
      <c r="M30" s="424">
        <v>2331</v>
      </c>
    </row>
    <row r="31" spans="1:13" ht="11.1" customHeight="1" x14ac:dyDescent="0.2">
      <c r="A31" s="422" t="s">
        <v>387</v>
      </c>
      <c r="B31" s="115">
        <v>29327</v>
      </c>
      <c r="C31" s="114">
        <v>15661</v>
      </c>
      <c r="D31" s="114">
        <v>13666</v>
      </c>
      <c r="E31" s="114">
        <v>21105</v>
      </c>
      <c r="F31" s="114">
        <v>8214</v>
      </c>
      <c r="G31" s="114">
        <v>3887</v>
      </c>
      <c r="H31" s="114">
        <v>9279</v>
      </c>
      <c r="I31" s="115">
        <v>12807</v>
      </c>
      <c r="J31" s="114">
        <v>9141</v>
      </c>
      <c r="K31" s="114">
        <v>3666</v>
      </c>
      <c r="L31" s="423">
        <v>2305</v>
      </c>
      <c r="M31" s="424">
        <v>1874</v>
      </c>
    </row>
    <row r="32" spans="1:13" ht="11.1" customHeight="1" x14ac:dyDescent="0.2">
      <c r="A32" s="422" t="s">
        <v>388</v>
      </c>
      <c r="B32" s="115">
        <v>30035</v>
      </c>
      <c r="C32" s="114">
        <v>16122</v>
      </c>
      <c r="D32" s="114">
        <v>13913</v>
      </c>
      <c r="E32" s="114">
        <v>21743</v>
      </c>
      <c r="F32" s="114">
        <v>8291</v>
      </c>
      <c r="G32" s="114">
        <v>4281</v>
      </c>
      <c r="H32" s="114">
        <v>9353</v>
      </c>
      <c r="I32" s="115">
        <v>12852</v>
      </c>
      <c r="J32" s="114">
        <v>9030</v>
      </c>
      <c r="K32" s="114">
        <v>3822</v>
      </c>
      <c r="L32" s="423">
        <v>3489</v>
      </c>
      <c r="M32" s="424">
        <v>2942</v>
      </c>
    </row>
    <row r="33" spans="1:13" s="110" customFormat="1" ht="11.1" customHeight="1" x14ac:dyDescent="0.2">
      <c r="A33" s="422" t="s">
        <v>389</v>
      </c>
      <c r="B33" s="115">
        <v>29725</v>
      </c>
      <c r="C33" s="114">
        <v>15891</v>
      </c>
      <c r="D33" s="114">
        <v>13834</v>
      </c>
      <c r="E33" s="114">
        <v>21471</v>
      </c>
      <c r="F33" s="114">
        <v>8252</v>
      </c>
      <c r="G33" s="114">
        <v>4082</v>
      </c>
      <c r="H33" s="114">
        <v>9367</v>
      </c>
      <c r="I33" s="115">
        <v>12621</v>
      </c>
      <c r="J33" s="114">
        <v>8961</v>
      </c>
      <c r="K33" s="114">
        <v>3660</v>
      </c>
      <c r="L33" s="423">
        <v>1861</v>
      </c>
      <c r="M33" s="424">
        <v>2313</v>
      </c>
    </row>
    <row r="34" spans="1:13" ht="15" customHeight="1" x14ac:dyDescent="0.2">
      <c r="A34" s="422" t="s">
        <v>395</v>
      </c>
      <c r="B34" s="115">
        <v>29664</v>
      </c>
      <c r="C34" s="114">
        <v>15896</v>
      </c>
      <c r="D34" s="114">
        <v>13768</v>
      </c>
      <c r="E34" s="114">
        <v>21345</v>
      </c>
      <c r="F34" s="114">
        <v>8318</v>
      </c>
      <c r="G34" s="114">
        <v>3925</v>
      </c>
      <c r="H34" s="114">
        <v>9431</v>
      </c>
      <c r="I34" s="115">
        <v>12819</v>
      </c>
      <c r="J34" s="114">
        <v>9129</v>
      </c>
      <c r="K34" s="114">
        <v>3690</v>
      </c>
      <c r="L34" s="423">
        <v>2760</v>
      </c>
      <c r="M34" s="424">
        <v>2664</v>
      </c>
    </row>
    <row r="35" spans="1:13" ht="11.1" customHeight="1" x14ac:dyDescent="0.2">
      <c r="A35" s="422" t="s">
        <v>387</v>
      </c>
      <c r="B35" s="115">
        <v>29911</v>
      </c>
      <c r="C35" s="114">
        <v>16078</v>
      </c>
      <c r="D35" s="114">
        <v>13833</v>
      </c>
      <c r="E35" s="114">
        <v>21446</v>
      </c>
      <c r="F35" s="114">
        <v>8464</v>
      </c>
      <c r="G35" s="114">
        <v>3863</v>
      </c>
      <c r="H35" s="114">
        <v>9596</v>
      </c>
      <c r="I35" s="115">
        <v>13132</v>
      </c>
      <c r="J35" s="114">
        <v>9316</v>
      </c>
      <c r="K35" s="114">
        <v>3816</v>
      </c>
      <c r="L35" s="423">
        <v>2388</v>
      </c>
      <c r="M35" s="424">
        <v>2140</v>
      </c>
    </row>
    <row r="36" spans="1:13" ht="11.1" customHeight="1" x14ac:dyDescent="0.2">
      <c r="A36" s="422" t="s">
        <v>388</v>
      </c>
      <c r="B36" s="115">
        <v>30448</v>
      </c>
      <c r="C36" s="114">
        <v>16393</v>
      </c>
      <c r="D36" s="114">
        <v>14055</v>
      </c>
      <c r="E36" s="114">
        <v>21962</v>
      </c>
      <c r="F36" s="114">
        <v>8486</v>
      </c>
      <c r="G36" s="114">
        <v>4250</v>
      </c>
      <c r="H36" s="114">
        <v>9675</v>
      </c>
      <c r="I36" s="115">
        <v>13473</v>
      </c>
      <c r="J36" s="114">
        <v>9376</v>
      </c>
      <c r="K36" s="114">
        <v>4097</v>
      </c>
      <c r="L36" s="423">
        <v>3241</v>
      </c>
      <c r="M36" s="424">
        <v>2832</v>
      </c>
    </row>
    <row r="37" spans="1:13" s="110" customFormat="1" ht="11.1" customHeight="1" x14ac:dyDescent="0.2">
      <c r="A37" s="422" t="s">
        <v>389</v>
      </c>
      <c r="B37" s="115">
        <v>29971</v>
      </c>
      <c r="C37" s="114">
        <v>16061</v>
      </c>
      <c r="D37" s="114">
        <v>13910</v>
      </c>
      <c r="E37" s="114">
        <v>21491</v>
      </c>
      <c r="F37" s="114">
        <v>8480</v>
      </c>
      <c r="G37" s="114">
        <v>4072</v>
      </c>
      <c r="H37" s="114">
        <v>9691</v>
      </c>
      <c r="I37" s="115">
        <v>13292</v>
      </c>
      <c r="J37" s="114">
        <v>9367</v>
      </c>
      <c r="K37" s="114">
        <v>3925</v>
      </c>
      <c r="L37" s="423">
        <v>1907</v>
      </c>
      <c r="M37" s="424">
        <v>2432</v>
      </c>
    </row>
    <row r="38" spans="1:13" ht="15" customHeight="1" x14ac:dyDescent="0.2">
      <c r="A38" s="425" t="s">
        <v>396</v>
      </c>
      <c r="B38" s="115">
        <v>30122</v>
      </c>
      <c r="C38" s="114">
        <v>16123</v>
      </c>
      <c r="D38" s="114">
        <v>13999</v>
      </c>
      <c r="E38" s="114">
        <v>21609</v>
      </c>
      <c r="F38" s="114">
        <v>8513</v>
      </c>
      <c r="G38" s="114">
        <v>3955</v>
      </c>
      <c r="H38" s="114">
        <v>9815</v>
      </c>
      <c r="I38" s="115">
        <v>13169</v>
      </c>
      <c r="J38" s="114">
        <v>9276</v>
      </c>
      <c r="K38" s="114">
        <v>3893</v>
      </c>
      <c r="L38" s="423">
        <v>3448</v>
      </c>
      <c r="M38" s="424">
        <v>3339</v>
      </c>
    </row>
    <row r="39" spans="1:13" ht="11.1" customHeight="1" x14ac:dyDescent="0.2">
      <c r="A39" s="422" t="s">
        <v>387</v>
      </c>
      <c r="B39" s="115">
        <v>30363</v>
      </c>
      <c r="C39" s="114">
        <v>16329</v>
      </c>
      <c r="D39" s="114">
        <v>14034</v>
      </c>
      <c r="E39" s="114">
        <v>21758</v>
      </c>
      <c r="F39" s="114">
        <v>8605</v>
      </c>
      <c r="G39" s="114">
        <v>3843</v>
      </c>
      <c r="H39" s="114">
        <v>10012</v>
      </c>
      <c r="I39" s="115">
        <v>13440</v>
      </c>
      <c r="J39" s="114">
        <v>9426</v>
      </c>
      <c r="K39" s="114">
        <v>4014</v>
      </c>
      <c r="L39" s="423">
        <v>2307</v>
      </c>
      <c r="M39" s="424">
        <v>2049</v>
      </c>
    </row>
    <row r="40" spans="1:13" ht="11.1" customHeight="1" x14ac:dyDescent="0.2">
      <c r="A40" s="425" t="s">
        <v>388</v>
      </c>
      <c r="B40" s="115">
        <v>30835</v>
      </c>
      <c r="C40" s="114">
        <v>16607</v>
      </c>
      <c r="D40" s="114">
        <v>14228</v>
      </c>
      <c r="E40" s="114">
        <v>22203</v>
      </c>
      <c r="F40" s="114">
        <v>8632</v>
      </c>
      <c r="G40" s="114">
        <v>4262</v>
      </c>
      <c r="H40" s="114">
        <v>10042</v>
      </c>
      <c r="I40" s="115">
        <v>13602</v>
      </c>
      <c r="J40" s="114">
        <v>9328</v>
      </c>
      <c r="K40" s="114">
        <v>4274</v>
      </c>
      <c r="L40" s="423">
        <v>3322</v>
      </c>
      <c r="M40" s="424">
        <v>2922</v>
      </c>
    </row>
    <row r="41" spans="1:13" s="110" customFormat="1" ht="11.1" customHeight="1" x14ac:dyDescent="0.2">
      <c r="A41" s="422" t="s">
        <v>389</v>
      </c>
      <c r="B41" s="115">
        <v>30275</v>
      </c>
      <c r="C41" s="114">
        <v>16212</v>
      </c>
      <c r="D41" s="114">
        <v>14063</v>
      </c>
      <c r="E41" s="114">
        <v>21673</v>
      </c>
      <c r="F41" s="114">
        <v>8602</v>
      </c>
      <c r="G41" s="114">
        <v>4065</v>
      </c>
      <c r="H41" s="114">
        <v>10009</v>
      </c>
      <c r="I41" s="115">
        <v>13254</v>
      </c>
      <c r="J41" s="114">
        <v>9160</v>
      </c>
      <c r="K41" s="114">
        <v>4094</v>
      </c>
      <c r="L41" s="423">
        <v>1822</v>
      </c>
      <c r="M41" s="424">
        <v>2396</v>
      </c>
    </row>
    <row r="42" spans="1:13" ht="15" customHeight="1" x14ac:dyDescent="0.2">
      <c r="A42" s="422" t="s">
        <v>397</v>
      </c>
      <c r="B42" s="115">
        <v>30192</v>
      </c>
      <c r="C42" s="114">
        <v>16139</v>
      </c>
      <c r="D42" s="114">
        <v>14053</v>
      </c>
      <c r="E42" s="114">
        <v>21527</v>
      </c>
      <c r="F42" s="114">
        <v>8665</v>
      </c>
      <c r="G42" s="114">
        <v>3909</v>
      </c>
      <c r="H42" s="114">
        <v>10016</v>
      </c>
      <c r="I42" s="115">
        <v>13044</v>
      </c>
      <c r="J42" s="114">
        <v>8974</v>
      </c>
      <c r="K42" s="114">
        <v>4070</v>
      </c>
      <c r="L42" s="423">
        <v>2483</v>
      </c>
      <c r="M42" s="424">
        <v>2484</v>
      </c>
    </row>
    <row r="43" spans="1:13" ht="11.1" customHeight="1" x14ac:dyDescent="0.2">
      <c r="A43" s="422" t="s">
        <v>387</v>
      </c>
      <c r="B43" s="115">
        <v>30460</v>
      </c>
      <c r="C43" s="114">
        <v>16330</v>
      </c>
      <c r="D43" s="114">
        <v>14130</v>
      </c>
      <c r="E43" s="114">
        <v>21680</v>
      </c>
      <c r="F43" s="114">
        <v>8780</v>
      </c>
      <c r="G43" s="114">
        <v>3791</v>
      </c>
      <c r="H43" s="114">
        <v>10239</v>
      </c>
      <c r="I43" s="115">
        <v>13321</v>
      </c>
      <c r="J43" s="114">
        <v>9165</v>
      </c>
      <c r="K43" s="114">
        <v>4156</v>
      </c>
      <c r="L43" s="423">
        <v>2343</v>
      </c>
      <c r="M43" s="424">
        <v>2168</v>
      </c>
    </row>
    <row r="44" spans="1:13" ht="11.1" customHeight="1" x14ac:dyDescent="0.2">
      <c r="A44" s="422" t="s">
        <v>388</v>
      </c>
      <c r="B44" s="115">
        <v>31267</v>
      </c>
      <c r="C44" s="114">
        <v>16810</v>
      </c>
      <c r="D44" s="114">
        <v>14457</v>
      </c>
      <c r="E44" s="114">
        <v>22321</v>
      </c>
      <c r="F44" s="114">
        <v>8946</v>
      </c>
      <c r="G44" s="114">
        <v>4215</v>
      </c>
      <c r="H44" s="114">
        <v>10389</v>
      </c>
      <c r="I44" s="115">
        <v>13416</v>
      </c>
      <c r="J44" s="114">
        <v>9016</v>
      </c>
      <c r="K44" s="114">
        <v>4400</v>
      </c>
      <c r="L44" s="423">
        <v>3490</v>
      </c>
      <c r="M44" s="424">
        <v>2831</v>
      </c>
    </row>
    <row r="45" spans="1:13" s="110" customFormat="1" ht="11.1" customHeight="1" x14ac:dyDescent="0.2">
      <c r="A45" s="422" t="s">
        <v>389</v>
      </c>
      <c r="B45" s="115">
        <v>30715</v>
      </c>
      <c r="C45" s="114">
        <v>16379</v>
      </c>
      <c r="D45" s="114">
        <v>14336</v>
      </c>
      <c r="E45" s="114">
        <v>21801</v>
      </c>
      <c r="F45" s="114">
        <v>8914</v>
      </c>
      <c r="G45" s="114">
        <v>4036</v>
      </c>
      <c r="H45" s="114">
        <v>10340</v>
      </c>
      <c r="I45" s="115">
        <v>13021</v>
      </c>
      <c r="J45" s="114">
        <v>8800</v>
      </c>
      <c r="K45" s="114">
        <v>4221</v>
      </c>
      <c r="L45" s="423">
        <v>1868</v>
      </c>
      <c r="M45" s="424">
        <v>2440</v>
      </c>
    </row>
    <row r="46" spans="1:13" ht="15" customHeight="1" x14ac:dyDescent="0.2">
      <c r="A46" s="422" t="s">
        <v>398</v>
      </c>
      <c r="B46" s="115">
        <v>30797</v>
      </c>
      <c r="C46" s="114">
        <v>16430</v>
      </c>
      <c r="D46" s="114">
        <v>14367</v>
      </c>
      <c r="E46" s="114">
        <v>21873</v>
      </c>
      <c r="F46" s="114">
        <v>8924</v>
      </c>
      <c r="G46" s="114">
        <v>3930</v>
      </c>
      <c r="H46" s="114">
        <v>10444</v>
      </c>
      <c r="I46" s="115">
        <v>12910</v>
      </c>
      <c r="J46" s="114">
        <v>8784</v>
      </c>
      <c r="K46" s="114">
        <v>4126</v>
      </c>
      <c r="L46" s="423">
        <v>2541</v>
      </c>
      <c r="M46" s="424">
        <v>2495</v>
      </c>
    </row>
    <row r="47" spans="1:13" ht="11.1" customHeight="1" x14ac:dyDescent="0.2">
      <c r="A47" s="422" t="s">
        <v>387</v>
      </c>
      <c r="B47" s="115">
        <v>31068</v>
      </c>
      <c r="C47" s="114">
        <v>16570</v>
      </c>
      <c r="D47" s="114">
        <v>14498</v>
      </c>
      <c r="E47" s="114">
        <v>21943</v>
      </c>
      <c r="F47" s="114">
        <v>9125</v>
      </c>
      <c r="G47" s="114">
        <v>3801</v>
      </c>
      <c r="H47" s="114">
        <v>10625</v>
      </c>
      <c r="I47" s="115">
        <v>13138</v>
      </c>
      <c r="J47" s="114">
        <v>8941</v>
      </c>
      <c r="K47" s="114">
        <v>4197</v>
      </c>
      <c r="L47" s="423">
        <v>2316</v>
      </c>
      <c r="M47" s="424">
        <v>2159</v>
      </c>
    </row>
    <row r="48" spans="1:13" ht="11.1" customHeight="1" x14ac:dyDescent="0.2">
      <c r="A48" s="422" t="s">
        <v>388</v>
      </c>
      <c r="B48" s="115">
        <v>31879</v>
      </c>
      <c r="C48" s="114">
        <v>16975</v>
      </c>
      <c r="D48" s="114">
        <v>14904</v>
      </c>
      <c r="E48" s="114">
        <v>22571</v>
      </c>
      <c r="F48" s="114">
        <v>9308</v>
      </c>
      <c r="G48" s="114">
        <v>4196</v>
      </c>
      <c r="H48" s="114">
        <v>10846</v>
      </c>
      <c r="I48" s="115">
        <v>13266</v>
      </c>
      <c r="J48" s="114">
        <v>8831</v>
      </c>
      <c r="K48" s="114">
        <v>4435</v>
      </c>
      <c r="L48" s="423">
        <v>3483</v>
      </c>
      <c r="M48" s="424">
        <v>2947</v>
      </c>
    </row>
    <row r="49" spans="1:17" s="110" customFormat="1" ht="11.1" customHeight="1" x14ac:dyDescent="0.2">
      <c r="A49" s="422" t="s">
        <v>389</v>
      </c>
      <c r="B49" s="115">
        <v>31325</v>
      </c>
      <c r="C49" s="114">
        <v>16561</v>
      </c>
      <c r="D49" s="114">
        <v>14764</v>
      </c>
      <c r="E49" s="114">
        <v>21963</v>
      </c>
      <c r="F49" s="114">
        <v>9362</v>
      </c>
      <c r="G49" s="114">
        <v>3968</v>
      </c>
      <c r="H49" s="114">
        <v>10780</v>
      </c>
      <c r="I49" s="115">
        <v>13021</v>
      </c>
      <c r="J49" s="114">
        <v>8686</v>
      </c>
      <c r="K49" s="114">
        <v>4335</v>
      </c>
      <c r="L49" s="423">
        <v>1862</v>
      </c>
      <c r="M49" s="424">
        <v>2463</v>
      </c>
    </row>
    <row r="50" spans="1:17" ht="15" customHeight="1" x14ac:dyDescent="0.2">
      <c r="A50" s="422" t="s">
        <v>399</v>
      </c>
      <c r="B50" s="143">
        <v>31261</v>
      </c>
      <c r="C50" s="144">
        <v>16580</v>
      </c>
      <c r="D50" s="144">
        <v>14681</v>
      </c>
      <c r="E50" s="144">
        <v>21908</v>
      </c>
      <c r="F50" s="144">
        <v>9353</v>
      </c>
      <c r="G50" s="144">
        <v>3847</v>
      </c>
      <c r="H50" s="144">
        <v>10772</v>
      </c>
      <c r="I50" s="143">
        <v>12727</v>
      </c>
      <c r="J50" s="144">
        <v>8497</v>
      </c>
      <c r="K50" s="144">
        <v>4230</v>
      </c>
      <c r="L50" s="426">
        <v>2547</v>
      </c>
      <c r="M50" s="427">
        <v>2635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519</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1.5066402571679061</v>
      </c>
      <c r="C6" s="480">
        <f>'Tabelle 3.3'!J11</f>
        <v>-1.4175058094500388</v>
      </c>
      <c r="D6" s="481">
        <f t="shared" ref="D6:E9" si="0">IF(OR(AND(B6&gt;=-50,B6&lt;=50),ISNUMBER(B6)=FALSE),B6,"")</f>
        <v>1.5066402571679061</v>
      </c>
      <c r="E6" s="481">
        <f t="shared" si="0"/>
        <v>-1.4175058094500388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1.5066402571679061</v>
      </c>
      <c r="C14" s="480">
        <f>'Tabelle 3.3'!J11</f>
        <v>-1.4175058094500388</v>
      </c>
      <c r="D14" s="481">
        <f>IF(OR(AND(B14&gt;=-50,B14&lt;=50),ISNUMBER(B14)=FALSE),B14,"")</f>
        <v>1.5066402571679061</v>
      </c>
      <c r="E14" s="481">
        <f>IF(OR(AND(C14&gt;=-50,C14&lt;=50),ISNUMBER(C14)=FALSE),C14,"")</f>
        <v>-1.4175058094500388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1.3725490196078431</v>
      </c>
      <c r="C15" s="480">
        <f>'Tabelle 3.3'!J12</f>
        <v>3.6474164133738602</v>
      </c>
      <c r="D15" s="481">
        <f t="shared" ref="D15:E45" si="3">IF(OR(AND(B15&gt;=-50,B15&lt;=50),ISNUMBER(B15)=FALSE),B15,"")</f>
        <v>1.3725490196078431</v>
      </c>
      <c r="E15" s="481">
        <f t="shared" si="3"/>
        <v>3.6474164133738602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15.2</v>
      </c>
      <c r="C16" s="480">
        <f>'Tabelle 3.3'!J13</f>
        <v>-2.7027027027027026</v>
      </c>
      <c r="D16" s="481">
        <f t="shared" si="3"/>
        <v>15.2</v>
      </c>
      <c r="E16" s="481">
        <f t="shared" si="3"/>
        <v>-2.7027027027027026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-2.3777538957549704</v>
      </c>
      <c r="C17" s="480">
        <f>'Tabelle 3.3'!J14</f>
        <v>-1.8947368421052631</v>
      </c>
      <c r="D17" s="481">
        <f t="shared" si="3"/>
        <v>-2.3777538957549704</v>
      </c>
      <c r="E17" s="481">
        <f t="shared" si="3"/>
        <v>-1.8947368421052631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-1.4150943396226414</v>
      </c>
      <c r="C18" s="480">
        <f>'Tabelle 3.3'!J15</f>
        <v>4.0100250626566414</v>
      </c>
      <c r="D18" s="481">
        <f t="shared" si="3"/>
        <v>-1.4150943396226414</v>
      </c>
      <c r="E18" s="481">
        <f t="shared" si="3"/>
        <v>4.0100250626566414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-4.0530931500355534</v>
      </c>
      <c r="C19" s="480">
        <f>'Tabelle 3.3'!J16</f>
        <v>-4.2288557213930345</v>
      </c>
      <c r="D19" s="481">
        <f t="shared" si="3"/>
        <v>-4.0530931500355534</v>
      </c>
      <c r="E19" s="481">
        <f t="shared" si="3"/>
        <v>-4.2288557213930345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1.1772400261608895</v>
      </c>
      <c r="C20" s="480">
        <f>'Tabelle 3.3'!J17</f>
        <v>-11.409395973154362</v>
      </c>
      <c r="D20" s="481">
        <f t="shared" si="3"/>
        <v>1.1772400261608895</v>
      </c>
      <c r="E20" s="481">
        <f t="shared" si="3"/>
        <v>-11.409395973154362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0.99104859335038364</v>
      </c>
      <c r="C21" s="480">
        <f>'Tabelle 3.3'!J18</f>
        <v>1.1254019292604502</v>
      </c>
      <c r="D21" s="481">
        <f t="shared" si="3"/>
        <v>0.99104859335038364</v>
      </c>
      <c r="E21" s="481">
        <f t="shared" si="3"/>
        <v>1.1254019292604502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2.6289974494800865</v>
      </c>
      <c r="C22" s="480">
        <f>'Tabelle 3.3'!J19</f>
        <v>-2.2929936305732483</v>
      </c>
      <c r="D22" s="481">
        <f t="shared" si="3"/>
        <v>2.6289974494800865</v>
      </c>
      <c r="E22" s="481">
        <f t="shared" si="3"/>
        <v>-2.2929936305732483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2.9711375212224107</v>
      </c>
      <c r="C23" s="480">
        <f>'Tabelle 3.3'!J20</f>
        <v>-2.6548672566371683</v>
      </c>
      <c r="D23" s="481">
        <f t="shared" si="3"/>
        <v>2.9711375212224107</v>
      </c>
      <c r="E23" s="481">
        <f t="shared" si="3"/>
        <v>-2.6548672566371683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-2.6572187776793621</v>
      </c>
      <c r="C24" s="480">
        <f>'Tabelle 3.3'!J21</f>
        <v>-6.6560170394036211</v>
      </c>
      <c r="D24" s="481">
        <f t="shared" si="3"/>
        <v>-2.6572187776793621</v>
      </c>
      <c r="E24" s="481">
        <f t="shared" si="3"/>
        <v>-6.6560170394036211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-4.2288557213930345</v>
      </c>
      <c r="C26" s="480">
        <f>'Tabelle 3.3'!J23</f>
        <v>8.2474226804123703</v>
      </c>
      <c r="D26" s="481">
        <f t="shared" si="3"/>
        <v>-4.2288557213930345</v>
      </c>
      <c r="E26" s="481">
        <f t="shared" si="3"/>
        <v>8.2474226804123703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9.4819159335288372</v>
      </c>
      <c r="C27" s="480">
        <f>'Tabelle 3.3'!J24</f>
        <v>-0.51724137931034486</v>
      </c>
      <c r="D27" s="481">
        <f t="shared" si="3"/>
        <v>9.4819159335288372</v>
      </c>
      <c r="E27" s="481">
        <f t="shared" si="3"/>
        <v>-0.51724137931034486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21.595330739299612</v>
      </c>
      <c r="C28" s="480">
        <f>'Tabelle 3.3'!J25</f>
        <v>10.735586481113319</v>
      </c>
      <c r="D28" s="481">
        <f t="shared" si="3"/>
        <v>21.595330739299612</v>
      </c>
      <c r="E28" s="481">
        <f t="shared" si="3"/>
        <v>10.735586481113319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0.65189048239895697</v>
      </c>
      <c r="C30" s="480">
        <f>'Tabelle 3.3'!J27</f>
        <v>-1.814516129032258</v>
      </c>
      <c r="D30" s="481">
        <f t="shared" si="3"/>
        <v>0.65189048239895697</v>
      </c>
      <c r="E30" s="481">
        <f t="shared" si="3"/>
        <v>-1.814516129032258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-2.0307692307692307</v>
      </c>
      <c r="C31" s="480">
        <f>'Tabelle 3.3'!J28</f>
        <v>-2.7972027972027971</v>
      </c>
      <c r="D31" s="481">
        <f t="shared" si="3"/>
        <v>-2.0307692307692307</v>
      </c>
      <c r="E31" s="481">
        <f t="shared" si="3"/>
        <v>-2.7972027972027971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3.2850241545893719</v>
      </c>
      <c r="C32" s="480">
        <f>'Tabelle 3.3'!J29</f>
        <v>0.2074688796680498</v>
      </c>
      <c r="D32" s="481">
        <f t="shared" si="3"/>
        <v>3.2850241545893719</v>
      </c>
      <c r="E32" s="481">
        <f t="shared" si="3"/>
        <v>0.2074688796680498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3.5528031290743156</v>
      </c>
      <c r="C33" s="480">
        <f>'Tabelle 3.3'!J30</f>
        <v>1.2106537530266344</v>
      </c>
      <c r="D33" s="481">
        <f t="shared" si="3"/>
        <v>3.5528031290743156</v>
      </c>
      <c r="E33" s="481">
        <f t="shared" si="3"/>
        <v>1.2106537530266344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-3.2119914346895073</v>
      </c>
      <c r="C34" s="480">
        <f>'Tabelle 3.3'!J31</f>
        <v>-6.3722397476340698</v>
      </c>
      <c r="D34" s="481">
        <f t="shared" si="3"/>
        <v>-3.2119914346895073</v>
      </c>
      <c r="E34" s="481">
        <f t="shared" si="3"/>
        <v>-6.3722397476340698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1.3725490196078431</v>
      </c>
      <c r="C37" s="480">
        <f>'Tabelle 3.3'!J34</f>
        <v>3.6474164133738602</v>
      </c>
      <c r="D37" s="481">
        <f t="shared" si="3"/>
        <v>1.3725490196078431</v>
      </c>
      <c r="E37" s="481">
        <f t="shared" si="3"/>
        <v>3.6474164133738602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-0.99796710404731104</v>
      </c>
      <c r="C38" s="480">
        <f>'Tabelle 3.3'!J35</f>
        <v>-0.7897934386391251</v>
      </c>
      <c r="D38" s="481">
        <f t="shared" si="3"/>
        <v>-0.99796710404731104</v>
      </c>
      <c r="E38" s="481">
        <f t="shared" si="3"/>
        <v>-0.7897934386391251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2.902645774466992</v>
      </c>
      <c r="C39" s="480">
        <f>'Tabelle 3.3'!J36</f>
        <v>-1.6643804298125287</v>
      </c>
      <c r="D39" s="481">
        <f t="shared" si="3"/>
        <v>2.902645774466992</v>
      </c>
      <c r="E39" s="481">
        <f t="shared" si="3"/>
        <v>-1.6643804298125287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2.902645774466992</v>
      </c>
      <c r="C45" s="480">
        <f>'Tabelle 3.3'!J36</f>
        <v>-1.6643804298125287</v>
      </c>
      <c r="D45" s="481">
        <f t="shared" si="3"/>
        <v>2.902645774466992</v>
      </c>
      <c r="E45" s="481">
        <f t="shared" si="3"/>
        <v>-1.6643804298125287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28112</v>
      </c>
      <c r="C51" s="487">
        <v>8998</v>
      </c>
      <c r="D51" s="487">
        <v>3381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28502</v>
      </c>
      <c r="C52" s="487">
        <v>9356</v>
      </c>
      <c r="D52" s="487">
        <v>3529</v>
      </c>
      <c r="E52" s="488">
        <f t="shared" ref="E52:G70" si="11">IF($A$51=37802,IF(COUNTBLANK(B$51:B$70)&gt;0,#N/A,B52/B$51*100),IF(COUNTBLANK(B$51:B$75)&gt;0,#N/A,B52/B$51*100))</f>
        <v>101.38730791121229</v>
      </c>
      <c r="F52" s="488">
        <f t="shared" si="11"/>
        <v>103.9786619248722</v>
      </c>
      <c r="G52" s="488">
        <f t="shared" si="11"/>
        <v>104.3774031351671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29146</v>
      </c>
      <c r="C53" s="487">
        <v>9154</v>
      </c>
      <c r="D53" s="487">
        <v>3629</v>
      </c>
      <c r="E53" s="488">
        <f t="shared" si="11"/>
        <v>103.67814456459874</v>
      </c>
      <c r="F53" s="488">
        <f t="shared" si="11"/>
        <v>101.73371860413425</v>
      </c>
      <c r="G53" s="488">
        <f t="shared" si="11"/>
        <v>107.33510795622595</v>
      </c>
      <c r="H53" s="489">
        <f>IF(ISERROR(L53)=TRUE,IF(MONTH(A53)=MONTH(MAX(A$51:A$75)),A53,""),"")</f>
        <v>41883</v>
      </c>
      <c r="I53" s="488">
        <f t="shared" si="12"/>
        <v>103.67814456459874</v>
      </c>
      <c r="J53" s="488">
        <f t="shared" si="10"/>
        <v>101.73371860413425</v>
      </c>
      <c r="K53" s="488">
        <f t="shared" si="10"/>
        <v>107.33510795622595</v>
      </c>
      <c r="L53" s="488" t="e">
        <f t="shared" si="13"/>
        <v>#N/A</v>
      </c>
    </row>
    <row r="54" spans="1:14" ht="15" customHeight="1" x14ac:dyDescent="0.2">
      <c r="A54" s="490" t="s">
        <v>462</v>
      </c>
      <c r="B54" s="487">
        <v>28557</v>
      </c>
      <c r="C54" s="487">
        <v>8970</v>
      </c>
      <c r="D54" s="487">
        <v>3506</v>
      </c>
      <c r="E54" s="488">
        <f t="shared" si="11"/>
        <v>101.58295389869095</v>
      </c>
      <c r="F54" s="488">
        <f t="shared" si="11"/>
        <v>99.688819737719498</v>
      </c>
      <c r="G54" s="488">
        <f t="shared" si="11"/>
        <v>103.69713102632356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28881</v>
      </c>
      <c r="C55" s="487">
        <v>8926</v>
      </c>
      <c r="D55" s="487">
        <v>3569</v>
      </c>
      <c r="E55" s="488">
        <f t="shared" si="11"/>
        <v>102.73548662492887</v>
      </c>
      <c r="F55" s="488">
        <f t="shared" si="11"/>
        <v>99.199822182707265</v>
      </c>
      <c r="G55" s="488">
        <f t="shared" si="11"/>
        <v>105.56048506359066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29327</v>
      </c>
      <c r="C56" s="487">
        <v>9141</v>
      </c>
      <c r="D56" s="487">
        <v>3666</v>
      </c>
      <c r="E56" s="488">
        <f t="shared" si="11"/>
        <v>104.32199772339214</v>
      </c>
      <c r="F56" s="488">
        <f t="shared" si="11"/>
        <v>101.58924205378975</v>
      </c>
      <c r="G56" s="488">
        <f t="shared" si="11"/>
        <v>108.42945874001775</v>
      </c>
      <c r="H56" s="489" t="str">
        <f t="shared" si="14"/>
        <v/>
      </c>
      <c r="I56" s="488" t="str">
        <f t="shared" si="12"/>
        <v/>
      </c>
      <c r="J56" s="488" t="str">
        <f t="shared" si="10"/>
        <v/>
      </c>
      <c r="K56" s="488" t="str">
        <f t="shared" si="10"/>
        <v/>
      </c>
      <c r="L56" s="488" t="e">
        <f t="shared" si="13"/>
        <v>#N/A</v>
      </c>
    </row>
    <row r="57" spans="1:14" ht="15" customHeight="1" x14ac:dyDescent="0.2">
      <c r="A57" s="490">
        <v>42248</v>
      </c>
      <c r="B57" s="487">
        <v>30035</v>
      </c>
      <c r="C57" s="487">
        <v>9030</v>
      </c>
      <c r="D57" s="487">
        <v>3822</v>
      </c>
      <c r="E57" s="488">
        <f t="shared" si="11"/>
        <v>106.8404951622083</v>
      </c>
      <c r="F57" s="488">
        <f t="shared" si="11"/>
        <v>100.35563458546343</v>
      </c>
      <c r="G57" s="488">
        <f t="shared" si="11"/>
        <v>113.04347826086956</v>
      </c>
      <c r="H57" s="489">
        <f t="shared" si="14"/>
        <v>42248</v>
      </c>
      <c r="I57" s="488">
        <f t="shared" si="12"/>
        <v>106.8404951622083</v>
      </c>
      <c r="J57" s="488">
        <f t="shared" si="10"/>
        <v>100.35563458546343</v>
      </c>
      <c r="K57" s="488">
        <f t="shared" si="10"/>
        <v>113.04347826086956</v>
      </c>
      <c r="L57" s="488" t="e">
        <f t="shared" si="13"/>
        <v>#N/A</v>
      </c>
    </row>
    <row r="58" spans="1:14" ht="15" customHeight="1" x14ac:dyDescent="0.2">
      <c r="A58" s="490" t="s">
        <v>465</v>
      </c>
      <c r="B58" s="487">
        <v>29725</v>
      </c>
      <c r="C58" s="487">
        <v>8961</v>
      </c>
      <c r="D58" s="487">
        <v>3660</v>
      </c>
      <c r="E58" s="488">
        <f t="shared" si="11"/>
        <v>105.73776323278314</v>
      </c>
      <c r="F58" s="488">
        <f t="shared" si="11"/>
        <v>99.588797510557896</v>
      </c>
      <c r="G58" s="488">
        <f t="shared" si="11"/>
        <v>108.25199645075421</v>
      </c>
      <c r="H58" s="489" t="str">
        <f t="shared" si="14"/>
        <v/>
      </c>
      <c r="I58" s="488" t="str">
        <f t="shared" si="12"/>
        <v/>
      </c>
      <c r="J58" s="488" t="str">
        <f t="shared" si="10"/>
        <v/>
      </c>
      <c r="K58" s="488" t="str">
        <f t="shared" si="10"/>
        <v/>
      </c>
      <c r="L58" s="488" t="e">
        <f t="shared" si="13"/>
        <v>#N/A</v>
      </c>
    </row>
    <row r="59" spans="1:14" ht="15" customHeight="1" x14ac:dyDescent="0.2">
      <c r="A59" s="490" t="s">
        <v>466</v>
      </c>
      <c r="B59" s="487">
        <v>29664</v>
      </c>
      <c r="C59" s="487">
        <v>9129</v>
      </c>
      <c r="D59" s="487">
        <v>3690</v>
      </c>
      <c r="E59" s="488">
        <f t="shared" si="11"/>
        <v>105.52077404667047</v>
      </c>
      <c r="F59" s="488">
        <f t="shared" si="11"/>
        <v>101.45587908424093</v>
      </c>
      <c r="G59" s="488">
        <f t="shared" si="11"/>
        <v>109.13930789707187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29911</v>
      </c>
      <c r="C60" s="487">
        <v>9316</v>
      </c>
      <c r="D60" s="487">
        <v>3816</v>
      </c>
      <c r="E60" s="488">
        <f t="shared" si="11"/>
        <v>106.39940239043825</v>
      </c>
      <c r="F60" s="488">
        <f t="shared" si="11"/>
        <v>103.5341186930429</v>
      </c>
      <c r="G60" s="488">
        <f t="shared" si="11"/>
        <v>112.86601597160603</v>
      </c>
      <c r="H60" s="489" t="str">
        <f t="shared" si="14"/>
        <v/>
      </c>
      <c r="I60" s="488" t="str">
        <f t="shared" si="12"/>
        <v/>
      </c>
      <c r="J60" s="488" t="str">
        <f t="shared" si="10"/>
        <v/>
      </c>
      <c r="K60" s="488" t="str">
        <f t="shared" si="10"/>
        <v/>
      </c>
      <c r="L60" s="488" t="e">
        <f t="shared" si="13"/>
        <v>#N/A</v>
      </c>
    </row>
    <row r="61" spans="1:14" ht="15" customHeight="1" x14ac:dyDescent="0.2">
      <c r="A61" s="490">
        <v>42614</v>
      </c>
      <c r="B61" s="487">
        <v>30448</v>
      </c>
      <c r="C61" s="487">
        <v>9376</v>
      </c>
      <c r="D61" s="487">
        <v>4097</v>
      </c>
      <c r="E61" s="488">
        <f t="shared" si="11"/>
        <v>108.3096186681844</v>
      </c>
      <c r="F61" s="488">
        <f t="shared" si="11"/>
        <v>104.20093354078683</v>
      </c>
      <c r="G61" s="488">
        <f t="shared" si="11"/>
        <v>121.17716651878143</v>
      </c>
      <c r="H61" s="489">
        <f t="shared" si="14"/>
        <v>42614</v>
      </c>
      <c r="I61" s="488">
        <f t="shared" si="12"/>
        <v>108.3096186681844</v>
      </c>
      <c r="J61" s="488">
        <f t="shared" si="10"/>
        <v>104.20093354078683</v>
      </c>
      <c r="K61" s="488">
        <f t="shared" si="10"/>
        <v>121.17716651878143</v>
      </c>
      <c r="L61" s="488" t="e">
        <f t="shared" si="13"/>
        <v>#N/A</v>
      </c>
    </row>
    <row r="62" spans="1:14" ht="15" customHeight="1" x14ac:dyDescent="0.2">
      <c r="A62" s="490" t="s">
        <v>468</v>
      </c>
      <c r="B62" s="487">
        <v>29971</v>
      </c>
      <c r="C62" s="487">
        <v>9367</v>
      </c>
      <c r="D62" s="487">
        <v>3925</v>
      </c>
      <c r="E62" s="488">
        <f t="shared" si="11"/>
        <v>106.61283437677859</v>
      </c>
      <c r="F62" s="488">
        <f t="shared" si="11"/>
        <v>104.10091131362525</v>
      </c>
      <c r="G62" s="488">
        <f t="shared" si="11"/>
        <v>116.08991422656018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30122</v>
      </c>
      <c r="C63" s="487">
        <v>9276</v>
      </c>
      <c r="D63" s="487">
        <v>3893</v>
      </c>
      <c r="E63" s="488">
        <f t="shared" si="11"/>
        <v>107.14997154240183</v>
      </c>
      <c r="F63" s="488">
        <f t="shared" si="11"/>
        <v>103.0895754612136</v>
      </c>
      <c r="G63" s="488">
        <f t="shared" si="11"/>
        <v>115.14344868382136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30363</v>
      </c>
      <c r="C64" s="487">
        <v>9426</v>
      </c>
      <c r="D64" s="487">
        <v>4014</v>
      </c>
      <c r="E64" s="488">
        <f t="shared" si="11"/>
        <v>108.00725668753557</v>
      </c>
      <c r="F64" s="488">
        <f t="shared" si="11"/>
        <v>104.75661258057347</v>
      </c>
      <c r="G64" s="488">
        <f t="shared" si="11"/>
        <v>118.72227151730257</v>
      </c>
      <c r="H64" s="489" t="str">
        <f t="shared" si="14"/>
        <v/>
      </c>
      <c r="I64" s="488" t="str">
        <f t="shared" si="12"/>
        <v/>
      </c>
      <c r="J64" s="488" t="str">
        <f t="shared" si="10"/>
        <v/>
      </c>
      <c r="K64" s="488" t="str">
        <f t="shared" si="10"/>
        <v/>
      </c>
      <c r="L64" s="488" t="e">
        <f t="shared" si="13"/>
        <v>#N/A</v>
      </c>
    </row>
    <row r="65" spans="1:12" ht="15" customHeight="1" x14ac:dyDescent="0.2">
      <c r="A65" s="490">
        <v>42979</v>
      </c>
      <c r="B65" s="487">
        <v>30835</v>
      </c>
      <c r="C65" s="487">
        <v>9328</v>
      </c>
      <c r="D65" s="487">
        <v>4274</v>
      </c>
      <c r="E65" s="488">
        <f t="shared" si="11"/>
        <v>109.6862549800797</v>
      </c>
      <c r="F65" s="488">
        <f t="shared" si="11"/>
        <v>103.66748166259168</v>
      </c>
      <c r="G65" s="488">
        <f t="shared" si="11"/>
        <v>126.41230405205562</v>
      </c>
      <c r="H65" s="489">
        <f t="shared" si="14"/>
        <v>42979</v>
      </c>
      <c r="I65" s="488">
        <f t="shared" si="12"/>
        <v>109.6862549800797</v>
      </c>
      <c r="J65" s="488">
        <f t="shared" si="10"/>
        <v>103.66748166259168</v>
      </c>
      <c r="K65" s="488">
        <f t="shared" si="10"/>
        <v>126.41230405205562</v>
      </c>
      <c r="L65" s="488" t="e">
        <f t="shared" si="13"/>
        <v>#N/A</v>
      </c>
    </row>
    <row r="66" spans="1:12" ht="15" customHeight="1" x14ac:dyDescent="0.2">
      <c r="A66" s="490" t="s">
        <v>471</v>
      </c>
      <c r="B66" s="487">
        <v>30275</v>
      </c>
      <c r="C66" s="487">
        <v>9160</v>
      </c>
      <c r="D66" s="487">
        <v>4094</v>
      </c>
      <c r="E66" s="488">
        <f t="shared" si="11"/>
        <v>107.69422310756973</v>
      </c>
      <c r="F66" s="488">
        <f t="shared" si="11"/>
        <v>101.80040008890865</v>
      </c>
      <c r="G66" s="488">
        <f t="shared" si="11"/>
        <v>121.08843537414967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30192</v>
      </c>
      <c r="C67" s="487">
        <v>8974</v>
      </c>
      <c r="D67" s="487">
        <v>4070</v>
      </c>
      <c r="E67" s="488">
        <f t="shared" si="11"/>
        <v>107.39897552646556</v>
      </c>
      <c r="F67" s="488">
        <f t="shared" si="11"/>
        <v>99.733274060902417</v>
      </c>
      <c r="G67" s="488">
        <f t="shared" si="11"/>
        <v>120.37858621709555</v>
      </c>
      <c r="H67" s="489" t="str">
        <f t="shared" si="14"/>
        <v/>
      </c>
      <c r="I67" s="488" t="str">
        <f t="shared" si="12"/>
        <v/>
      </c>
      <c r="J67" s="488" t="str">
        <f t="shared" si="12"/>
        <v/>
      </c>
      <c r="K67" s="488" t="str">
        <f t="shared" si="12"/>
        <v/>
      </c>
      <c r="L67" s="488" t="e">
        <f t="shared" si="13"/>
        <v>#N/A</v>
      </c>
    </row>
    <row r="68" spans="1:12" ht="15" customHeight="1" x14ac:dyDescent="0.2">
      <c r="A68" s="490" t="s">
        <v>473</v>
      </c>
      <c r="B68" s="487">
        <v>30460</v>
      </c>
      <c r="C68" s="487">
        <v>9165</v>
      </c>
      <c r="D68" s="487">
        <v>4156</v>
      </c>
      <c r="E68" s="488">
        <f t="shared" si="11"/>
        <v>108.35230506545248</v>
      </c>
      <c r="F68" s="488">
        <f t="shared" si="11"/>
        <v>101.8559679928873</v>
      </c>
      <c r="G68" s="488">
        <f t="shared" si="11"/>
        <v>122.92221236320616</v>
      </c>
      <c r="H68" s="489" t="str">
        <f t="shared" si="14"/>
        <v/>
      </c>
      <c r="I68" s="488" t="str">
        <f t="shared" si="12"/>
        <v/>
      </c>
      <c r="J68" s="488" t="str">
        <f t="shared" si="12"/>
        <v/>
      </c>
      <c r="K68" s="488" t="str">
        <f t="shared" si="12"/>
        <v/>
      </c>
      <c r="L68" s="488" t="e">
        <f t="shared" si="13"/>
        <v>#N/A</v>
      </c>
    </row>
    <row r="69" spans="1:12" ht="15" customHeight="1" x14ac:dyDescent="0.2">
      <c r="A69" s="490">
        <v>43344</v>
      </c>
      <c r="B69" s="487">
        <v>31267</v>
      </c>
      <c r="C69" s="487">
        <v>9016</v>
      </c>
      <c r="D69" s="487">
        <v>4400</v>
      </c>
      <c r="E69" s="488">
        <f t="shared" si="11"/>
        <v>111.22296528173021</v>
      </c>
      <c r="F69" s="488">
        <f t="shared" si="11"/>
        <v>100.20004445432318</v>
      </c>
      <c r="G69" s="488">
        <f t="shared" si="11"/>
        <v>130.13901212658976</v>
      </c>
      <c r="H69" s="489">
        <f t="shared" si="14"/>
        <v>43344</v>
      </c>
      <c r="I69" s="488">
        <f t="shared" si="12"/>
        <v>111.22296528173021</v>
      </c>
      <c r="J69" s="488">
        <f t="shared" si="12"/>
        <v>100.20004445432318</v>
      </c>
      <c r="K69" s="488">
        <f t="shared" si="12"/>
        <v>130.13901212658976</v>
      </c>
      <c r="L69" s="488" t="e">
        <f t="shared" si="13"/>
        <v>#N/A</v>
      </c>
    </row>
    <row r="70" spans="1:12" ht="15" customHeight="1" x14ac:dyDescent="0.2">
      <c r="A70" s="490" t="s">
        <v>474</v>
      </c>
      <c r="B70" s="487">
        <v>30715</v>
      </c>
      <c r="C70" s="487">
        <v>8800</v>
      </c>
      <c r="D70" s="487">
        <v>4221</v>
      </c>
      <c r="E70" s="488">
        <f t="shared" si="11"/>
        <v>109.25939100739896</v>
      </c>
      <c r="F70" s="488">
        <f t="shared" si="11"/>
        <v>97.799511002444987</v>
      </c>
      <c r="G70" s="488">
        <f t="shared" si="11"/>
        <v>124.84472049689441</v>
      </c>
      <c r="H70" s="489" t="str">
        <f t="shared" si="14"/>
        <v/>
      </c>
      <c r="I70" s="488" t="str">
        <f t="shared" si="12"/>
        <v/>
      </c>
      <c r="J70" s="488" t="str">
        <f t="shared" si="12"/>
        <v/>
      </c>
      <c r="K70" s="488" t="str">
        <f t="shared" si="12"/>
        <v/>
      </c>
      <c r="L70" s="488" t="e">
        <f t="shared" si="13"/>
        <v>#N/A</v>
      </c>
    </row>
    <row r="71" spans="1:12" ht="15" customHeight="1" x14ac:dyDescent="0.2">
      <c r="A71" s="490" t="s">
        <v>475</v>
      </c>
      <c r="B71" s="487">
        <v>30797</v>
      </c>
      <c r="C71" s="487">
        <v>8784</v>
      </c>
      <c r="D71" s="487">
        <v>4126</v>
      </c>
      <c r="E71" s="491">
        <f t="shared" ref="E71:G75" si="15">IF($A$51=37802,IF(COUNTBLANK(B$51:B$70)&gt;0,#N/A,IF(ISBLANK(B71)=FALSE,B71/B$51*100,#N/A)),IF(COUNTBLANK(B$51:B$75)&gt;0,#N/A,B71/B$51*100))</f>
        <v>109.55108138873079</v>
      </c>
      <c r="F71" s="491">
        <f t="shared" si="15"/>
        <v>97.62169370971327</v>
      </c>
      <c r="G71" s="491">
        <f t="shared" si="15"/>
        <v>122.03490091688849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31068</v>
      </c>
      <c r="C72" s="487">
        <v>8941</v>
      </c>
      <c r="D72" s="487">
        <v>4197</v>
      </c>
      <c r="E72" s="491">
        <f t="shared" si="15"/>
        <v>110.51508252703472</v>
      </c>
      <c r="F72" s="491">
        <f t="shared" si="15"/>
        <v>99.36652589464326</v>
      </c>
      <c r="G72" s="491">
        <f t="shared" si="15"/>
        <v>124.13487133984029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31879</v>
      </c>
      <c r="C73" s="487">
        <v>8831</v>
      </c>
      <c r="D73" s="487">
        <v>4435</v>
      </c>
      <c r="E73" s="491">
        <f t="shared" si="15"/>
        <v>113.39997154240183</v>
      </c>
      <c r="F73" s="491">
        <f t="shared" si="15"/>
        <v>98.144032007112685</v>
      </c>
      <c r="G73" s="491">
        <f t="shared" si="15"/>
        <v>131.17420881396035</v>
      </c>
      <c r="H73" s="492">
        <f>IF(A$51=37802,IF(ISERROR(L73)=TRUE,IF(ISBLANK(A73)=FALSE,IF(MONTH(A73)=MONTH(MAX(A$51:A$75)),A73,""),""),""),IF(ISERROR(L73)=TRUE,IF(MONTH(A73)=MONTH(MAX(A$51:A$75)),A73,""),""))</f>
        <v>43709</v>
      </c>
      <c r="I73" s="488">
        <f t="shared" si="12"/>
        <v>113.39997154240183</v>
      </c>
      <c r="J73" s="488">
        <f t="shared" si="12"/>
        <v>98.144032007112685</v>
      </c>
      <c r="K73" s="488">
        <f t="shared" si="12"/>
        <v>131.17420881396035</v>
      </c>
      <c r="L73" s="488" t="e">
        <f t="shared" si="13"/>
        <v>#N/A</v>
      </c>
    </row>
    <row r="74" spans="1:12" ht="15" customHeight="1" x14ac:dyDescent="0.2">
      <c r="A74" s="490" t="s">
        <v>477</v>
      </c>
      <c r="B74" s="487">
        <v>31325</v>
      </c>
      <c r="C74" s="487">
        <v>8686</v>
      </c>
      <c r="D74" s="487">
        <v>4335</v>
      </c>
      <c r="E74" s="491">
        <f t="shared" si="15"/>
        <v>111.42928286852589</v>
      </c>
      <c r="F74" s="491">
        <f t="shared" si="15"/>
        <v>96.532562791731493</v>
      </c>
      <c r="G74" s="491">
        <f t="shared" si="15"/>
        <v>128.21650399290149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31261</v>
      </c>
      <c r="C75" s="493">
        <v>8497</v>
      </c>
      <c r="D75" s="493">
        <v>4230</v>
      </c>
      <c r="E75" s="491">
        <f t="shared" si="15"/>
        <v>111.20162208309618</v>
      </c>
      <c r="F75" s="491">
        <f t="shared" si="15"/>
        <v>94.432096021338069</v>
      </c>
      <c r="G75" s="491">
        <f t="shared" si="15"/>
        <v>125.11091393078971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113.39997154240183</v>
      </c>
      <c r="J77" s="488">
        <f>IF(J75&lt;&gt;"",J75,IF(J74&lt;&gt;"",J74,IF(J73&lt;&gt;"",J73,IF(J72&lt;&gt;"",J72,IF(J71&lt;&gt;"",J71,IF(J70&lt;&gt;"",J70,""))))))</f>
        <v>98.144032007112685</v>
      </c>
      <c r="K77" s="488">
        <f>IF(K75&lt;&gt;"",K75,IF(K74&lt;&gt;"",K74,IF(K73&lt;&gt;"",K73,IF(K72&lt;&gt;"",K72,IF(K71&lt;&gt;"",K71,IF(K70&lt;&gt;"",K70,""))))))</f>
        <v>131.17420881396035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+13,4%</v>
      </c>
      <c r="J79" s="488" t="str">
        <f>"GeB - ausschließlich: "&amp;IF(J77&gt;100,"+","")&amp;TEXT(J77-100,"0,0")&amp;"%"</f>
        <v>GeB - ausschließlich: -1,9%</v>
      </c>
      <c r="K79" s="488" t="str">
        <f>"GeB - im Nebenjob: "&amp;IF(K77&gt;100,"+","")&amp;TEXT(K77-100,"0,0")&amp;"%"</f>
        <v>GeB - im Nebenjob: +31,2%</v>
      </c>
    </row>
    <row r="81" spans="9:9" ht="15" customHeight="1" x14ac:dyDescent="0.2">
      <c r="I81" s="488" t="str">
        <f>IF(ISERROR(HLOOKUP(1,I$78:K$79,2,FALSE)),"",HLOOKUP(1,I$78:K$79,2,FALSE))</f>
        <v>GeB - im Nebenjob: +31,2%</v>
      </c>
    </row>
    <row r="82" spans="9:9" ht="15" customHeight="1" x14ac:dyDescent="0.2">
      <c r="I82" s="488" t="str">
        <f>IF(ISERROR(HLOOKUP(2,I$78:K$79,2,FALSE)),"",HLOOKUP(2,I$78:K$79,2,FALSE))</f>
        <v>SvB: +13,4%</v>
      </c>
    </row>
    <row r="83" spans="9:9" ht="15" customHeight="1" x14ac:dyDescent="0.2">
      <c r="I83" s="488" t="str">
        <f>IF(ISERROR(HLOOKUP(3,I$78:K$79,2,FALSE)),"",HLOOKUP(3,I$78:K$79,2,FALSE))</f>
        <v>GeB - ausschließlich: -1,9%</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31261</v>
      </c>
      <c r="E12" s="114">
        <v>31325</v>
      </c>
      <c r="F12" s="114">
        <v>31879</v>
      </c>
      <c r="G12" s="114">
        <v>31068</v>
      </c>
      <c r="H12" s="114">
        <v>30797</v>
      </c>
      <c r="I12" s="115">
        <v>464</v>
      </c>
      <c r="J12" s="116">
        <v>1.5066402571679061</v>
      </c>
      <c r="N12" s="117"/>
    </row>
    <row r="13" spans="1:15" s="110" customFormat="1" ht="13.5" customHeight="1" x14ac:dyDescent="0.2">
      <c r="A13" s="118" t="s">
        <v>105</v>
      </c>
      <c r="B13" s="119" t="s">
        <v>106</v>
      </c>
      <c r="C13" s="113">
        <v>53.037330859537441</v>
      </c>
      <c r="D13" s="114">
        <v>16580</v>
      </c>
      <c r="E13" s="114">
        <v>16561</v>
      </c>
      <c r="F13" s="114">
        <v>16975</v>
      </c>
      <c r="G13" s="114">
        <v>16570</v>
      </c>
      <c r="H13" s="114">
        <v>16430</v>
      </c>
      <c r="I13" s="115">
        <v>150</v>
      </c>
      <c r="J13" s="116">
        <v>0.9129640900791236</v>
      </c>
    </row>
    <row r="14" spans="1:15" s="110" customFormat="1" ht="13.5" customHeight="1" x14ac:dyDescent="0.2">
      <c r="A14" s="120"/>
      <c r="B14" s="119" t="s">
        <v>107</v>
      </c>
      <c r="C14" s="113">
        <v>46.962669140462559</v>
      </c>
      <c r="D14" s="114">
        <v>14681</v>
      </c>
      <c r="E14" s="114">
        <v>14764</v>
      </c>
      <c r="F14" s="114">
        <v>14904</v>
      </c>
      <c r="G14" s="114">
        <v>14498</v>
      </c>
      <c r="H14" s="114">
        <v>14367</v>
      </c>
      <c r="I14" s="115">
        <v>314</v>
      </c>
      <c r="J14" s="116">
        <v>2.1855641400431542</v>
      </c>
    </row>
    <row r="15" spans="1:15" s="110" customFormat="1" ht="13.5" customHeight="1" x14ac:dyDescent="0.2">
      <c r="A15" s="118" t="s">
        <v>105</v>
      </c>
      <c r="B15" s="121" t="s">
        <v>108</v>
      </c>
      <c r="C15" s="113">
        <v>12.306068263971083</v>
      </c>
      <c r="D15" s="114">
        <v>3847</v>
      </c>
      <c r="E15" s="114">
        <v>3968</v>
      </c>
      <c r="F15" s="114">
        <v>4196</v>
      </c>
      <c r="G15" s="114">
        <v>3801</v>
      </c>
      <c r="H15" s="114">
        <v>3930</v>
      </c>
      <c r="I15" s="115">
        <v>-83</v>
      </c>
      <c r="J15" s="116">
        <v>-2.1119592875318065</v>
      </c>
    </row>
    <row r="16" spans="1:15" s="110" customFormat="1" ht="13.5" customHeight="1" x14ac:dyDescent="0.2">
      <c r="A16" s="118"/>
      <c r="B16" s="121" t="s">
        <v>109</v>
      </c>
      <c r="C16" s="113">
        <v>65.301813761555934</v>
      </c>
      <c r="D16" s="114">
        <v>20414</v>
      </c>
      <c r="E16" s="114">
        <v>20379</v>
      </c>
      <c r="F16" s="114">
        <v>20719</v>
      </c>
      <c r="G16" s="114">
        <v>20483</v>
      </c>
      <c r="H16" s="114">
        <v>20250</v>
      </c>
      <c r="I16" s="115">
        <v>164</v>
      </c>
      <c r="J16" s="116">
        <v>0.80987654320987656</v>
      </c>
    </row>
    <row r="17" spans="1:10" s="110" customFormat="1" ht="13.5" customHeight="1" x14ac:dyDescent="0.2">
      <c r="A17" s="118"/>
      <c r="B17" s="121" t="s">
        <v>110</v>
      </c>
      <c r="C17" s="113">
        <v>20.885448322190587</v>
      </c>
      <c r="D17" s="114">
        <v>6529</v>
      </c>
      <c r="E17" s="114">
        <v>6504</v>
      </c>
      <c r="F17" s="114">
        <v>6491</v>
      </c>
      <c r="G17" s="114">
        <v>6327</v>
      </c>
      <c r="H17" s="114">
        <v>6193</v>
      </c>
      <c r="I17" s="115">
        <v>336</v>
      </c>
      <c r="J17" s="116">
        <v>5.425480381075408</v>
      </c>
    </row>
    <row r="18" spans="1:10" s="110" customFormat="1" ht="13.5" customHeight="1" x14ac:dyDescent="0.2">
      <c r="A18" s="120"/>
      <c r="B18" s="121" t="s">
        <v>111</v>
      </c>
      <c r="C18" s="113">
        <v>1.5066696522823966</v>
      </c>
      <c r="D18" s="114">
        <v>471</v>
      </c>
      <c r="E18" s="114">
        <v>474</v>
      </c>
      <c r="F18" s="114">
        <v>473</v>
      </c>
      <c r="G18" s="114">
        <v>457</v>
      </c>
      <c r="H18" s="114">
        <v>424</v>
      </c>
      <c r="I18" s="115">
        <v>47</v>
      </c>
      <c r="J18" s="116">
        <v>11.084905660377359</v>
      </c>
    </row>
    <row r="19" spans="1:10" s="110" customFormat="1" ht="13.5" customHeight="1" x14ac:dyDescent="0.2">
      <c r="A19" s="120"/>
      <c r="B19" s="121" t="s">
        <v>112</v>
      </c>
      <c r="C19" s="113">
        <v>0.31668852563897509</v>
      </c>
      <c r="D19" s="114">
        <v>99</v>
      </c>
      <c r="E19" s="114">
        <v>104</v>
      </c>
      <c r="F19" s="114">
        <v>106</v>
      </c>
      <c r="G19" s="114">
        <v>101</v>
      </c>
      <c r="H19" s="114">
        <v>88</v>
      </c>
      <c r="I19" s="115">
        <v>11</v>
      </c>
      <c r="J19" s="116">
        <v>12.5</v>
      </c>
    </row>
    <row r="20" spans="1:10" s="110" customFormat="1" ht="13.5" customHeight="1" x14ac:dyDescent="0.2">
      <c r="A20" s="118" t="s">
        <v>113</v>
      </c>
      <c r="B20" s="122" t="s">
        <v>114</v>
      </c>
      <c r="C20" s="113">
        <v>70.080931512107739</v>
      </c>
      <c r="D20" s="114">
        <v>21908</v>
      </c>
      <c r="E20" s="114">
        <v>21963</v>
      </c>
      <c r="F20" s="114">
        <v>22571</v>
      </c>
      <c r="G20" s="114">
        <v>21943</v>
      </c>
      <c r="H20" s="114">
        <v>21873</v>
      </c>
      <c r="I20" s="115">
        <v>35</v>
      </c>
      <c r="J20" s="116">
        <v>0.16001462990902024</v>
      </c>
    </row>
    <row r="21" spans="1:10" s="110" customFormat="1" ht="13.5" customHeight="1" x14ac:dyDescent="0.2">
      <c r="A21" s="120"/>
      <c r="B21" s="122" t="s">
        <v>115</v>
      </c>
      <c r="C21" s="113">
        <v>29.919068487892261</v>
      </c>
      <c r="D21" s="114">
        <v>9353</v>
      </c>
      <c r="E21" s="114">
        <v>9362</v>
      </c>
      <c r="F21" s="114">
        <v>9308</v>
      </c>
      <c r="G21" s="114">
        <v>9125</v>
      </c>
      <c r="H21" s="114">
        <v>8924</v>
      </c>
      <c r="I21" s="115">
        <v>429</v>
      </c>
      <c r="J21" s="116">
        <v>4.807261317794711</v>
      </c>
    </row>
    <row r="22" spans="1:10" s="110" customFormat="1" ht="13.5" customHeight="1" x14ac:dyDescent="0.2">
      <c r="A22" s="118" t="s">
        <v>113</v>
      </c>
      <c r="B22" s="122" t="s">
        <v>116</v>
      </c>
      <c r="C22" s="113">
        <v>89.635648251815354</v>
      </c>
      <c r="D22" s="114">
        <v>28021</v>
      </c>
      <c r="E22" s="114">
        <v>28260</v>
      </c>
      <c r="F22" s="114">
        <v>28549</v>
      </c>
      <c r="G22" s="114">
        <v>27941</v>
      </c>
      <c r="H22" s="114">
        <v>27861</v>
      </c>
      <c r="I22" s="115">
        <v>160</v>
      </c>
      <c r="J22" s="116">
        <v>0.57427945874161013</v>
      </c>
    </row>
    <row r="23" spans="1:10" s="110" customFormat="1" ht="13.5" customHeight="1" x14ac:dyDescent="0.2">
      <c r="A23" s="123"/>
      <c r="B23" s="124" t="s">
        <v>117</v>
      </c>
      <c r="C23" s="125">
        <v>10.322766386232047</v>
      </c>
      <c r="D23" s="114">
        <v>3227</v>
      </c>
      <c r="E23" s="114">
        <v>3053</v>
      </c>
      <c r="F23" s="114">
        <v>3317</v>
      </c>
      <c r="G23" s="114">
        <v>3114</v>
      </c>
      <c r="H23" s="114">
        <v>2925</v>
      </c>
      <c r="I23" s="115">
        <v>302</v>
      </c>
      <c r="J23" s="116">
        <v>10.324786324786325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12727</v>
      </c>
      <c r="E26" s="114">
        <v>13021</v>
      </c>
      <c r="F26" s="114">
        <v>13266</v>
      </c>
      <c r="G26" s="114">
        <v>13138</v>
      </c>
      <c r="H26" s="140">
        <v>12910</v>
      </c>
      <c r="I26" s="115">
        <v>-183</v>
      </c>
      <c r="J26" s="116">
        <v>-1.4175058094500388</v>
      </c>
    </row>
    <row r="27" spans="1:10" s="110" customFormat="1" ht="13.5" customHeight="1" x14ac:dyDescent="0.2">
      <c r="A27" s="118" t="s">
        <v>105</v>
      </c>
      <c r="B27" s="119" t="s">
        <v>106</v>
      </c>
      <c r="C27" s="113">
        <v>42.075901626463427</v>
      </c>
      <c r="D27" s="115">
        <v>5355</v>
      </c>
      <c r="E27" s="114">
        <v>5430</v>
      </c>
      <c r="F27" s="114">
        <v>5505</v>
      </c>
      <c r="G27" s="114">
        <v>5383</v>
      </c>
      <c r="H27" s="140">
        <v>5249</v>
      </c>
      <c r="I27" s="115">
        <v>106</v>
      </c>
      <c r="J27" s="116">
        <v>2.0194322728138694</v>
      </c>
    </row>
    <row r="28" spans="1:10" s="110" customFormat="1" ht="13.5" customHeight="1" x14ac:dyDescent="0.2">
      <c r="A28" s="120"/>
      <c r="B28" s="119" t="s">
        <v>107</v>
      </c>
      <c r="C28" s="113">
        <v>57.924098373536573</v>
      </c>
      <c r="D28" s="115">
        <v>7372</v>
      </c>
      <c r="E28" s="114">
        <v>7591</v>
      </c>
      <c r="F28" s="114">
        <v>7761</v>
      </c>
      <c r="G28" s="114">
        <v>7755</v>
      </c>
      <c r="H28" s="140">
        <v>7661</v>
      </c>
      <c r="I28" s="115">
        <v>-289</v>
      </c>
      <c r="J28" s="116">
        <v>-3.7723534786581387</v>
      </c>
    </row>
    <row r="29" spans="1:10" s="110" customFormat="1" ht="13.5" customHeight="1" x14ac:dyDescent="0.2">
      <c r="A29" s="118" t="s">
        <v>105</v>
      </c>
      <c r="B29" s="121" t="s">
        <v>108</v>
      </c>
      <c r="C29" s="113">
        <v>22.746916005342971</v>
      </c>
      <c r="D29" s="115">
        <v>2895</v>
      </c>
      <c r="E29" s="114">
        <v>2906</v>
      </c>
      <c r="F29" s="114">
        <v>2992</v>
      </c>
      <c r="G29" s="114">
        <v>3010</v>
      </c>
      <c r="H29" s="140">
        <v>2951</v>
      </c>
      <c r="I29" s="115">
        <v>-56</v>
      </c>
      <c r="J29" s="116">
        <v>-1.8976618095560827</v>
      </c>
    </row>
    <row r="30" spans="1:10" s="110" customFormat="1" ht="13.5" customHeight="1" x14ac:dyDescent="0.2">
      <c r="A30" s="118"/>
      <c r="B30" s="121" t="s">
        <v>109</v>
      </c>
      <c r="C30" s="113">
        <v>39.616563212068833</v>
      </c>
      <c r="D30" s="115">
        <v>5042</v>
      </c>
      <c r="E30" s="114">
        <v>5218</v>
      </c>
      <c r="F30" s="114">
        <v>5290</v>
      </c>
      <c r="G30" s="114">
        <v>5201</v>
      </c>
      <c r="H30" s="140">
        <v>5157</v>
      </c>
      <c r="I30" s="115">
        <v>-115</v>
      </c>
      <c r="J30" s="116">
        <v>-2.2299786697692459</v>
      </c>
    </row>
    <row r="31" spans="1:10" s="110" customFormat="1" ht="13.5" customHeight="1" x14ac:dyDescent="0.2">
      <c r="A31" s="118"/>
      <c r="B31" s="121" t="s">
        <v>110</v>
      </c>
      <c r="C31" s="113">
        <v>19.682564626384853</v>
      </c>
      <c r="D31" s="115">
        <v>2505</v>
      </c>
      <c r="E31" s="114">
        <v>2580</v>
      </c>
      <c r="F31" s="114">
        <v>2628</v>
      </c>
      <c r="G31" s="114">
        <v>2618</v>
      </c>
      <c r="H31" s="140">
        <v>2560</v>
      </c>
      <c r="I31" s="115">
        <v>-55</v>
      </c>
      <c r="J31" s="116">
        <v>-2.1484375</v>
      </c>
    </row>
    <row r="32" spans="1:10" s="110" customFormat="1" ht="13.5" customHeight="1" x14ac:dyDescent="0.2">
      <c r="A32" s="120"/>
      <c r="B32" s="121" t="s">
        <v>111</v>
      </c>
      <c r="C32" s="113">
        <v>17.953956156203347</v>
      </c>
      <c r="D32" s="115">
        <v>2285</v>
      </c>
      <c r="E32" s="114">
        <v>2317</v>
      </c>
      <c r="F32" s="114">
        <v>2356</v>
      </c>
      <c r="G32" s="114">
        <v>2309</v>
      </c>
      <c r="H32" s="140">
        <v>2242</v>
      </c>
      <c r="I32" s="115">
        <v>43</v>
      </c>
      <c r="J32" s="116">
        <v>1.9179304192685103</v>
      </c>
    </row>
    <row r="33" spans="1:10" s="110" customFormat="1" ht="13.5" customHeight="1" x14ac:dyDescent="0.2">
      <c r="A33" s="120"/>
      <c r="B33" s="121" t="s">
        <v>112</v>
      </c>
      <c r="C33" s="113">
        <v>1.6107488017600378</v>
      </c>
      <c r="D33" s="115">
        <v>205</v>
      </c>
      <c r="E33" s="114">
        <v>219</v>
      </c>
      <c r="F33" s="114">
        <v>244</v>
      </c>
      <c r="G33" s="114">
        <v>203</v>
      </c>
      <c r="H33" s="140">
        <v>205</v>
      </c>
      <c r="I33" s="115">
        <v>0</v>
      </c>
      <c r="J33" s="116">
        <v>0</v>
      </c>
    </row>
    <row r="34" spans="1:10" s="110" customFormat="1" ht="13.5" customHeight="1" x14ac:dyDescent="0.2">
      <c r="A34" s="118" t="s">
        <v>113</v>
      </c>
      <c r="B34" s="122" t="s">
        <v>116</v>
      </c>
      <c r="C34" s="113">
        <v>92.299834996464213</v>
      </c>
      <c r="D34" s="115">
        <v>11747</v>
      </c>
      <c r="E34" s="114">
        <v>12026</v>
      </c>
      <c r="F34" s="114">
        <v>12291</v>
      </c>
      <c r="G34" s="114">
        <v>12211</v>
      </c>
      <c r="H34" s="140">
        <v>12037</v>
      </c>
      <c r="I34" s="115">
        <v>-290</v>
      </c>
      <c r="J34" s="116">
        <v>-2.4092381822713302</v>
      </c>
    </row>
    <row r="35" spans="1:10" s="110" customFormat="1" ht="13.5" customHeight="1" x14ac:dyDescent="0.2">
      <c r="A35" s="118"/>
      <c r="B35" s="119" t="s">
        <v>117</v>
      </c>
      <c r="C35" s="113">
        <v>7.5037322228333467</v>
      </c>
      <c r="D35" s="115">
        <v>955</v>
      </c>
      <c r="E35" s="114">
        <v>969</v>
      </c>
      <c r="F35" s="114">
        <v>953</v>
      </c>
      <c r="G35" s="114">
        <v>907</v>
      </c>
      <c r="H35" s="140">
        <v>857</v>
      </c>
      <c r="I35" s="115">
        <v>98</v>
      </c>
      <c r="J35" s="116">
        <v>11.435239206534423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8497</v>
      </c>
      <c r="E37" s="114">
        <v>8686</v>
      </c>
      <c r="F37" s="114">
        <v>8831</v>
      </c>
      <c r="G37" s="114">
        <v>8941</v>
      </c>
      <c r="H37" s="140">
        <v>8784</v>
      </c>
      <c r="I37" s="115">
        <v>-287</v>
      </c>
      <c r="J37" s="116">
        <v>-3.267304189435337</v>
      </c>
    </row>
    <row r="38" spans="1:10" s="110" customFormat="1" ht="13.5" customHeight="1" x14ac:dyDescent="0.2">
      <c r="A38" s="118" t="s">
        <v>105</v>
      </c>
      <c r="B38" s="119" t="s">
        <v>106</v>
      </c>
      <c r="C38" s="113">
        <v>40.437801577027187</v>
      </c>
      <c r="D38" s="115">
        <v>3436</v>
      </c>
      <c r="E38" s="114">
        <v>3483</v>
      </c>
      <c r="F38" s="114">
        <v>3496</v>
      </c>
      <c r="G38" s="114">
        <v>3538</v>
      </c>
      <c r="H38" s="140">
        <v>3436</v>
      </c>
      <c r="I38" s="115">
        <v>0</v>
      </c>
      <c r="J38" s="116">
        <v>0</v>
      </c>
    </row>
    <row r="39" spans="1:10" s="110" customFormat="1" ht="13.5" customHeight="1" x14ac:dyDescent="0.2">
      <c r="A39" s="120"/>
      <c r="B39" s="119" t="s">
        <v>107</v>
      </c>
      <c r="C39" s="113">
        <v>59.562198422972813</v>
      </c>
      <c r="D39" s="115">
        <v>5061</v>
      </c>
      <c r="E39" s="114">
        <v>5203</v>
      </c>
      <c r="F39" s="114">
        <v>5335</v>
      </c>
      <c r="G39" s="114">
        <v>5403</v>
      </c>
      <c r="H39" s="140">
        <v>5348</v>
      </c>
      <c r="I39" s="115">
        <v>-287</v>
      </c>
      <c r="J39" s="116">
        <v>-5.3664921465968582</v>
      </c>
    </row>
    <row r="40" spans="1:10" s="110" customFormat="1" ht="13.5" customHeight="1" x14ac:dyDescent="0.2">
      <c r="A40" s="118" t="s">
        <v>105</v>
      </c>
      <c r="B40" s="121" t="s">
        <v>108</v>
      </c>
      <c r="C40" s="113">
        <v>27.021301635871485</v>
      </c>
      <c r="D40" s="115">
        <v>2296</v>
      </c>
      <c r="E40" s="114">
        <v>2281</v>
      </c>
      <c r="F40" s="114">
        <v>2310</v>
      </c>
      <c r="G40" s="114">
        <v>2423</v>
      </c>
      <c r="H40" s="140">
        <v>2335</v>
      </c>
      <c r="I40" s="115">
        <v>-39</v>
      </c>
      <c r="J40" s="116">
        <v>-1.6702355460385439</v>
      </c>
    </row>
    <row r="41" spans="1:10" s="110" customFormat="1" ht="13.5" customHeight="1" x14ac:dyDescent="0.2">
      <c r="A41" s="118"/>
      <c r="B41" s="121" t="s">
        <v>109</v>
      </c>
      <c r="C41" s="113">
        <v>26.727080145933858</v>
      </c>
      <c r="D41" s="115">
        <v>2271</v>
      </c>
      <c r="E41" s="114">
        <v>2392</v>
      </c>
      <c r="F41" s="114">
        <v>2456</v>
      </c>
      <c r="G41" s="114">
        <v>2455</v>
      </c>
      <c r="H41" s="140">
        <v>2482</v>
      </c>
      <c r="I41" s="115">
        <v>-211</v>
      </c>
      <c r="J41" s="116">
        <v>-8.5012087026591452</v>
      </c>
    </row>
    <row r="42" spans="1:10" s="110" customFormat="1" ht="13.5" customHeight="1" x14ac:dyDescent="0.2">
      <c r="A42" s="118"/>
      <c r="B42" s="121" t="s">
        <v>110</v>
      </c>
      <c r="C42" s="113">
        <v>20.11298105213605</v>
      </c>
      <c r="D42" s="115">
        <v>1709</v>
      </c>
      <c r="E42" s="114">
        <v>1756</v>
      </c>
      <c r="F42" s="114">
        <v>1778</v>
      </c>
      <c r="G42" s="114">
        <v>1811</v>
      </c>
      <c r="H42" s="140">
        <v>1775</v>
      </c>
      <c r="I42" s="115">
        <v>-66</v>
      </c>
      <c r="J42" s="116">
        <v>-3.7183098591549295</v>
      </c>
    </row>
    <row r="43" spans="1:10" s="110" customFormat="1" ht="13.5" customHeight="1" x14ac:dyDescent="0.2">
      <c r="A43" s="120"/>
      <c r="B43" s="121" t="s">
        <v>111</v>
      </c>
      <c r="C43" s="113">
        <v>26.138637166058608</v>
      </c>
      <c r="D43" s="115">
        <v>2221</v>
      </c>
      <c r="E43" s="114">
        <v>2257</v>
      </c>
      <c r="F43" s="114">
        <v>2287</v>
      </c>
      <c r="G43" s="114">
        <v>2252</v>
      </c>
      <c r="H43" s="140">
        <v>2192</v>
      </c>
      <c r="I43" s="115">
        <v>29</v>
      </c>
      <c r="J43" s="116">
        <v>1.3229927007299269</v>
      </c>
    </row>
    <row r="44" spans="1:10" s="110" customFormat="1" ht="13.5" customHeight="1" x14ac:dyDescent="0.2">
      <c r="A44" s="120"/>
      <c r="B44" s="121" t="s">
        <v>112</v>
      </c>
      <c r="C44" s="113">
        <v>2.2243144639284451</v>
      </c>
      <c r="D44" s="115">
        <v>189</v>
      </c>
      <c r="E44" s="114">
        <v>205</v>
      </c>
      <c r="F44" s="114">
        <v>228</v>
      </c>
      <c r="G44" s="114">
        <v>192</v>
      </c>
      <c r="H44" s="140">
        <v>194</v>
      </c>
      <c r="I44" s="115">
        <v>-5</v>
      </c>
      <c r="J44" s="116">
        <v>-2.5773195876288661</v>
      </c>
    </row>
    <row r="45" spans="1:10" s="110" customFormat="1" ht="13.5" customHeight="1" x14ac:dyDescent="0.2">
      <c r="A45" s="118" t="s">
        <v>113</v>
      </c>
      <c r="B45" s="122" t="s">
        <v>116</v>
      </c>
      <c r="C45" s="113">
        <v>92.420854419206776</v>
      </c>
      <c r="D45" s="115">
        <v>7853</v>
      </c>
      <c r="E45" s="114">
        <v>8029</v>
      </c>
      <c r="F45" s="114">
        <v>8165</v>
      </c>
      <c r="G45" s="114">
        <v>8296</v>
      </c>
      <c r="H45" s="140">
        <v>8184</v>
      </c>
      <c r="I45" s="115">
        <v>-331</v>
      </c>
      <c r="J45" s="116">
        <v>-4.0444770283479965</v>
      </c>
    </row>
    <row r="46" spans="1:10" s="110" customFormat="1" ht="13.5" customHeight="1" x14ac:dyDescent="0.2">
      <c r="A46" s="118"/>
      <c r="B46" s="119" t="s">
        <v>117</v>
      </c>
      <c r="C46" s="113">
        <v>7.2966929504531013</v>
      </c>
      <c r="D46" s="115">
        <v>620</v>
      </c>
      <c r="E46" s="114">
        <v>632</v>
      </c>
      <c r="F46" s="114">
        <v>645</v>
      </c>
      <c r="G46" s="114">
        <v>626</v>
      </c>
      <c r="H46" s="140">
        <v>584</v>
      </c>
      <c r="I46" s="115">
        <v>36</v>
      </c>
      <c r="J46" s="116">
        <v>6.1643835616438354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4230</v>
      </c>
      <c r="E48" s="114">
        <v>4335</v>
      </c>
      <c r="F48" s="114">
        <v>4435</v>
      </c>
      <c r="G48" s="114">
        <v>4197</v>
      </c>
      <c r="H48" s="140">
        <v>4126</v>
      </c>
      <c r="I48" s="115">
        <v>104</v>
      </c>
      <c r="J48" s="116">
        <v>2.5206010664081435</v>
      </c>
    </row>
    <row r="49" spans="1:12" s="110" customFormat="1" ht="13.5" customHeight="1" x14ac:dyDescent="0.2">
      <c r="A49" s="118" t="s">
        <v>105</v>
      </c>
      <c r="B49" s="119" t="s">
        <v>106</v>
      </c>
      <c r="C49" s="113">
        <v>45.366430260047281</v>
      </c>
      <c r="D49" s="115">
        <v>1919</v>
      </c>
      <c r="E49" s="114">
        <v>1947</v>
      </c>
      <c r="F49" s="114">
        <v>2009</v>
      </c>
      <c r="G49" s="114">
        <v>1845</v>
      </c>
      <c r="H49" s="140">
        <v>1813</v>
      </c>
      <c r="I49" s="115">
        <v>106</v>
      </c>
      <c r="J49" s="116">
        <v>5.8466629895201327</v>
      </c>
    </row>
    <row r="50" spans="1:12" s="110" customFormat="1" ht="13.5" customHeight="1" x14ac:dyDescent="0.2">
      <c r="A50" s="120"/>
      <c r="B50" s="119" t="s">
        <v>107</v>
      </c>
      <c r="C50" s="113">
        <v>54.633569739952719</v>
      </c>
      <c r="D50" s="115">
        <v>2311</v>
      </c>
      <c r="E50" s="114">
        <v>2388</v>
      </c>
      <c r="F50" s="114">
        <v>2426</v>
      </c>
      <c r="G50" s="114">
        <v>2352</v>
      </c>
      <c r="H50" s="140">
        <v>2313</v>
      </c>
      <c r="I50" s="115">
        <v>-2</v>
      </c>
      <c r="J50" s="116">
        <v>-8.6467790747946388E-2</v>
      </c>
    </row>
    <row r="51" spans="1:12" s="110" customFormat="1" ht="13.5" customHeight="1" x14ac:dyDescent="0.2">
      <c r="A51" s="118" t="s">
        <v>105</v>
      </c>
      <c r="B51" s="121" t="s">
        <v>108</v>
      </c>
      <c r="C51" s="113">
        <v>14.160756501182034</v>
      </c>
      <c r="D51" s="115">
        <v>599</v>
      </c>
      <c r="E51" s="114">
        <v>625</v>
      </c>
      <c r="F51" s="114">
        <v>682</v>
      </c>
      <c r="G51" s="114">
        <v>587</v>
      </c>
      <c r="H51" s="140">
        <v>616</v>
      </c>
      <c r="I51" s="115">
        <v>-17</v>
      </c>
      <c r="J51" s="116">
        <v>-2.7597402597402598</v>
      </c>
    </row>
    <row r="52" spans="1:12" s="110" customFormat="1" ht="13.5" customHeight="1" x14ac:dyDescent="0.2">
      <c r="A52" s="118"/>
      <c r="B52" s="121" t="s">
        <v>109</v>
      </c>
      <c r="C52" s="113">
        <v>65.508274231678485</v>
      </c>
      <c r="D52" s="115">
        <v>2771</v>
      </c>
      <c r="E52" s="114">
        <v>2826</v>
      </c>
      <c r="F52" s="114">
        <v>2834</v>
      </c>
      <c r="G52" s="114">
        <v>2746</v>
      </c>
      <c r="H52" s="140">
        <v>2675</v>
      </c>
      <c r="I52" s="115">
        <v>96</v>
      </c>
      <c r="J52" s="116">
        <v>3.5887850467289719</v>
      </c>
    </row>
    <row r="53" spans="1:12" s="110" customFormat="1" ht="13.5" customHeight="1" x14ac:dyDescent="0.2">
      <c r="A53" s="118"/>
      <c r="B53" s="121" t="s">
        <v>110</v>
      </c>
      <c r="C53" s="113">
        <v>18.817966903073287</v>
      </c>
      <c r="D53" s="115">
        <v>796</v>
      </c>
      <c r="E53" s="114">
        <v>824</v>
      </c>
      <c r="F53" s="114">
        <v>850</v>
      </c>
      <c r="G53" s="114">
        <v>807</v>
      </c>
      <c r="H53" s="140">
        <v>785</v>
      </c>
      <c r="I53" s="115">
        <v>11</v>
      </c>
      <c r="J53" s="116">
        <v>1.4012738853503184</v>
      </c>
    </row>
    <row r="54" spans="1:12" s="110" customFormat="1" ht="13.5" customHeight="1" x14ac:dyDescent="0.2">
      <c r="A54" s="120"/>
      <c r="B54" s="121" t="s">
        <v>111</v>
      </c>
      <c r="C54" s="113">
        <v>1.5130023640661938</v>
      </c>
      <c r="D54" s="115">
        <v>64</v>
      </c>
      <c r="E54" s="114">
        <v>60</v>
      </c>
      <c r="F54" s="114">
        <v>69</v>
      </c>
      <c r="G54" s="114">
        <v>57</v>
      </c>
      <c r="H54" s="140">
        <v>50</v>
      </c>
      <c r="I54" s="115">
        <v>14</v>
      </c>
      <c r="J54" s="116">
        <v>28</v>
      </c>
    </row>
    <row r="55" spans="1:12" s="110" customFormat="1" ht="13.5" customHeight="1" x14ac:dyDescent="0.2">
      <c r="A55" s="120"/>
      <c r="B55" s="121" t="s">
        <v>112</v>
      </c>
      <c r="C55" s="113">
        <v>0.37825059101654845</v>
      </c>
      <c r="D55" s="115">
        <v>16</v>
      </c>
      <c r="E55" s="114">
        <v>14</v>
      </c>
      <c r="F55" s="114">
        <v>16</v>
      </c>
      <c r="G55" s="114">
        <v>11</v>
      </c>
      <c r="H55" s="140">
        <v>11</v>
      </c>
      <c r="I55" s="115">
        <v>5</v>
      </c>
      <c r="J55" s="116">
        <v>45.454545454545453</v>
      </c>
    </row>
    <row r="56" spans="1:12" s="110" customFormat="1" ht="13.5" customHeight="1" x14ac:dyDescent="0.2">
      <c r="A56" s="118" t="s">
        <v>113</v>
      </c>
      <c r="B56" s="122" t="s">
        <v>116</v>
      </c>
      <c r="C56" s="113">
        <v>92.056737588652481</v>
      </c>
      <c r="D56" s="115">
        <v>3894</v>
      </c>
      <c r="E56" s="114">
        <v>3997</v>
      </c>
      <c r="F56" s="114">
        <v>4126</v>
      </c>
      <c r="G56" s="114">
        <v>3915</v>
      </c>
      <c r="H56" s="140">
        <v>3853</v>
      </c>
      <c r="I56" s="115">
        <v>41</v>
      </c>
      <c r="J56" s="116">
        <v>1.0641058915131067</v>
      </c>
    </row>
    <row r="57" spans="1:12" s="110" customFormat="1" ht="13.5" customHeight="1" x14ac:dyDescent="0.2">
      <c r="A57" s="142"/>
      <c r="B57" s="124" t="s">
        <v>117</v>
      </c>
      <c r="C57" s="125">
        <v>7.9196217494089831</v>
      </c>
      <c r="D57" s="143">
        <v>335</v>
      </c>
      <c r="E57" s="144">
        <v>337</v>
      </c>
      <c r="F57" s="144">
        <v>308</v>
      </c>
      <c r="G57" s="144">
        <v>281</v>
      </c>
      <c r="H57" s="145">
        <v>273</v>
      </c>
      <c r="I57" s="143">
        <v>62</v>
      </c>
      <c r="J57" s="146">
        <v>22.710622710622712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31261</v>
      </c>
      <c r="E12" s="236">
        <v>31325</v>
      </c>
      <c r="F12" s="114">
        <v>31879</v>
      </c>
      <c r="G12" s="114">
        <v>31068</v>
      </c>
      <c r="H12" s="140">
        <v>30797</v>
      </c>
      <c r="I12" s="115">
        <v>464</v>
      </c>
      <c r="J12" s="116">
        <v>1.5066402571679061</v>
      </c>
    </row>
    <row r="13" spans="1:15" s="110" customFormat="1" ht="12" customHeight="1" x14ac:dyDescent="0.2">
      <c r="A13" s="118" t="s">
        <v>105</v>
      </c>
      <c r="B13" s="119" t="s">
        <v>106</v>
      </c>
      <c r="C13" s="113">
        <v>53.037330859537441</v>
      </c>
      <c r="D13" s="115">
        <v>16580</v>
      </c>
      <c r="E13" s="114">
        <v>16561</v>
      </c>
      <c r="F13" s="114">
        <v>16975</v>
      </c>
      <c r="G13" s="114">
        <v>16570</v>
      </c>
      <c r="H13" s="140">
        <v>16430</v>
      </c>
      <c r="I13" s="115">
        <v>150</v>
      </c>
      <c r="J13" s="116">
        <v>0.9129640900791236</v>
      </c>
    </row>
    <row r="14" spans="1:15" s="110" customFormat="1" ht="12" customHeight="1" x14ac:dyDescent="0.2">
      <c r="A14" s="118"/>
      <c r="B14" s="119" t="s">
        <v>107</v>
      </c>
      <c r="C14" s="113">
        <v>46.962669140462559</v>
      </c>
      <c r="D14" s="115">
        <v>14681</v>
      </c>
      <c r="E14" s="114">
        <v>14764</v>
      </c>
      <c r="F14" s="114">
        <v>14904</v>
      </c>
      <c r="G14" s="114">
        <v>14498</v>
      </c>
      <c r="H14" s="140">
        <v>14367</v>
      </c>
      <c r="I14" s="115">
        <v>314</v>
      </c>
      <c r="J14" s="116">
        <v>2.1855641400431542</v>
      </c>
    </row>
    <row r="15" spans="1:15" s="110" customFormat="1" ht="12" customHeight="1" x14ac:dyDescent="0.2">
      <c r="A15" s="118" t="s">
        <v>105</v>
      </c>
      <c r="B15" s="121" t="s">
        <v>108</v>
      </c>
      <c r="C15" s="113">
        <v>12.306068263971083</v>
      </c>
      <c r="D15" s="115">
        <v>3847</v>
      </c>
      <c r="E15" s="114">
        <v>3968</v>
      </c>
      <c r="F15" s="114">
        <v>4196</v>
      </c>
      <c r="G15" s="114">
        <v>3801</v>
      </c>
      <c r="H15" s="140">
        <v>3930</v>
      </c>
      <c r="I15" s="115">
        <v>-83</v>
      </c>
      <c r="J15" s="116">
        <v>-2.1119592875318065</v>
      </c>
    </row>
    <row r="16" spans="1:15" s="110" customFormat="1" ht="12" customHeight="1" x14ac:dyDescent="0.2">
      <c r="A16" s="118"/>
      <c r="B16" s="121" t="s">
        <v>109</v>
      </c>
      <c r="C16" s="113">
        <v>65.301813761555934</v>
      </c>
      <c r="D16" s="115">
        <v>20414</v>
      </c>
      <c r="E16" s="114">
        <v>20379</v>
      </c>
      <c r="F16" s="114">
        <v>20719</v>
      </c>
      <c r="G16" s="114">
        <v>20483</v>
      </c>
      <c r="H16" s="140">
        <v>20250</v>
      </c>
      <c r="I16" s="115">
        <v>164</v>
      </c>
      <c r="J16" s="116">
        <v>0.80987654320987656</v>
      </c>
    </row>
    <row r="17" spans="1:10" s="110" customFormat="1" ht="12" customHeight="1" x14ac:dyDescent="0.2">
      <c r="A17" s="118"/>
      <c r="B17" s="121" t="s">
        <v>110</v>
      </c>
      <c r="C17" s="113">
        <v>20.885448322190587</v>
      </c>
      <c r="D17" s="115">
        <v>6529</v>
      </c>
      <c r="E17" s="114">
        <v>6504</v>
      </c>
      <c r="F17" s="114">
        <v>6491</v>
      </c>
      <c r="G17" s="114">
        <v>6327</v>
      </c>
      <c r="H17" s="140">
        <v>6193</v>
      </c>
      <c r="I17" s="115">
        <v>336</v>
      </c>
      <c r="J17" s="116">
        <v>5.425480381075408</v>
      </c>
    </row>
    <row r="18" spans="1:10" s="110" customFormat="1" ht="12" customHeight="1" x14ac:dyDescent="0.2">
      <c r="A18" s="120"/>
      <c r="B18" s="121" t="s">
        <v>111</v>
      </c>
      <c r="C18" s="113">
        <v>1.5066696522823966</v>
      </c>
      <c r="D18" s="115">
        <v>471</v>
      </c>
      <c r="E18" s="114">
        <v>474</v>
      </c>
      <c r="F18" s="114">
        <v>473</v>
      </c>
      <c r="G18" s="114">
        <v>457</v>
      </c>
      <c r="H18" s="140">
        <v>424</v>
      </c>
      <c r="I18" s="115">
        <v>47</v>
      </c>
      <c r="J18" s="116">
        <v>11.084905660377359</v>
      </c>
    </row>
    <row r="19" spans="1:10" s="110" customFormat="1" ht="12" customHeight="1" x14ac:dyDescent="0.2">
      <c r="A19" s="120"/>
      <c r="B19" s="121" t="s">
        <v>112</v>
      </c>
      <c r="C19" s="113">
        <v>0.31668852563897509</v>
      </c>
      <c r="D19" s="115">
        <v>99</v>
      </c>
      <c r="E19" s="114">
        <v>104</v>
      </c>
      <c r="F19" s="114">
        <v>106</v>
      </c>
      <c r="G19" s="114">
        <v>101</v>
      </c>
      <c r="H19" s="140">
        <v>88</v>
      </c>
      <c r="I19" s="115">
        <v>11</v>
      </c>
      <c r="J19" s="116">
        <v>12.5</v>
      </c>
    </row>
    <row r="20" spans="1:10" s="110" customFormat="1" ht="12" customHeight="1" x14ac:dyDescent="0.2">
      <c r="A20" s="118" t="s">
        <v>113</v>
      </c>
      <c r="B20" s="119" t="s">
        <v>181</v>
      </c>
      <c r="C20" s="113">
        <v>70.080931512107739</v>
      </c>
      <c r="D20" s="115">
        <v>21908</v>
      </c>
      <c r="E20" s="114">
        <v>21963</v>
      </c>
      <c r="F20" s="114">
        <v>22571</v>
      </c>
      <c r="G20" s="114">
        <v>21943</v>
      </c>
      <c r="H20" s="140">
        <v>21873</v>
      </c>
      <c r="I20" s="115">
        <v>35</v>
      </c>
      <c r="J20" s="116">
        <v>0.16001462990902024</v>
      </c>
    </row>
    <row r="21" spans="1:10" s="110" customFormat="1" ht="12" customHeight="1" x14ac:dyDescent="0.2">
      <c r="A21" s="118"/>
      <c r="B21" s="119" t="s">
        <v>182</v>
      </c>
      <c r="C21" s="113">
        <v>29.919068487892261</v>
      </c>
      <c r="D21" s="115">
        <v>9353</v>
      </c>
      <c r="E21" s="114">
        <v>9362</v>
      </c>
      <c r="F21" s="114">
        <v>9308</v>
      </c>
      <c r="G21" s="114">
        <v>9125</v>
      </c>
      <c r="H21" s="140">
        <v>8924</v>
      </c>
      <c r="I21" s="115">
        <v>429</v>
      </c>
      <c r="J21" s="116">
        <v>4.807261317794711</v>
      </c>
    </row>
    <row r="22" spans="1:10" s="110" customFormat="1" ht="12" customHeight="1" x14ac:dyDescent="0.2">
      <c r="A22" s="118" t="s">
        <v>113</v>
      </c>
      <c r="B22" s="119" t="s">
        <v>116</v>
      </c>
      <c r="C22" s="113">
        <v>89.635648251815354</v>
      </c>
      <c r="D22" s="115">
        <v>28021</v>
      </c>
      <c r="E22" s="114">
        <v>28260</v>
      </c>
      <c r="F22" s="114">
        <v>28549</v>
      </c>
      <c r="G22" s="114">
        <v>27941</v>
      </c>
      <c r="H22" s="140">
        <v>27861</v>
      </c>
      <c r="I22" s="115">
        <v>160</v>
      </c>
      <c r="J22" s="116">
        <v>0.57427945874161013</v>
      </c>
    </row>
    <row r="23" spans="1:10" s="110" customFormat="1" ht="12" customHeight="1" x14ac:dyDescent="0.2">
      <c r="A23" s="118"/>
      <c r="B23" s="119" t="s">
        <v>117</v>
      </c>
      <c r="C23" s="113">
        <v>10.322766386232047</v>
      </c>
      <c r="D23" s="115">
        <v>3227</v>
      </c>
      <c r="E23" s="114">
        <v>3053</v>
      </c>
      <c r="F23" s="114">
        <v>3317</v>
      </c>
      <c r="G23" s="114">
        <v>3114</v>
      </c>
      <c r="H23" s="140">
        <v>2925</v>
      </c>
      <c r="I23" s="115">
        <v>302</v>
      </c>
      <c r="J23" s="116">
        <v>10.324786324786325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45746</v>
      </c>
      <c r="E64" s="236">
        <v>46093</v>
      </c>
      <c r="F64" s="236">
        <v>46663</v>
      </c>
      <c r="G64" s="236">
        <v>45905</v>
      </c>
      <c r="H64" s="140">
        <v>45882</v>
      </c>
      <c r="I64" s="115">
        <v>-136</v>
      </c>
      <c r="J64" s="116">
        <v>-0.29641253650669108</v>
      </c>
    </row>
    <row r="65" spans="1:12" s="110" customFormat="1" ht="12" customHeight="1" x14ac:dyDescent="0.2">
      <c r="A65" s="118" t="s">
        <v>105</v>
      </c>
      <c r="B65" s="119" t="s">
        <v>106</v>
      </c>
      <c r="C65" s="113">
        <v>49.674288462379224</v>
      </c>
      <c r="D65" s="235">
        <v>22724</v>
      </c>
      <c r="E65" s="236">
        <v>22899</v>
      </c>
      <c r="F65" s="236">
        <v>23311</v>
      </c>
      <c r="G65" s="236">
        <v>22986</v>
      </c>
      <c r="H65" s="140">
        <v>22959</v>
      </c>
      <c r="I65" s="115">
        <v>-235</v>
      </c>
      <c r="J65" s="116">
        <v>-1.0235637440655081</v>
      </c>
    </row>
    <row r="66" spans="1:12" s="110" customFormat="1" ht="12" customHeight="1" x14ac:dyDescent="0.2">
      <c r="A66" s="118"/>
      <c r="B66" s="119" t="s">
        <v>107</v>
      </c>
      <c r="C66" s="113">
        <v>50.325711537620776</v>
      </c>
      <c r="D66" s="235">
        <v>23022</v>
      </c>
      <c r="E66" s="236">
        <v>23194</v>
      </c>
      <c r="F66" s="236">
        <v>23352</v>
      </c>
      <c r="G66" s="236">
        <v>22919</v>
      </c>
      <c r="H66" s="140">
        <v>22923</v>
      </c>
      <c r="I66" s="115">
        <v>99</v>
      </c>
      <c r="J66" s="116">
        <v>0.43188064389477815</v>
      </c>
    </row>
    <row r="67" spans="1:12" s="110" customFormat="1" ht="12" customHeight="1" x14ac:dyDescent="0.2">
      <c r="A67" s="118" t="s">
        <v>105</v>
      </c>
      <c r="B67" s="121" t="s">
        <v>108</v>
      </c>
      <c r="C67" s="113">
        <v>11.566038560748481</v>
      </c>
      <c r="D67" s="235">
        <v>5291</v>
      </c>
      <c r="E67" s="236">
        <v>5486</v>
      </c>
      <c r="F67" s="236">
        <v>5741</v>
      </c>
      <c r="G67" s="236">
        <v>5246</v>
      </c>
      <c r="H67" s="140">
        <v>5438</v>
      </c>
      <c r="I67" s="115">
        <v>-147</v>
      </c>
      <c r="J67" s="116">
        <v>-2.7031997057741819</v>
      </c>
    </row>
    <row r="68" spans="1:12" s="110" customFormat="1" ht="12" customHeight="1" x14ac:dyDescent="0.2">
      <c r="A68" s="118"/>
      <c r="B68" s="121" t="s">
        <v>109</v>
      </c>
      <c r="C68" s="113">
        <v>63.843833340619945</v>
      </c>
      <c r="D68" s="235">
        <v>29206</v>
      </c>
      <c r="E68" s="236">
        <v>29408</v>
      </c>
      <c r="F68" s="236">
        <v>29741</v>
      </c>
      <c r="G68" s="236">
        <v>29625</v>
      </c>
      <c r="H68" s="140">
        <v>29568</v>
      </c>
      <c r="I68" s="115">
        <v>-362</v>
      </c>
      <c r="J68" s="116">
        <v>-1.2242965367965368</v>
      </c>
    </row>
    <row r="69" spans="1:12" s="110" customFormat="1" ht="12" customHeight="1" x14ac:dyDescent="0.2">
      <c r="A69" s="118"/>
      <c r="B69" s="121" t="s">
        <v>110</v>
      </c>
      <c r="C69" s="113">
        <v>23.245748262143138</v>
      </c>
      <c r="D69" s="235">
        <v>10634</v>
      </c>
      <c r="E69" s="236">
        <v>10560</v>
      </c>
      <c r="F69" s="236">
        <v>10547</v>
      </c>
      <c r="G69" s="236">
        <v>10398</v>
      </c>
      <c r="H69" s="140">
        <v>10278</v>
      </c>
      <c r="I69" s="115">
        <v>356</v>
      </c>
      <c r="J69" s="116">
        <v>3.4637088927806965</v>
      </c>
    </row>
    <row r="70" spans="1:12" s="110" customFormat="1" ht="12" customHeight="1" x14ac:dyDescent="0.2">
      <c r="A70" s="120"/>
      <c r="B70" s="121" t="s">
        <v>111</v>
      </c>
      <c r="C70" s="113">
        <v>1.3443798364884361</v>
      </c>
      <c r="D70" s="235">
        <v>615</v>
      </c>
      <c r="E70" s="236">
        <v>639</v>
      </c>
      <c r="F70" s="236">
        <v>634</v>
      </c>
      <c r="G70" s="236">
        <v>636</v>
      </c>
      <c r="H70" s="140">
        <v>598</v>
      </c>
      <c r="I70" s="115">
        <v>17</v>
      </c>
      <c r="J70" s="116">
        <v>2.8428093645484949</v>
      </c>
    </row>
    <row r="71" spans="1:12" s="110" customFormat="1" ht="12" customHeight="1" x14ac:dyDescent="0.2">
      <c r="A71" s="120"/>
      <c r="B71" s="121" t="s">
        <v>112</v>
      </c>
      <c r="C71" s="113">
        <v>0.33664145499060028</v>
      </c>
      <c r="D71" s="235">
        <v>154</v>
      </c>
      <c r="E71" s="236">
        <v>165</v>
      </c>
      <c r="F71" s="236">
        <v>178</v>
      </c>
      <c r="G71" s="236">
        <v>174</v>
      </c>
      <c r="H71" s="140">
        <v>155</v>
      </c>
      <c r="I71" s="115">
        <v>-1</v>
      </c>
      <c r="J71" s="116">
        <v>-0.64516129032258063</v>
      </c>
    </row>
    <row r="72" spans="1:12" s="110" customFormat="1" ht="12" customHeight="1" x14ac:dyDescent="0.2">
      <c r="A72" s="118" t="s">
        <v>113</v>
      </c>
      <c r="B72" s="119" t="s">
        <v>181</v>
      </c>
      <c r="C72" s="113">
        <v>68.475932321951646</v>
      </c>
      <c r="D72" s="235">
        <v>31325</v>
      </c>
      <c r="E72" s="236">
        <v>31610</v>
      </c>
      <c r="F72" s="236">
        <v>32180</v>
      </c>
      <c r="G72" s="236">
        <v>31569</v>
      </c>
      <c r="H72" s="140">
        <v>31656</v>
      </c>
      <c r="I72" s="115">
        <v>-331</v>
      </c>
      <c r="J72" s="116">
        <v>-1.0456153651756381</v>
      </c>
    </row>
    <row r="73" spans="1:12" s="110" customFormat="1" ht="12" customHeight="1" x14ac:dyDescent="0.2">
      <c r="A73" s="118"/>
      <c r="B73" s="119" t="s">
        <v>182</v>
      </c>
      <c r="C73" s="113">
        <v>31.524067678048354</v>
      </c>
      <c r="D73" s="115">
        <v>14421</v>
      </c>
      <c r="E73" s="114">
        <v>14483</v>
      </c>
      <c r="F73" s="114">
        <v>14483</v>
      </c>
      <c r="G73" s="114">
        <v>14336</v>
      </c>
      <c r="H73" s="140">
        <v>14226</v>
      </c>
      <c r="I73" s="115">
        <v>195</v>
      </c>
      <c r="J73" s="116">
        <v>1.3707296499367356</v>
      </c>
    </row>
    <row r="74" spans="1:12" s="110" customFormat="1" ht="12" customHeight="1" x14ac:dyDescent="0.2">
      <c r="A74" s="118" t="s">
        <v>113</v>
      </c>
      <c r="B74" s="119" t="s">
        <v>116</v>
      </c>
      <c r="C74" s="113">
        <v>92.467100948716833</v>
      </c>
      <c r="D74" s="115">
        <v>42300</v>
      </c>
      <c r="E74" s="114">
        <v>42742</v>
      </c>
      <c r="F74" s="114">
        <v>43081</v>
      </c>
      <c r="G74" s="114">
        <v>42488</v>
      </c>
      <c r="H74" s="140">
        <v>42612</v>
      </c>
      <c r="I74" s="115">
        <v>-312</v>
      </c>
      <c r="J74" s="116">
        <v>-0.7321881160236553</v>
      </c>
    </row>
    <row r="75" spans="1:12" s="110" customFormat="1" ht="12" customHeight="1" x14ac:dyDescent="0.2">
      <c r="A75" s="142"/>
      <c r="B75" s="124" t="s">
        <v>117</v>
      </c>
      <c r="C75" s="125">
        <v>7.5132252000174882</v>
      </c>
      <c r="D75" s="143">
        <v>3437</v>
      </c>
      <c r="E75" s="144">
        <v>3340</v>
      </c>
      <c r="F75" s="144">
        <v>3574</v>
      </c>
      <c r="G75" s="144">
        <v>3411</v>
      </c>
      <c r="H75" s="145">
        <v>3265</v>
      </c>
      <c r="I75" s="143">
        <v>172</v>
      </c>
      <c r="J75" s="146">
        <v>5.2679938744257271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31261</v>
      </c>
      <c r="G11" s="114">
        <v>31325</v>
      </c>
      <c r="H11" s="114">
        <v>31879</v>
      </c>
      <c r="I11" s="114">
        <v>31068</v>
      </c>
      <c r="J11" s="140">
        <v>30797</v>
      </c>
      <c r="K11" s="114">
        <v>464</v>
      </c>
      <c r="L11" s="116">
        <v>1.5066402571679061</v>
      </c>
    </row>
    <row r="12" spans="1:17" s="110" customFormat="1" ht="24.95" customHeight="1" x14ac:dyDescent="0.2">
      <c r="A12" s="604" t="s">
        <v>185</v>
      </c>
      <c r="B12" s="605"/>
      <c r="C12" s="605"/>
      <c r="D12" s="606"/>
      <c r="E12" s="113">
        <v>53.037330859537441</v>
      </c>
      <c r="F12" s="115">
        <v>16580</v>
      </c>
      <c r="G12" s="114">
        <v>16561</v>
      </c>
      <c r="H12" s="114">
        <v>16975</v>
      </c>
      <c r="I12" s="114">
        <v>16570</v>
      </c>
      <c r="J12" s="140">
        <v>16430</v>
      </c>
      <c r="K12" s="114">
        <v>150</v>
      </c>
      <c r="L12" s="116">
        <v>0.9129640900791236</v>
      </c>
    </row>
    <row r="13" spans="1:17" s="110" customFormat="1" ht="15" customHeight="1" x14ac:dyDescent="0.2">
      <c r="A13" s="120"/>
      <c r="B13" s="607" t="s">
        <v>107</v>
      </c>
      <c r="C13" s="607"/>
      <c r="E13" s="113">
        <v>46.962669140462559</v>
      </c>
      <c r="F13" s="115">
        <v>14681</v>
      </c>
      <c r="G13" s="114">
        <v>14764</v>
      </c>
      <c r="H13" s="114">
        <v>14904</v>
      </c>
      <c r="I13" s="114">
        <v>14498</v>
      </c>
      <c r="J13" s="140">
        <v>14367</v>
      </c>
      <c r="K13" s="114">
        <v>314</v>
      </c>
      <c r="L13" s="116">
        <v>2.1855641400431542</v>
      </c>
    </row>
    <row r="14" spans="1:17" s="110" customFormat="1" ht="24.95" customHeight="1" x14ac:dyDescent="0.2">
      <c r="A14" s="604" t="s">
        <v>186</v>
      </c>
      <c r="B14" s="605"/>
      <c r="C14" s="605"/>
      <c r="D14" s="606"/>
      <c r="E14" s="113">
        <v>12.306068263971083</v>
      </c>
      <c r="F14" s="115">
        <v>3847</v>
      </c>
      <c r="G14" s="114">
        <v>3968</v>
      </c>
      <c r="H14" s="114">
        <v>4196</v>
      </c>
      <c r="I14" s="114">
        <v>3801</v>
      </c>
      <c r="J14" s="140">
        <v>3930</v>
      </c>
      <c r="K14" s="114">
        <v>-83</v>
      </c>
      <c r="L14" s="116">
        <v>-2.1119592875318065</v>
      </c>
    </row>
    <row r="15" spans="1:17" s="110" customFormat="1" ht="15" customHeight="1" x14ac:dyDescent="0.2">
      <c r="A15" s="120"/>
      <c r="B15" s="119"/>
      <c r="C15" s="258" t="s">
        <v>106</v>
      </c>
      <c r="E15" s="113">
        <v>61.762412269300754</v>
      </c>
      <c r="F15" s="115">
        <v>2376</v>
      </c>
      <c r="G15" s="114">
        <v>2442</v>
      </c>
      <c r="H15" s="114">
        <v>2592</v>
      </c>
      <c r="I15" s="114">
        <v>2374</v>
      </c>
      <c r="J15" s="140">
        <v>2426</v>
      </c>
      <c r="K15" s="114">
        <v>-50</v>
      </c>
      <c r="L15" s="116">
        <v>-2.0610057708161582</v>
      </c>
    </row>
    <row r="16" spans="1:17" s="110" customFormat="1" ht="15" customHeight="1" x14ac:dyDescent="0.2">
      <c r="A16" s="120"/>
      <c r="B16" s="119"/>
      <c r="C16" s="258" t="s">
        <v>107</v>
      </c>
      <c r="E16" s="113">
        <v>38.237587730699246</v>
      </c>
      <c r="F16" s="115">
        <v>1471</v>
      </c>
      <c r="G16" s="114">
        <v>1526</v>
      </c>
      <c r="H16" s="114">
        <v>1604</v>
      </c>
      <c r="I16" s="114">
        <v>1427</v>
      </c>
      <c r="J16" s="140">
        <v>1504</v>
      </c>
      <c r="K16" s="114">
        <v>-33</v>
      </c>
      <c r="L16" s="116">
        <v>-2.1941489361702127</v>
      </c>
    </row>
    <row r="17" spans="1:12" s="110" customFormat="1" ht="15" customHeight="1" x14ac:dyDescent="0.2">
      <c r="A17" s="120"/>
      <c r="B17" s="121" t="s">
        <v>109</v>
      </c>
      <c r="C17" s="258"/>
      <c r="E17" s="113">
        <v>65.301813761555934</v>
      </c>
      <c r="F17" s="115">
        <v>20414</v>
      </c>
      <c r="G17" s="114">
        <v>20379</v>
      </c>
      <c r="H17" s="114">
        <v>20719</v>
      </c>
      <c r="I17" s="114">
        <v>20483</v>
      </c>
      <c r="J17" s="140">
        <v>20250</v>
      </c>
      <c r="K17" s="114">
        <v>164</v>
      </c>
      <c r="L17" s="116">
        <v>0.80987654320987656</v>
      </c>
    </row>
    <row r="18" spans="1:12" s="110" customFormat="1" ht="15" customHeight="1" x14ac:dyDescent="0.2">
      <c r="A18" s="120"/>
      <c r="B18" s="119"/>
      <c r="C18" s="258" t="s">
        <v>106</v>
      </c>
      <c r="E18" s="113">
        <v>52.19457235230724</v>
      </c>
      <c r="F18" s="115">
        <v>10655</v>
      </c>
      <c r="G18" s="114">
        <v>10590</v>
      </c>
      <c r="H18" s="114">
        <v>10827</v>
      </c>
      <c r="I18" s="114">
        <v>10744</v>
      </c>
      <c r="J18" s="140">
        <v>10638</v>
      </c>
      <c r="K18" s="114">
        <v>17</v>
      </c>
      <c r="L18" s="116">
        <v>0.1598044745252867</v>
      </c>
    </row>
    <row r="19" spans="1:12" s="110" customFormat="1" ht="15" customHeight="1" x14ac:dyDescent="0.2">
      <c r="A19" s="120"/>
      <c r="B19" s="119"/>
      <c r="C19" s="258" t="s">
        <v>107</v>
      </c>
      <c r="E19" s="113">
        <v>47.80542764769276</v>
      </c>
      <c r="F19" s="115">
        <v>9759</v>
      </c>
      <c r="G19" s="114">
        <v>9789</v>
      </c>
      <c r="H19" s="114">
        <v>9892</v>
      </c>
      <c r="I19" s="114">
        <v>9739</v>
      </c>
      <c r="J19" s="140">
        <v>9612</v>
      </c>
      <c r="K19" s="114">
        <v>147</v>
      </c>
      <c r="L19" s="116">
        <v>1.529338327091136</v>
      </c>
    </row>
    <row r="20" spans="1:12" s="110" customFormat="1" ht="15" customHeight="1" x14ac:dyDescent="0.2">
      <c r="A20" s="120"/>
      <c r="B20" s="121" t="s">
        <v>110</v>
      </c>
      <c r="C20" s="258"/>
      <c r="E20" s="113">
        <v>20.885448322190587</v>
      </c>
      <c r="F20" s="115">
        <v>6529</v>
      </c>
      <c r="G20" s="114">
        <v>6504</v>
      </c>
      <c r="H20" s="114">
        <v>6491</v>
      </c>
      <c r="I20" s="114">
        <v>6327</v>
      </c>
      <c r="J20" s="140">
        <v>6193</v>
      </c>
      <c r="K20" s="114">
        <v>336</v>
      </c>
      <c r="L20" s="116">
        <v>5.425480381075408</v>
      </c>
    </row>
    <row r="21" spans="1:12" s="110" customFormat="1" ht="15" customHeight="1" x14ac:dyDescent="0.2">
      <c r="A21" s="120"/>
      <c r="B21" s="119"/>
      <c r="C21" s="258" t="s">
        <v>106</v>
      </c>
      <c r="E21" s="113">
        <v>50.053606984224231</v>
      </c>
      <c r="F21" s="115">
        <v>3268</v>
      </c>
      <c r="G21" s="114">
        <v>3243</v>
      </c>
      <c r="H21" s="114">
        <v>3270</v>
      </c>
      <c r="I21" s="114">
        <v>3185</v>
      </c>
      <c r="J21" s="140">
        <v>3113</v>
      </c>
      <c r="K21" s="114">
        <v>155</v>
      </c>
      <c r="L21" s="116">
        <v>4.9791198201092195</v>
      </c>
    </row>
    <row r="22" spans="1:12" s="110" customFormat="1" ht="15" customHeight="1" x14ac:dyDescent="0.2">
      <c r="A22" s="120"/>
      <c r="B22" s="119"/>
      <c r="C22" s="258" t="s">
        <v>107</v>
      </c>
      <c r="E22" s="113">
        <v>49.946393015775769</v>
      </c>
      <c r="F22" s="115">
        <v>3261</v>
      </c>
      <c r="G22" s="114">
        <v>3261</v>
      </c>
      <c r="H22" s="114">
        <v>3221</v>
      </c>
      <c r="I22" s="114">
        <v>3142</v>
      </c>
      <c r="J22" s="140">
        <v>3080</v>
      </c>
      <c r="K22" s="114">
        <v>181</v>
      </c>
      <c r="L22" s="116">
        <v>5.8766233766233764</v>
      </c>
    </row>
    <row r="23" spans="1:12" s="110" customFormat="1" ht="15" customHeight="1" x14ac:dyDescent="0.2">
      <c r="A23" s="120"/>
      <c r="B23" s="121" t="s">
        <v>111</v>
      </c>
      <c r="C23" s="258"/>
      <c r="E23" s="113">
        <v>1.5066696522823966</v>
      </c>
      <c r="F23" s="115">
        <v>471</v>
      </c>
      <c r="G23" s="114">
        <v>474</v>
      </c>
      <c r="H23" s="114">
        <v>473</v>
      </c>
      <c r="I23" s="114">
        <v>457</v>
      </c>
      <c r="J23" s="140">
        <v>424</v>
      </c>
      <c r="K23" s="114">
        <v>47</v>
      </c>
      <c r="L23" s="116">
        <v>11.084905660377359</v>
      </c>
    </row>
    <row r="24" spans="1:12" s="110" customFormat="1" ht="15" customHeight="1" x14ac:dyDescent="0.2">
      <c r="A24" s="120"/>
      <c r="B24" s="119"/>
      <c r="C24" s="258" t="s">
        <v>106</v>
      </c>
      <c r="E24" s="113">
        <v>59.660297239915074</v>
      </c>
      <c r="F24" s="115">
        <v>281</v>
      </c>
      <c r="G24" s="114">
        <v>286</v>
      </c>
      <c r="H24" s="114">
        <v>286</v>
      </c>
      <c r="I24" s="114">
        <v>267</v>
      </c>
      <c r="J24" s="140">
        <v>253</v>
      </c>
      <c r="K24" s="114">
        <v>28</v>
      </c>
      <c r="L24" s="116">
        <v>11.067193675889328</v>
      </c>
    </row>
    <row r="25" spans="1:12" s="110" customFormat="1" ht="15" customHeight="1" x14ac:dyDescent="0.2">
      <c r="A25" s="120"/>
      <c r="B25" s="119"/>
      <c r="C25" s="258" t="s">
        <v>107</v>
      </c>
      <c r="E25" s="113">
        <v>40.339702760084926</v>
      </c>
      <c r="F25" s="115">
        <v>190</v>
      </c>
      <c r="G25" s="114">
        <v>188</v>
      </c>
      <c r="H25" s="114">
        <v>187</v>
      </c>
      <c r="I25" s="114">
        <v>190</v>
      </c>
      <c r="J25" s="140">
        <v>171</v>
      </c>
      <c r="K25" s="114">
        <v>19</v>
      </c>
      <c r="L25" s="116">
        <v>11.111111111111111</v>
      </c>
    </row>
    <row r="26" spans="1:12" s="110" customFormat="1" ht="15" customHeight="1" x14ac:dyDescent="0.2">
      <c r="A26" s="120"/>
      <c r="C26" s="121" t="s">
        <v>187</v>
      </c>
      <c r="D26" s="110" t="s">
        <v>188</v>
      </c>
      <c r="E26" s="113">
        <v>0.31668852563897509</v>
      </c>
      <c r="F26" s="115">
        <v>99</v>
      </c>
      <c r="G26" s="114">
        <v>104</v>
      </c>
      <c r="H26" s="114">
        <v>106</v>
      </c>
      <c r="I26" s="114">
        <v>101</v>
      </c>
      <c r="J26" s="140">
        <v>88</v>
      </c>
      <c r="K26" s="114">
        <v>11</v>
      </c>
      <c r="L26" s="116">
        <v>12.5</v>
      </c>
    </row>
    <row r="27" spans="1:12" s="110" customFormat="1" ht="15" customHeight="1" x14ac:dyDescent="0.2">
      <c r="A27" s="120"/>
      <c r="B27" s="119"/>
      <c r="D27" s="259" t="s">
        <v>106</v>
      </c>
      <c r="E27" s="113">
        <v>49.494949494949495</v>
      </c>
      <c r="F27" s="115">
        <v>49</v>
      </c>
      <c r="G27" s="114">
        <v>49</v>
      </c>
      <c r="H27" s="114">
        <v>47</v>
      </c>
      <c r="I27" s="114">
        <v>43</v>
      </c>
      <c r="J27" s="140">
        <v>45</v>
      </c>
      <c r="K27" s="114">
        <v>4</v>
      </c>
      <c r="L27" s="116">
        <v>8.8888888888888893</v>
      </c>
    </row>
    <row r="28" spans="1:12" s="110" customFormat="1" ht="15" customHeight="1" x14ac:dyDescent="0.2">
      <c r="A28" s="120"/>
      <c r="B28" s="119"/>
      <c r="D28" s="259" t="s">
        <v>107</v>
      </c>
      <c r="E28" s="113">
        <v>50.505050505050505</v>
      </c>
      <c r="F28" s="115">
        <v>50</v>
      </c>
      <c r="G28" s="114">
        <v>55</v>
      </c>
      <c r="H28" s="114">
        <v>59</v>
      </c>
      <c r="I28" s="114">
        <v>58</v>
      </c>
      <c r="J28" s="140">
        <v>43</v>
      </c>
      <c r="K28" s="114">
        <v>7</v>
      </c>
      <c r="L28" s="116">
        <v>16.279069767441861</v>
      </c>
    </row>
    <row r="29" spans="1:12" s="110" customFormat="1" ht="24.95" customHeight="1" x14ac:dyDescent="0.2">
      <c r="A29" s="604" t="s">
        <v>189</v>
      </c>
      <c r="B29" s="605"/>
      <c r="C29" s="605"/>
      <c r="D29" s="606"/>
      <c r="E29" s="113">
        <v>89.635648251815354</v>
      </c>
      <c r="F29" s="115">
        <v>28021</v>
      </c>
      <c r="G29" s="114">
        <v>28260</v>
      </c>
      <c r="H29" s="114">
        <v>28549</v>
      </c>
      <c r="I29" s="114">
        <v>27941</v>
      </c>
      <c r="J29" s="140">
        <v>27861</v>
      </c>
      <c r="K29" s="114">
        <v>160</v>
      </c>
      <c r="L29" s="116">
        <v>0.57427945874161013</v>
      </c>
    </row>
    <row r="30" spans="1:12" s="110" customFormat="1" ht="15" customHeight="1" x14ac:dyDescent="0.2">
      <c r="A30" s="120"/>
      <c r="B30" s="119"/>
      <c r="C30" s="258" t="s">
        <v>106</v>
      </c>
      <c r="E30" s="113">
        <v>51.782591627707788</v>
      </c>
      <c r="F30" s="115">
        <v>14510</v>
      </c>
      <c r="G30" s="114">
        <v>14604</v>
      </c>
      <c r="H30" s="114">
        <v>14836</v>
      </c>
      <c r="I30" s="114">
        <v>14568</v>
      </c>
      <c r="J30" s="140">
        <v>14538</v>
      </c>
      <c r="K30" s="114">
        <v>-28</v>
      </c>
      <c r="L30" s="116">
        <v>-0.19259870683725408</v>
      </c>
    </row>
    <row r="31" spans="1:12" s="110" customFormat="1" ht="15" customHeight="1" x14ac:dyDescent="0.2">
      <c r="A31" s="120"/>
      <c r="B31" s="119"/>
      <c r="C31" s="258" t="s">
        <v>107</v>
      </c>
      <c r="E31" s="113">
        <v>48.217408372292212</v>
      </c>
      <c r="F31" s="115">
        <v>13511</v>
      </c>
      <c r="G31" s="114">
        <v>13656</v>
      </c>
      <c r="H31" s="114">
        <v>13713</v>
      </c>
      <c r="I31" s="114">
        <v>13373</v>
      </c>
      <c r="J31" s="140">
        <v>13323</v>
      </c>
      <c r="K31" s="114">
        <v>188</v>
      </c>
      <c r="L31" s="116">
        <v>1.411093597538092</v>
      </c>
    </row>
    <row r="32" spans="1:12" s="110" customFormat="1" ht="15" customHeight="1" x14ac:dyDescent="0.2">
      <c r="A32" s="120"/>
      <c r="B32" s="119" t="s">
        <v>117</v>
      </c>
      <c r="C32" s="258"/>
      <c r="E32" s="113">
        <v>10.322766386232047</v>
      </c>
      <c r="F32" s="115">
        <v>3227</v>
      </c>
      <c r="G32" s="114">
        <v>3053</v>
      </c>
      <c r="H32" s="114">
        <v>3317</v>
      </c>
      <c r="I32" s="114">
        <v>3114</v>
      </c>
      <c r="J32" s="140">
        <v>2925</v>
      </c>
      <c r="K32" s="114">
        <v>302</v>
      </c>
      <c r="L32" s="116">
        <v>10.324786324786325</v>
      </c>
    </row>
    <row r="33" spans="1:12" s="110" customFormat="1" ht="15" customHeight="1" x14ac:dyDescent="0.2">
      <c r="A33" s="120"/>
      <c r="B33" s="119"/>
      <c r="C33" s="258" t="s">
        <v>106</v>
      </c>
      <c r="E33" s="113">
        <v>63.867369073442823</v>
      </c>
      <c r="F33" s="115">
        <v>2061</v>
      </c>
      <c r="G33" s="114">
        <v>1947</v>
      </c>
      <c r="H33" s="114">
        <v>2130</v>
      </c>
      <c r="I33" s="114">
        <v>1993</v>
      </c>
      <c r="J33" s="140">
        <v>1884</v>
      </c>
      <c r="K33" s="114">
        <v>177</v>
      </c>
      <c r="L33" s="116">
        <v>9.3949044585987256</v>
      </c>
    </row>
    <row r="34" spans="1:12" s="110" customFormat="1" ht="15" customHeight="1" x14ac:dyDescent="0.2">
      <c r="A34" s="120"/>
      <c r="B34" s="119"/>
      <c r="C34" s="258" t="s">
        <v>107</v>
      </c>
      <c r="E34" s="113">
        <v>36.132630926557177</v>
      </c>
      <c r="F34" s="115">
        <v>1166</v>
      </c>
      <c r="G34" s="114">
        <v>1106</v>
      </c>
      <c r="H34" s="114">
        <v>1187</v>
      </c>
      <c r="I34" s="114">
        <v>1121</v>
      </c>
      <c r="J34" s="140">
        <v>1041</v>
      </c>
      <c r="K34" s="114">
        <v>125</v>
      </c>
      <c r="L34" s="116">
        <v>12.007684918347742</v>
      </c>
    </row>
    <row r="35" spans="1:12" s="110" customFormat="1" ht="24.95" customHeight="1" x14ac:dyDescent="0.2">
      <c r="A35" s="604" t="s">
        <v>190</v>
      </c>
      <c r="B35" s="605"/>
      <c r="C35" s="605"/>
      <c r="D35" s="606"/>
      <c r="E35" s="113">
        <v>70.080931512107739</v>
      </c>
      <c r="F35" s="115">
        <v>21908</v>
      </c>
      <c r="G35" s="114">
        <v>21963</v>
      </c>
      <c r="H35" s="114">
        <v>22571</v>
      </c>
      <c r="I35" s="114">
        <v>21943</v>
      </c>
      <c r="J35" s="140">
        <v>21873</v>
      </c>
      <c r="K35" s="114">
        <v>35</v>
      </c>
      <c r="L35" s="116">
        <v>0.16001462990902024</v>
      </c>
    </row>
    <row r="36" spans="1:12" s="110" customFormat="1" ht="15" customHeight="1" x14ac:dyDescent="0.2">
      <c r="A36" s="120"/>
      <c r="B36" s="119"/>
      <c r="C36" s="258" t="s">
        <v>106</v>
      </c>
      <c r="E36" s="113">
        <v>69.047836406792044</v>
      </c>
      <c r="F36" s="115">
        <v>15127</v>
      </c>
      <c r="G36" s="114">
        <v>15094</v>
      </c>
      <c r="H36" s="114">
        <v>15520</v>
      </c>
      <c r="I36" s="114">
        <v>15191</v>
      </c>
      <c r="J36" s="140">
        <v>15119</v>
      </c>
      <c r="K36" s="114">
        <v>8</v>
      </c>
      <c r="L36" s="116">
        <v>5.2913552483629868E-2</v>
      </c>
    </row>
    <row r="37" spans="1:12" s="110" customFormat="1" ht="15" customHeight="1" x14ac:dyDescent="0.2">
      <c r="A37" s="120"/>
      <c r="B37" s="119"/>
      <c r="C37" s="258" t="s">
        <v>107</v>
      </c>
      <c r="E37" s="113">
        <v>30.95216359320796</v>
      </c>
      <c r="F37" s="115">
        <v>6781</v>
      </c>
      <c r="G37" s="114">
        <v>6869</v>
      </c>
      <c r="H37" s="114">
        <v>7051</v>
      </c>
      <c r="I37" s="114">
        <v>6752</v>
      </c>
      <c r="J37" s="140">
        <v>6754</v>
      </c>
      <c r="K37" s="114">
        <v>27</v>
      </c>
      <c r="L37" s="116">
        <v>0.39976310334616522</v>
      </c>
    </row>
    <row r="38" spans="1:12" s="110" customFormat="1" ht="15" customHeight="1" x14ac:dyDescent="0.2">
      <c r="A38" s="120"/>
      <c r="B38" s="119" t="s">
        <v>182</v>
      </c>
      <c r="C38" s="258"/>
      <c r="E38" s="113">
        <v>29.919068487892261</v>
      </c>
      <c r="F38" s="115">
        <v>9353</v>
      </c>
      <c r="G38" s="114">
        <v>9362</v>
      </c>
      <c r="H38" s="114">
        <v>9308</v>
      </c>
      <c r="I38" s="114">
        <v>9125</v>
      </c>
      <c r="J38" s="140">
        <v>8924</v>
      </c>
      <c r="K38" s="114">
        <v>429</v>
      </c>
      <c r="L38" s="116">
        <v>4.807261317794711</v>
      </c>
    </row>
    <row r="39" spans="1:12" s="110" customFormat="1" ht="15" customHeight="1" x14ac:dyDescent="0.2">
      <c r="A39" s="120"/>
      <c r="B39" s="119"/>
      <c r="C39" s="258" t="s">
        <v>106</v>
      </c>
      <c r="E39" s="113">
        <v>15.535122420613707</v>
      </c>
      <c r="F39" s="115">
        <v>1453</v>
      </c>
      <c r="G39" s="114">
        <v>1467</v>
      </c>
      <c r="H39" s="114">
        <v>1455</v>
      </c>
      <c r="I39" s="114">
        <v>1379</v>
      </c>
      <c r="J39" s="140">
        <v>1311</v>
      </c>
      <c r="K39" s="114">
        <v>142</v>
      </c>
      <c r="L39" s="116">
        <v>10.831426392067124</v>
      </c>
    </row>
    <row r="40" spans="1:12" s="110" customFormat="1" ht="15" customHeight="1" x14ac:dyDescent="0.2">
      <c r="A40" s="120"/>
      <c r="B40" s="119"/>
      <c r="C40" s="258" t="s">
        <v>107</v>
      </c>
      <c r="E40" s="113">
        <v>84.464877579386297</v>
      </c>
      <c r="F40" s="115">
        <v>7900</v>
      </c>
      <c r="G40" s="114">
        <v>7895</v>
      </c>
      <c r="H40" s="114">
        <v>7853</v>
      </c>
      <c r="I40" s="114">
        <v>7746</v>
      </c>
      <c r="J40" s="140">
        <v>7613</v>
      </c>
      <c r="K40" s="114">
        <v>287</v>
      </c>
      <c r="L40" s="116">
        <v>3.7698673321949299</v>
      </c>
    </row>
    <row r="41" spans="1:12" s="110" customFormat="1" ht="24.75" customHeight="1" x14ac:dyDescent="0.2">
      <c r="A41" s="604" t="s">
        <v>517</v>
      </c>
      <c r="B41" s="605"/>
      <c r="C41" s="605"/>
      <c r="D41" s="606"/>
      <c r="E41" s="113">
        <v>5.6812002175234317</v>
      </c>
      <c r="F41" s="115">
        <v>1776</v>
      </c>
      <c r="G41" s="114">
        <v>1955</v>
      </c>
      <c r="H41" s="114">
        <v>2008</v>
      </c>
      <c r="I41" s="114">
        <v>1620</v>
      </c>
      <c r="J41" s="140">
        <v>1874</v>
      </c>
      <c r="K41" s="114">
        <v>-98</v>
      </c>
      <c r="L41" s="116">
        <v>-5.2294557097118464</v>
      </c>
    </row>
    <row r="42" spans="1:12" s="110" customFormat="1" ht="15" customHeight="1" x14ac:dyDescent="0.2">
      <c r="A42" s="120"/>
      <c r="B42" s="119"/>
      <c r="C42" s="258" t="s">
        <v>106</v>
      </c>
      <c r="E42" s="113">
        <v>62.668918918918919</v>
      </c>
      <c r="F42" s="115">
        <v>1113</v>
      </c>
      <c r="G42" s="114">
        <v>1248</v>
      </c>
      <c r="H42" s="114">
        <v>1286</v>
      </c>
      <c r="I42" s="114">
        <v>1073</v>
      </c>
      <c r="J42" s="140">
        <v>1211</v>
      </c>
      <c r="K42" s="114">
        <v>-98</v>
      </c>
      <c r="L42" s="116">
        <v>-8.0924855491329488</v>
      </c>
    </row>
    <row r="43" spans="1:12" s="110" customFormat="1" ht="15" customHeight="1" x14ac:dyDescent="0.2">
      <c r="A43" s="123"/>
      <c r="B43" s="124"/>
      <c r="C43" s="260" t="s">
        <v>107</v>
      </c>
      <c r="D43" s="261"/>
      <c r="E43" s="125">
        <v>37.331081081081081</v>
      </c>
      <c r="F43" s="143">
        <v>663</v>
      </c>
      <c r="G43" s="144">
        <v>707</v>
      </c>
      <c r="H43" s="144">
        <v>722</v>
      </c>
      <c r="I43" s="144">
        <v>547</v>
      </c>
      <c r="J43" s="145">
        <v>663</v>
      </c>
      <c r="K43" s="144">
        <v>0</v>
      </c>
      <c r="L43" s="146">
        <v>0</v>
      </c>
    </row>
    <row r="44" spans="1:12" s="110" customFormat="1" ht="45.75" customHeight="1" x14ac:dyDescent="0.2">
      <c r="A44" s="604" t="s">
        <v>191</v>
      </c>
      <c r="B44" s="605"/>
      <c r="C44" s="605"/>
      <c r="D44" s="606"/>
      <c r="E44" s="113">
        <v>1.1100092767345895</v>
      </c>
      <c r="F44" s="115">
        <v>347</v>
      </c>
      <c r="G44" s="114">
        <v>351</v>
      </c>
      <c r="H44" s="114">
        <v>350</v>
      </c>
      <c r="I44" s="114">
        <v>325</v>
      </c>
      <c r="J44" s="140">
        <v>331</v>
      </c>
      <c r="K44" s="114">
        <v>16</v>
      </c>
      <c r="L44" s="116">
        <v>4.833836858006042</v>
      </c>
    </row>
    <row r="45" spans="1:12" s="110" customFormat="1" ht="15" customHeight="1" x14ac:dyDescent="0.2">
      <c r="A45" s="120"/>
      <c r="B45" s="119"/>
      <c r="C45" s="258" t="s">
        <v>106</v>
      </c>
      <c r="E45" s="113">
        <v>60.230547550432277</v>
      </c>
      <c r="F45" s="115">
        <v>209</v>
      </c>
      <c r="G45" s="114">
        <v>207</v>
      </c>
      <c r="H45" s="114">
        <v>203</v>
      </c>
      <c r="I45" s="114">
        <v>192</v>
      </c>
      <c r="J45" s="140">
        <v>196</v>
      </c>
      <c r="K45" s="114">
        <v>13</v>
      </c>
      <c r="L45" s="116">
        <v>6.6326530612244898</v>
      </c>
    </row>
    <row r="46" spans="1:12" s="110" customFormat="1" ht="15" customHeight="1" x14ac:dyDescent="0.2">
      <c r="A46" s="123"/>
      <c r="B46" s="124"/>
      <c r="C46" s="260" t="s">
        <v>107</v>
      </c>
      <c r="D46" s="261"/>
      <c r="E46" s="125">
        <v>39.769452449567723</v>
      </c>
      <c r="F46" s="143">
        <v>138</v>
      </c>
      <c r="G46" s="144">
        <v>144</v>
      </c>
      <c r="H46" s="144">
        <v>147</v>
      </c>
      <c r="I46" s="144">
        <v>133</v>
      </c>
      <c r="J46" s="145">
        <v>135</v>
      </c>
      <c r="K46" s="144">
        <v>3</v>
      </c>
      <c r="L46" s="146">
        <v>2.2222222222222223</v>
      </c>
    </row>
    <row r="47" spans="1:12" s="110" customFormat="1" ht="39" customHeight="1" x14ac:dyDescent="0.2">
      <c r="A47" s="604" t="s">
        <v>518</v>
      </c>
      <c r="B47" s="608"/>
      <c r="C47" s="608"/>
      <c r="D47" s="609"/>
      <c r="E47" s="113">
        <v>0.20152906177025687</v>
      </c>
      <c r="F47" s="115">
        <v>63</v>
      </c>
      <c r="G47" s="114">
        <v>63</v>
      </c>
      <c r="H47" s="114">
        <v>56</v>
      </c>
      <c r="I47" s="114">
        <v>54</v>
      </c>
      <c r="J47" s="140">
        <v>66</v>
      </c>
      <c r="K47" s="114">
        <v>-3</v>
      </c>
      <c r="L47" s="116">
        <v>-4.5454545454545459</v>
      </c>
    </row>
    <row r="48" spans="1:12" s="110" customFormat="1" ht="15" customHeight="1" x14ac:dyDescent="0.2">
      <c r="A48" s="120"/>
      <c r="B48" s="119"/>
      <c r="C48" s="258" t="s">
        <v>106</v>
      </c>
      <c r="E48" s="113">
        <v>33.333333333333336</v>
      </c>
      <c r="F48" s="115">
        <v>21</v>
      </c>
      <c r="G48" s="114">
        <v>21</v>
      </c>
      <c r="H48" s="114">
        <v>20</v>
      </c>
      <c r="I48" s="114">
        <v>10</v>
      </c>
      <c r="J48" s="140">
        <v>14</v>
      </c>
      <c r="K48" s="114">
        <v>7</v>
      </c>
      <c r="L48" s="116">
        <v>50</v>
      </c>
    </row>
    <row r="49" spans="1:12" s="110" customFormat="1" ht="15" customHeight="1" x14ac:dyDescent="0.2">
      <c r="A49" s="123"/>
      <c r="B49" s="124"/>
      <c r="C49" s="260" t="s">
        <v>107</v>
      </c>
      <c r="D49" s="261"/>
      <c r="E49" s="125">
        <v>66.666666666666671</v>
      </c>
      <c r="F49" s="143">
        <v>42</v>
      </c>
      <c r="G49" s="144">
        <v>42</v>
      </c>
      <c r="H49" s="144">
        <v>36</v>
      </c>
      <c r="I49" s="144">
        <v>44</v>
      </c>
      <c r="J49" s="145">
        <v>52</v>
      </c>
      <c r="K49" s="144">
        <v>-10</v>
      </c>
      <c r="L49" s="146">
        <v>-19.23076923076923</v>
      </c>
    </row>
    <row r="50" spans="1:12" s="110" customFormat="1" ht="24.95" customHeight="1" x14ac:dyDescent="0.2">
      <c r="A50" s="610" t="s">
        <v>192</v>
      </c>
      <c r="B50" s="611"/>
      <c r="C50" s="611"/>
      <c r="D50" s="612"/>
      <c r="E50" s="262">
        <v>13.304116950833306</v>
      </c>
      <c r="F50" s="263">
        <v>4159</v>
      </c>
      <c r="G50" s="264">
        <v>4336</v>
      </c>
      <c r="H50" s="264">
        <v>4447</v>
      </c>
      <c r="I50" s="264">
        <v>4071</v>
      </c>
      <c r="J50" s="265">
        <v>4071</v>
      </c>
      <c r="K50" s="263">
        <v>88</v>
      </c>
      <c r="L50" s="266">
        <v>2.1616310488823385</v>
      </c>
    </row>
    <row r="51" spans="1:12" s="110" customFormat="1" ht="15" customHeight="1" x14ac:dyDescent="0.2">
      <c r="A51" s="120"/>
      <c r="B51" s="119"/>
      <c r="C51" s="258" t="s">
        <v>106</v>
      </c>
      <c r="E51" s="113">
        <v>57.634046645828327</v>
      </c>
      <c r="F51" s="115">
        <v>2397</v>
      </c>
      <c r="G51" s="114">
        <v>2513</v>
      </c>
      <c r="H51" s="114">
        <v>2594</v>
      </c>
      <c r="I51" s="114">
        <v>2357</v>
      </c>
      <c r="J51" s="140">
        <v>2368</v>
      </c>
      <c r="K51" s="114">
        <v>29</v>
      </c>
      <c r="L51" s="116">
        <v>1.2246621621621621</v>
      </c>
    </row>
    <row r="52" spans="1:12" s="110" customFormat="1" ht="15" customHeight="1" x14ac:dyDescent="0.2">
      <c r="A52" s="120"/>
      <c r="B52" s="119"/>
      <c r="C52" s="258" t="s">
        <v>107</v>
      </c>
      <c r="E52" s="113">
        <v>42.365953354171673</v>
      </c>
      <c r="F52" s="115">
        <v>1762</v>
      </c>
      <c r="G52" s="114">
        <v>1823</v>
      </c>
      <c r="H52" s="114">
        <v>1853</v>
      </c>
      <c r="I52" s="114">
        <v>1714</v>
      </c>
      <c r="J52" s="140">
        <v>1703</v>
      </c>
      <c r="K52" s="114">
        <v>59</v>
      </c>
      <c r="L52" s="116">
        <v>3.4644744568408692</v>
      </c>
    </row>
    <row r="53" spans="1:12" s="110" customFormat="1" ht="15" customHeight="1" x14ac:dyDescent="0.2">
      <c r="A53" s="120"/>
      <c r="B53" s="119"/>
      <c r="C53" s="258" t="s">
        <v>187</v>
      </c>
      <c r="D53" s="110" t="s">
        <v>193</v>
      </c>
      <c r="E53" s="113">
        <v>28.684779995191153</v>
      </c>
      <c r="F53" s="115">
        <v>1193</v>
      </c>
      <c r="G53" s="114">
        <v>1423</v>
      </c>
      <c r="H53" s="114">
        <v>1479</v>
      </c>
      <c r="I53" s="114">
        <v>1178</v>
      </c>
      <c r="J53" s="140">
        <v>1293</v>
      </c>
      <c r="K53" s="114">
        <v>-100</v>
      </c>
      <c r="L53" s="116">
        <v>-7.7339520494972929</v>
      </c>
    </row>
    <row r="54" spans="1:12" s="110" customFormat="1" ht="15" customHeight="1" x14ac:dyDescent="0.2">
      <c r="A54" s="120"/>
      <c r="B54" s="119"/>
      <c r="D54" s="267" t="s">
        <v>194</v>
      </c>
      <c r="E54" s="113">
        <v>66.303436714165969</v>
      </c>
      <c r="F54" s="115">
        <v>791</v>
      </c>
      <c r="G54" s="114">
        <v>944</v>
      </c>
      <c r="H54" s="114">
        <v>984</v>
      </c>
      <c r="I54" s="114">
        <v>812</v>
      </c>
      <c r="J54" s="140">
        <v>883</v>
      </c>
      <c r="K54" s="114">
        <v>-92</v>
      </c>
      <c r="L54" s="116">
        <v>-10.419026047565119</v>
      </c>
    </row>
    <row r="55" spans="1:12" s="110" customFormat="1" ht="15" customHeight="1" x14ac:dyDescent="0.2">
      <c r="A55" s="120"/>
      <c r="B55" s="119"/>
      <c r="D55" s="267" t="s">
        <v>195</v>
      </c>
      <c r="E55" s="113">
        <v>33.696563285834031</v>
      </c>
      <c r="F55" s="115">
        <v>402</v>
      </c>
      <c r="G55" s="114">
        <v>479</v>
      </c>
      <c r="H55" s="114">
        <v>495</v>
      </c>
      <c r="I55" s="114">
        <v>366</v>
      </c>
      <c r="J55" s="140">
        <v>410</v>
      </c>
      <c r="K55" s="114">
        <v>-8</v>
      </c>
      <c r="L55" s="116">
        <v>-1.9512195121951219</v>
      </c>
    </row>
    <row r="56" spans="1:12" s="110" customFormat="1" ht="15" customHeight="1" x14ac:dyDescent="0.2">
      <c r="A56" s="120"/>
      <c r="B56" s="119" t="s">
        <v>196</v>
      </c>
      <c r="C56" s="258"/>
      <c r="E56" s="113">
        <v>70.221681967947276</v>
      </c>
      <c r="F56" s="115">
        <v>21952</v>
      </c>
      <c r="G56" s="114">
        <v>21860</v>
      </c>
      <c r="H56" s="114">
        <v>22099</v>
      </c>
      <c r="I56" s="114">
        <v>21789</v>
      </c>
      <c r="J56" s="140">
        <v>21665</v>
      </c>
      <c r="K56" s="114">
        <v>287</v>
      </c>
      <c r="L56" s="116">
        <v>1.3247172859450727</v>
      </c>
    </row>
    <row r="57" spans="1:12" s="110" customFormat="1" ht="15" customHeight="1" x14ac:dyDescent="0.2">
      <c r="A57" s="120"/>
      <c r="B57" s="119"/>
      <c r="C57" s="258" t="s">
        <v>106</v>
      </c>
      <c r="E57" s="113">
        <v>51.817602040816325</v>
      </c>
      <c r="F57" s="115">
        <v>11375</v>
      </c>
      <c r="G57" s="114">
        <v>11265</v>
      </c>
      <c r="H57" s="114">
        <v>11454</v>
      </c>
      <c r="I57" s="114">
        <v>11360</v>
      </c>
      <c r="J57" s="140">
        <v>11304</v>
      </c>
      <c r="K57" s="114">
        <v>71</v>
      </c>
      <c r="L57" s="116">
        <v>0.62809624911535744</v>
      </c>
    </row>
    <row r="58" spans="1:12" s="110" customFormat="1" ht="15" customHeight="1" x14ac:dyDescent="0.2">
      <c r="A58" s="120"/>
      <c r="B58" s="119"/>
      <c r="C58" s="258" t="s">
        <v>107</v>
      </c>
      <c r="E58" s="113">
        <v>48.182397959183675</v>
      </c>
      <c r="F58" s="115">
        <v>10577</v>
      </c>
      <c r="G58" s="114">
        <v>10595</v>
      </c>
      <c r="H58" s="114">
        <v>10645</v>
      </c>
      <c r="I58" s="114">
        <v>10429</v>
      </c>
      <c r="J58" s="140">
        <v>10361</v>
      </c>
      <c r="K58" s="114">
        <v>216</v>
      </c>
      <c r="L58" s="116">
        <v>2.0847408551298137</v>
      </c>
    </row>
    <row r="59" spans="1:12" s="110" customFormat="1" ht="15" customHeight="1" x14ac:dyDescent="0.2">
      <c r="A59" s="120"/>
      <c r="B59" s="119"/>
      <c r="C59" s="258" t="s">
        <v>105</v>
      </c>
      <c r="D59" s="110" t="s">
        <v>197</v>
      </c>
      <c r="E59" s="113">
        <v>92.684037900874642</v>
      </c>
      <c r="F59" s="115">
        <v>20346</v>
      </c>
      <c r="G59" s="114">
        <v>20262</v>
      </c>
      <c r="H59" s="114">
        <v>20486</v>
      </c>
      <c r="I59" s="114">
        <v>20205</v>
      </c>
      <c r="J59" s="140">
        <v>20096</v>
      </c>
      <c r="K59" s="114">
        <v>250</v>
      </c>
      <c r="L59" s="116">
        <v>1.2440286624203822</v>
      </c>
    </row>
    <row r="60" spans="1:12" s="110" customFormat="1" ht="15" customHeight="1" x14ac:dyDescent="0.2">
      <c r="A60" s="120"/>
      <c r="B60" s="119"/>
      <c r="C60" s="258"/>
      <c r="D60" s="267" t="s">
        <v>198</v>
      </c>
      <c r="E60" s="113">
        <v>50.216258724073526</v>
      </c>
      <c r="F60" s="115">
        <v>10217</v>
      </c>
      <c r="G60" s="114">
        <v>10110</v>
      </c>
      <c r="H60" s="114">
        <v>10289</v>
      </c>
      <c r="I60" s="114">
        <v>10212</v>
      </c>
      <c r="J60" s="140">
        <v>10164</v>
      </c>
      <c r="K60" s="114">
        <v>53</v>
      </c>
      <c r="L60" s="116">
        <v>0.52144824872097595</v>
      </c>
    </row>
    <row r="61" spans="1:12" s="110" customFormat="1" ht="15" customHeight="1" x14ac:dyDescent="0.2">
      <c r="A61" s="120"/>
      <c r="B61" s="119"/>
      <c r="C61" s="258"/>
      <c r="D61" s="267" t="s">
        <v>199</v>
      </c>
      <c r="E61" s="113">
        <v>49.783741275926474</v>
      </c>
      <c r="F61" s="115">
        <v>10129</v>
      </c>
      <c r="G61" s="114">
        <v>10152</v>
      </c>
      <c r="H61" s="114">
        <v>10197</v>
      </c>
      <c r="I61" s="114">
        <v>9993</v>
      </c>
      <c r="J61" s="140">
        <v>9932</v>
      </c>
      <c r="K61" s="114">
        <v>197</v>
      </c>
      <c r="L61" s="116">
        <v>1.9834877164720097</v>
      </c>
    </row>
    <row r="62" spans="1:12" s="110" customFormat="1" ht="15" customHeight="1" x14ac:dyDescent="0.2">
      <c r="A62" s="120"/>
      <c r="B62" s="119"/>
      <c r="C62" s="258"/>
      <c r="D62" s="258" t="s">
        <v>200</v>
      </c>
      <c r="E62" s="113">
        <v>7.3159620991253647</v>
      </c>
      <c r="F62" s="115">
        <v>1606</v>
      </c>
      <c r="G62" s="114">
        <v>1598</v>
      </c>
      <c r="H62" s="114">
        <v>1613</v>
      </c>
      <c r="I62" s="114">
        <v>1584</v>
      </c>
      <c r="J62" s="140">
        <v>1569</v>
      </c>
      <c r="K62" s="114">
        <v>37</v>
      </c>
      <c r="L62" s="116">
        <v>2.3581899298916507</v>
      </c>
    </row>
    <row r="63" spans="1:12" s="110" customFormat="1" ht="15" customHeight="1" x14ac:dyDescent="0.2">
      <c r="A63" s="120"/>
      <c r="B63" s="119"/>
      <c r="C63" s="258"/>
      <c r="D63" s="267" t="s">
        <v>198</v>
      </c>
      <c r="E63" s="113">
        <v>72.104607721046079</v>
      </c>
      <c r="F63" s="115">
        <v>1158</v>
      </c>
      <c r="G63" s="114">
        <v>1155</v>
      </c>
      <c r="H63" s="114">
        <v>1165</v>
      </c>
      <c r="I63" s="114">
        <v>1148</v>
      </c>
      <c r="J63" s="140">
        <v>1140</v>
      </c>
      <c r="K63" s="114">
        <v>18</v>
      </c>
      <c r="L63" s="116">
        <v>1.5789473684210527</v>
      </c>
    </row>
    <row r="64" spans="1:12" s="110" customFormat="1" ht="15" customHeight="1" x14ac:dyDescent="0.2">
      <c r="A64" s="120"/>
      <c r="B64" s="119"/>
      <c r="C64" s="258"/>
      <c r="D64" s="267" t="s">
        <v>199</v>
      </c>
      <c r="E64" s="113">
        <v>27.895392278953924</v>
      </c>
      <c r="F64" s="115">
        <v>448</v>
      </c>
      <c r="G64" s="114">
        <v>443</v>
      </c>
      <c r="H64" s="114">
        <v>448</v>
      </c>
      <c r="I64" s="114">
        <v>436</v>
      </c>
      <c r="J64" s="140">
        <v>429</v>
      </c>
      <c r="K64" s="114">
        <v>19</v>
      </c>
      <c r="L64" s="116">
        <v>4.4289044289044286</v>
      </c>
    </row>
    <row r="65" spans="1:12" s="110" customFormat="1" ht="15" customHeight="1" x14ac:dyDescent="0.2">
      <c r="A65" s="120"/>
      <c r="B65" s="119" t="s">
        <v>201</v>
      </c>
      <c r="C65" s="258"/>
      <c r="E65" s="113">
        <v>7.5173538914302167</v>
      </c>
      <c r="F65" s="115">
        <v>2350</v>
      </c>
      <c r="G65" s="114">
        <v>2335</v>
      </c>
      <c r="H65" s="114">
        <v>2311</v>
      </c>
      <c r="I65" s="114">
        <v>2257</v>
      </c>
      <c r="J65" s="140">
        <v>2243</v>
      </c>
      <c r="K65" s="114">
        <v>107</v>
      </c>
      <c r="L65" s="116">
        <v>4.7703967900133746</v>
      </c>
    </row>
    <row r="66" spans="1:12" s="110" customFormat="1" ht="15" customHeight="1" x14ac:dyDescent="0.2">
      <c r="A66" s="120"/>
      <c r="B66" s="119"/>
      <c r="C66" s="258" t="s">
        <v>106</v>
      </c>
      <c r="E66" s="113">
        <v>52.680851063829785</v>
      </c>
      <c r="F66" s="115">
        <v>1238</v>
      </c>
      <c r="G66" s="114">
        <v>1230</v>
      </c>
      <c r="H66" s="114">
        <v>1218</v>
      </c>
      <c r="I66" s="114">
        <v>1197</v>
      </c>
      <c r="J66" s="140">
        <v>1195</v>
      </c>
      <c r="K66" s="114">
        <v>43</v>
      </c>
      <c r="L66" s="116">
        <v>3.5983263598326358</v>
      </c>
    </row>
    <row r="67" spans="1:12" s="110" customFormat="1" ht="15" customHeight="1" x14ac:dyDescent="0.2">
      <c r="A67" s="120"/>
      <c r="B67" s="119"/>
      <c r="C67" s="258" t="s">
        <v>107</v>
      </c>
      <c r="E67" s="113">
        <v>47.319148936170215</v>
      </c>
      <c r="F67" s="115">
        <v>1112</v>
      </c>
      <c r="G67" s="114">
        <v>1105</v>
      </c>
      <c r="H67" s="114">
        <v>1093</v>
      </c>
      <c r="I67" s="114">
        <v>1060</v>
      </c>
      <c r="J67" s="140">
        <v>1048</v>
      </c>
      <c r="K67" s="114">
        <v>64</v>
      </c>
      <c r="L67" s="116">
        <v>6.106870229007634</v>
      </c>
    </row>
    <row r="68" spans="1:12" s="110" customFormat="1" ht="15" customHeight="1" x14ac:dyDescent="0.2">
      <c r="A68" s="120"/>
      <c r="B68" s="119"/>
      <c r="C68" s="258" t="s">
        <v>105</v>
      </c>
      <c r="D68" s="110" t="s">
        <v>202</v>
      </c>
      <c r="E68" s="113">
        <v>23.702127659574469</v>
      </c>
      <c r="F68" s="115">
        <v>557</v>
      </c>
      <c r="G68" s="114">
        <v>539</v>
      </c>
      <c r="H68" s="114">
        <v>529</v>
      </c>
      <c r="I68" s="114">
        <v>509</v>
      </c>
      <c r="J68" s="140">
        <v>507</v>
      </c>
      <c r="K68" s="114">
        <v>50</v>
      </c>
      <c r="L68" s="116">
        <v>9.8619329388560164</v>
      </c>
    </row>
    <row r="69" spans="1:12" s="110" customFormat="1" ht="15" customHeight="1" x14ac:dyDescent="0.2">
      <c r="A69" s="120"/>
      <c r="B69" s="119"/>
      <c r="C69" s="258"/>
      <c r="D69" s="267" t="s">
        <v>198</v>
      </c>
      <c r="E69" s="113">
        <v>52.782764811490125</v>
      </c>
      <c r="F69" s="115">
        <v>294</v>
      </c>
      <c r="G69" s="114">
        <v>283</v>
      </c>
      <c r="H69" s="114">
        <v>273</v>
      </c>
      <c r="I69" s="114">
        <v>269</v>
      </c>
      <c r="J69" s="140">
        <v>271</v>
      </c>
      <c r="K69" s="114">
        <v>23</v>
      </c>
      <c r="L69" s="116">
        <v>8.4870848708487081</v>
      </c>
    </row>
    <row r="70" spans="1:12" s="110" customFormat="1" ht="15" customHeight="1" x14ac:dyDescent="0.2">
      <c r="A70" s="120"/>
      <c r="B70" s="119"/>
      <c r="C70" s="258"/>
      <c r="D70" s="267" t="s">
        <v>199</v>
      </c>
      <c r="E70" s="113">
        <v>47.217235188509875</v>
      </c>
      <c r="F70" s="115">
        <v>263</v>
      </c>
      <c r="G70" s="114">
        <v>256</v>
      </c>
      <c r="H70" s="114">
        <v>256</v>
      </c>
      <c r="I70" s="114">
        <v>240</v>
      </c>
      <c r="J70" s="140">
        <v>236</v>
      </c>
      <c r="K70" s="114">
        <v>27</v>
      </c>
      <c r="L70" s="116">
        <v>11.440677966101696</v>
      </c>
    </row>
    <row r="71" spans="1:12" s="110" customFormat="1" ht="15" customHeight="1" x14ac:dyDescent="0.2">
      <c r="A71" s="120"/>
      <c r="B71" s="119"/>
      <c r="C71" s="258"/>
      <c r="D71" s="110" t="s">
        <v>203</v>
      </c>
      <c r="E71" s="113">
        <v>69.659574468085111</v>
      </c>
      <c r="F71" s="115">
        <v>1637</v>
      </c>
      <c r="G71" s="114">
        <v>1641</v>
      </c>
      <c r="H71" s="114">
        <v>1633</v>
      </c>
      <c r="I71" s="114">
        <v>1602</v>
      </c>
      <c r="J71" s="140">
        <v>1595</v>
      </c>
      <c r="K71" s="114">
        <v>42</v>
      </c>
      <c r="L71" s="116">
        <v>2.6332288401253918</v>
      </c>
    </row>
    <row r="72" spans="1:12" s="110" customFormat="1" ht="15" customHeight="1" x14ac:dyDescent="0.2">
      <c r="A72" s="120"/>
      <c r="B72" s="119"/>
      <c r="C72" s="258"/>
      <c r="D72" s="267" t="s">
        <v>198</v>
      </c>
      <c r="E72" s="113">
        <v>52.29077580940745</v>
      </c>
      <c r="F72" s="115">
        <v>856</v>
      </c>
      <c r="G72" s="114">
        <v>858</v>
      </c>
      <c r="H72" s="114">
        <v>854</v>
      </c>
      <c r="I72" s="114">
        <v>839</v>
      </c>
      <c r="J72" s="140">
        <v>839</v>
      </c>
      <c r="K72" s="114">
        <v>17</v>
      </c>
      <c r="L72" s="116">
        <v>2.026221692491061</v>
      </c>
    </row>
    <row r="73" spans="1:12" s="110" customFormat="1" ht="15" customHeight="1" x14ac:dyDescent="0.2">
      <c r="A73" s="120"/>
      <c r="B73" s="119"/>
      <c r="C73" s="258"/>
      <c r="D73" s="267" t="s">
        <v>199</v>
      </c>
      <c r="E73" s="113">
        <v>47.70922419059255</v>
      </c>
      <c r="F73" s="115">
        <v>781</v>
      </c>
      <c r="G73" s="114">
        <v>783</v>
      </c>
      <c r="H73" s="114">
        <v>779</v>
      </c>
      <c r="I73" s="114">
        <v>763</v>
      </c>
      <c r="J73" s="140">
        <v>756</v>
      </c>
      <c r="K73" s="114">
        <v>25</v>
      </c>
      <c r="L73" s="116">
        <v>3.306878306878307</v>
      </c>
    </row>
    <row r="74" spans="1:12" s="110" customFormat="1" ht="15" customHeight="1" x14ac:dyDescent="0.2">
      <c r="A74" s="120"/>
      <c r="B74" s="119"/>
      <c r="C74" s="258"/>
      <c r="D74" s="110" t="s">
        <v>204</v>
      </c>
      <c r="E74" s="113">
        <v>6.6382978723404253</v>
      </c>
      <c r="F74" s="115">
        <v>156</v>
      </c>
      <c r="G74" s="114">
        <v>155</v>
      </c>
      <c r="H74" s="114">
        <v>149</v>
      </c>
      <c r="I74" s="114">
        <v>146</v>
      </c>
      <c r="J74" s="140">
        <v>141</v>
      </c>
      <c r="K74" s="114">
        <v>15</v>
      </c>
      <c r="L74" s="116">
        <v>10.638297872340425</v>
      </c>
    </row>
    <row r="75" spans="1:12" s="110" customFormat="1" ht="15" customHeight="1" x14ac:dyDescent="0.2">
      <c r="A75" s="120"/>
      <c r="B75" s="119"/>
      <c r="C75" s="258"/>
      <c r="D75" s="267" t="s">
        <v>198</v>
      </c>
      <c r="E75" s="113">
        <v>56.410256410256409</v>
      </c>
      <c r="F75" s="115">
        <v>88</v>
      </c>
      <c r="G75" s="114">
        <v>89</v>
      </c>
      <c r="H75" s="114">
        <v>91</v>
      </c>
      <c r="I75" s="114">
        <v>89</v>
      </c>
      <c r="J75" s="140">
        <v>85</v>
      </c>
      <c r="K75" s="114">
        <v>3</v>
      </c>
      <c r="L75" s="116">
        <v>3.5294117647058822</v>
      </c>
    </row>
    <row r="76" spans="1:12" s="110" customFormat="1" ht="15" customHeight="1" x14ac:dyDescent="0.2">
      <c r="A76" s="120"/>
      <c r="B76" s="119"/>
      <c r="C76" s="258"/>
      <c r="D76" s="267" t="s">
        <v>199</v>
      </c>
      <c r="E76" s="113">
        <v>43.589743589743591</v>
      </c>
      <c r="F76" s="115">
        <v>68</v>
      </c>
      <c r="G76" s="114">
        <v>66</v>
      </c>
      <c r="H76" s="114">
        <v>58</v>
      </c>
      <c r="I76" s="114">
        <v>57</v>
      </c>
      <c r="J76" s="140">
        <v>56</v>
      </c>
      <c r="K76" s="114">
        <v>12</v>
      </c>
      <c r="L76" s="116">
        <v>21.428571428571427</v>
      </c>
    </row>
    <row r="77" spans="1:12" s="110" customFormat="1" ht="15" customHeight="1" x14ac:dyDescent="0.2">
      <c r="A77" s="534"/>
      <c r="B77" s="119" t="s">
        <v>205</v>
      </c>
      <c r="C77" s="268"/>
      <c r="D77" s="182"/>
      <c r="E77" s="113">
        <v>8.9568471897891939</v>
      </c>
      <c r="F77" s="115">
        <v>2800</v>
      </c>
      <c r="G77" s="114">
        <v>2794</v>
      </c>
      <c r="H77" s="114">
        <v>3022</v>
      </c>
      <c r="I77" s="114">
        <v>2951</v>
      </c>
      <c r="J77" s="140">
        <v>2818</v>
      </c>
      <c r="K77" s="114">
        <v>-18</v>
      </c>
      <c r="L77" s="116">
        <v>-0.63875088715400996</v>
      </c>
    </row>
    <row r="78" spans="1:12" s="110" customFormat="1" ht="15" customHeight="1" x14ac:dyDescent="0.2">
      <c r="A78" s="120"/>
      <c r="B78" s="119"/>
      <c r="C78" s="268" t="s">
        <v>106</v>
      </c>
      <c r="D78" s="182"/>
      <c r="E78" s="113">
        <v>56.071428571428569</v>
      </c>
      <c r="F78" s="115">
        <v>1570</v>
      </c>
      <c r="G78" s="114">
        <v>1553</v>
      </c>
      <c r="H78" s="114">
        <v>1709</v>
      </c>
      <c r="I78" s="114">
        <v>1656</v>
      </c>
      <c r="J78" s="140">
        <v>1563</v>
      </c>
      <c r="K78" s="114">
        <v>7</v>
      </c>
      <c r="L78" s="116">
        <v>0.44785668586052463</v>
      </c>
    </row>
    <row r="79" spans="1:12" s="110" customFormat="1" ht="15" customHeight="1" x14ac:dyDescent="0.2">
      <c r="A79" s="123"/>
      <c r="B79" s="124"/>
      <c r="C79" s="260" t="s">
        <v>107</v>
      </c>
      <c r="D79" s="261"/>
      <c r="E79" s="125">
        <v>43.928571428571431</v>
      </c>
      <c r="F79" s="143">
        <v>1230</v>
      </c>
      <c r="G79" s="144">
        <v>1241</v>
      </c>
      <c r="H79" s="144">
        <v>1313</v>
      </c>
      <c r="I79" s="144">
        <v>1295</v>
      </c>
      <c r="J79" s="145">
        <v>1255</v>
      </c>
      <c r="K79" s="144">
        <v>-25</v>
      </c>
      <c r="L79" s="146">
        <v>-1.9920318725099602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31261</v>
      </c>
      <c r="E11" s="114">
        <v>31325</v>
      </c>
      <c r="F11" s="114">
        <v>31879</v>
      </c>
      <c r="G11" s="114">
        <v>31068</v>
      </c>
      <c r="H11" s="140">
        <v>30797</v>
      </c>
      <c r="I11" s="115">
        <v>464</v>
      </c>
      <c r="J11" s="116">
        <v>1.5066402571679061</v>
      </c>
    </row>
    <row r="12" spans="1:15" s="110" customFormat="1" ht="24.95" customHeight="1" x14ac:dyDescent="0.2">
      <c r="A12" s="193" t="s">
        <v>132</v>
      </c>
      <c r="B12" s="194" t="s">
        <v>133</v>
      </c>
      <c r="C12" s="113">
        <v>1.6538178561146477</v>
      </c>
      <c r="D12" s="115">
        <v>517</v>
      </c>
      <c r="E12" s="114">
        <v>446</v>
      </c>
      <c r="F12" s="114">
        <v>695</v>
      </c>
      <c r="G12" s="114">
        <v>593</v>
      </c>
      <c r="H12" s="140">
        <v>510</v>
      </c>
      <c r="I12" s="115">
        <v>7</v>
      </c>
      <c r="J12" s="116">
        <v>1.3725490196078431</v>
      </c>
    </row>
    <row r="13" spans="1:15" s="110" customFormat="1" ht="24.95" customHeight="1" x14ac:dyDescent="0.2">
      <c r="A13" s="193" t="s">
        <v>134</v>
      </c>
      <c r="B13" s="199" t="s">
        <v>214</v>
      </c>
      <c r="C13" s="113">
        <v>0.9212757109497457</v>
      </c>
      <c r="D13" s="115">
        <v>288</v>
      </c>
      <c r="E13" s="114">
        <v>265</v>
      </c>
      <c r="F13" s="114">
        <v>259</v>
      </c>
      <c r="G13" s="114">
        <v>250</v>
      </c>
      <c r="H13" s="140">
        <v>250</v>
      </c>
      <c r="I13" s="115">
        <v>38</v>
      </c>
      <c r="J13" s="116">
        <v>15.2</v>
      </c>
    </row>
    <row r="14" spans="1:15" s="287" customFormat="1" ht="24" customHeight="1" x14ac:dyDescent="0.2">
      <c r="A14" s="193" t="s">
        <v>215</v>
      </c>
      <c r="B14" s="199" t="s">
        <v>137</v>
      </c>
      <c r="C14" s="113">
        <v>23.246217331499313</v>
      </c>
      <c r="D14" s="115">
        <v>7267</v>
      </c>
      <c r="E14" s="114">
        <v>7367</v>
      </c>
      <c r="F14" s="114">
        <v>7455</v>
      </c>
      <c r="G14" s="114">
        <v>7395</v>
      </c>
      <c r="H14" s="140">
        <v>7444</v>
      </c>
      <c r="I14" s="115">
        <v>-177</v>
      </c>
      <c r="J14" s="116">
        <v>-2.3777538957549704</v>
      </c>
      <c r="K14" s="110"/>
      <c r="L14" s="110"/>
      <c r="M14" s="110"/>
      <c r="N14" s="110"/>
      <c r="O14" s="110"/>
    </row>
    <row r="15" spans="1:15" s="110" customFormat="1" ht="24.75" customHeight="1" x14ac:dyDescent="0.2">
      <c r="A15" s="193" t="s">
        <v>216</v>
      </c>
      <c r="B15" s="199" t="s">
        <v>217</v>
      </c>
      <c r="C15" s="113">
        <v>5.3485173219026905</v>
      </c>
      <c r="D15" s="115">
        <v>1672</v>
      </c>
      <c r="E15" s="114">
        <v>1707</v>
      </c>
      <c r="F15" s="114">
        <v>1738</v>
      </c>
      <c r="G15" s="114">
        <v>1707</v>
      </c>
      <c r="H15" s="140">
        <v>1696</v>
      </c>
      <c r="I15" s="115">
        <v>-24</v>
      </c>
      <c r="J15" s="116">
        <v>-1.4150943396226414</v>
      </c>
    </row>
    <row r="16" spans="1:15" s="287" customFormat="1" ht="24.95" customHeight="1" x14ac:dyDescent="0.2">
      <c r="A16" s="193" t="s">
        <v>218</v>
      </c>
      <c r="B16" s="199" t="s">
        <v>141</v>
      </c>
      <c r="C16" s="113">
        <v>12.949041937238093</v>
      </c>
      <c r="D16" s="115">
        <v>4048</v>
      </c>
      <c r="E16" s="114">
        <v>4105</v>
      </c>
      <c r="F16" s="114">
        <v>4147</v>
      </c>
      <c r="G16" s="114">
        <v>4158</v>
      </c>
      <c r="H16" s="140">
        <v>4219</v>
      </c>
      <c r="I16" s="115">
        <v>-171</v>
      </c>
      <c r="J16" s="116">
        <v>-4.0530931500355534</v>
      </c>
      <c r="K16" s="110"/>
      <c r="L16" s="110"/>
      <c r="M16" s="110"/>
      <c r="N16" s="110"/>
      <c r="O16" s="110"/>
    </row>
    <row r="17" spans="1:15" s="110" customFormat="1" ht="24.95" customHeight="1" x14ac:dyDescent="0.2">
      <c r="A17" s="193" t="s">
        <v>219</v>
      </c>
      <c r="B17" s="199" t="s">
        <v>220</v>
      </c>
      <c r="C17" s="113">
        <v>4.9486580723585298</v>
      </c>
      <c r="D17" s="115">
        <v>1547</v>
      </c>
      <c r="E17" s="114">
        <v>1555</v>
      </c>
      <c r="F17" s="114">
        <v>1570</v>
      </c>
      <c r="G17" s="114">
        <v>1530</v>
      </c>
      <c r="H17" s="140">
        <v>1529</v>
      </c>
      <c r="I17" s="115">
        <v>18</v>
      </c>
      <c r="J17" s="116">
        <v>1.1772400261608895</v>
      </c>
    </row>
    <row r="18" spans="1:15" s="287" customFormat="1" ht="24.95" customHeight="1" x14ac:dyDescent="0.2">
      <c r="A18" s="201" t="s">
        <v>144</v>
      </c>
      <c r="B18" s="202" t="s">
        <v>145</v>
      </c>
      <c r="C18" s="113">
        <v>10.105242954480023</v>
      </c>
      <c r="D18" s="115">
        <v>3159</v>
      </c>
      <c r="E18" s="114">
        <v>3121</v>
      </c>
      <c r="F18" s="114">
        <v>3210</v>
      </c>
      <c r="G18" s="114">
        <v>3172</v>
      </c>
      <c r="H18" s="140">
        <v>3128</v>
      </c>
      <c r="I18" s="115">
        <v>31</v>
      </c>
      <c r="J18" s="116">
        <v>0.99104859335038364</v>
      </c>
      <c r="K18" s="110"/>
      <c r="L18" s="110"/>
      <c r="M18" s="110"/>
      <c r="N18" s="110"/>
      <c r="O18" s="110"/>
    </row>
    <row r="19" spans="1:15" s="110" customFormat="1" ht="24.95" customHeight="1" x14ac:dyDescent="0.2">
      <c r="A19" s="193" t="s">
        <v>146</v>
      </c>
      <c r="B19" s="199" t="s">
        <v>147</v>
      </c>
      <c r="C19" s="113">
        <v>16.733309874924025</v>
      </c>
      <c r="D19" s="115">
        <v>5231</v>
      </c>
      <c r="E19" s="114">
        <v>5330</v>
      </c>
      <c r="F19" s="114">
        <v>5323</v>
      </c>
      <c r="G19" s="114">
        <v>5108</v>
      </c>
      <c r="H19" s="140">
        <v>5097</v>
      </c>
      <c r="I19" s="115">
        <v>134</v>
      </c>
      <c r="J19" s="116">
        <v>2.6289974494800865</v>
      </c>
    </row>
    <row r="20" spans="1:15" s="287" customFormat="1" ht="24.95" customHeight="1" x14ac:dyDescent="0.2">
      <c r="A20" s="193" t="s">
        <v>148</v>
      </c>
      <c r="B20" s="199" t="s">
        <v>149</v>
      </c>
      <c r="C20" s="113">
        <v>3.8802341575765329</v>
      </c>
      <c r="D20" s="115">
        <v>1213</v>
      </c>
      <c r="E20" s="114">
        <v>1213</v>
      </c>
      <c r="F20" s="114">
        <v>1221</v>
      </c>
      <c r="G20" s="114">
        <v>1235</v>
      </c>
      <c r="H20" s="140">
        <v>1178</v>
      </c>
      <c r="I20" s="115">
        <v>35</v>
      </c>
      <c r="J20" s="116">
        <v>2.9711375212224107</v>
      </c>
      <c r="K20" s="110"/>
      <c r="L20" s="110"/>
      <c r="M20" s="110"/>
      <c r="N20" s="110"/>
      <c r="O20" s="110"/>
    </row>
    <row r="21" spans="1:15" s="110" customFormat="1" ht="24.95" customHeight="1" x14ac:dyDescent="0.2">
      <c r="A21" s="201" t="s">
        <v>150</v>
      </c>
      <c r="B21" s="202" t="s">
        <v>151</v>
      </c>
      <c r="C21" s="113">
        <v>3.5155625219922588</v>
      </c>
      <c r="D21" s="115">
        <v>1099</v>
      </c>
      <c r="E21" s="114">
        <v>1120</v>
      </c>
      <c r="F21" s="114">
        <v>1241</v>
      </c>
      <c r="G21" s="114">
        <v>1265</v>
      </c>
      <c r="H21" s="140">
        <v>1129</v>
      </c>
      <c r="I21" s="115">
        <v>-30</v>
      </c>
      <c r="J21" s="116">
        <v>-2.6572187776793621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1.2315664885960143</v>
      </c>
      <c r="D23" s="115">
        <v>385</v>
      </c>
      <c r="E23" s="114">
        <v>395</v>
      </c>
      <c r="F23" s="114">
        <v>401</v>
      </c>
      <c r="G23" s="114">
        <v>406</v>
      </c>
      <c r="H23" s="140">
        <v>402</v>
      </c>
      <c r="I23" s="115">
        <v>-17</v>
      </c>
      <c r="J23" s="116">
        <v>-4.2288557213930345</v>
      </c>
    </row>
    <row r="24" spans="1:15" s="110" customFormat="1" ht="24.95" customHeight="1" x14ac:dyDescent="0.2">
      <c r="A24" s="193" t="s">
        <v>156</v>
      </c>
      <c r="B24" s="199" t="s">
        <v>221</v>
      </c>
      <c r="C24" s="113">
        <v>3.5827388759156777</v>
      </c>
      <c r="D24" s="115">
        <v>1120</v>
      </c>
      <c r="E24" s="114">
        <v>1110</v>
      </c>
      <c r="F24" s="114">
        <v>1117</v>
      </c>
      <c r="G24" s="114">
        <v>1040</v>
      </c>
      <c r="H24" s="140">
        <v>1023</v>
      </c>
      <c r="I24" s="115">
        <v>97</v>
      </c>
      <c r="J24" s="116">
        <v>9.4819159335288372</v>
      </c>
    </row>
    <row r="25" spans="1:15" s="110" customFormat="1" ht="24.95" customHeight="1" x14ac:dyDescent="0.2">
      <c r="A25" s="193" t="s">
        <v>222</v>
      </c>
      <c r="B25" s="204" t="s">
        <v>159</v>
      </c>
      <c r="C25" s="113">
        <v>3.9985924954416046</v>
      </c>
      <c r="D25" s="115">
        <v>1250</v>
      </c>
      <c r="E25" s="114">
        <v>1203</v>
      </c>
      <c r="F25" s="114">
        <v>1201</v>
      </c>
      <c r="G25" s="114">
        <v>1048</v>
      </c>
      <c r="H25" s="140">
        <v>1028</v>
      </c>
      <c r="I25" s="115">
        <v>222</v>
      </c>
      <c r="J25" s="116">
        <v>21.595330739299612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4.9390614503694703</v>
      </c>
      <c r="D27" s="115">
        <v>1544</v>
      </c>
      <c r="E27" s="114">
        <v>1544</v>
      </c>
      <c r="F27" s="114">
        <v>1543</v>
      </c>
      <c r="G27" s="114">
        <v>1537</v>
      </c>
      <c r="H27" s="140">
        <v>1534</v>
      </c>
      <c r="I27" s="115">
        <v>10</v>
      </c>
      <c r="J27" s="116">
        <v>0.65189048239895697</v>
      </c>
    </row>
    <row r="28" spans="1:15" s="110" customFormat="1" ht="24.95" customHeight="1" x14ac:dyDescent="0.2">
      <c r="A28" s="193" t="s">
        <v>163</v>
      </c>
      <c r="B28" s="199" t="s">
        <v>164</v>
      </c>
      <c r="C28" s="113">
        <v>5.0926074021944272</v>
      </c>
      <c r="D28" s="115">
        <v>1592</v>
      </c>
      <c r="E28" s="114">
        <v>1618</v>
      </c>
      <c r="F28" s="114">
        <v>1616</v>
      </c>
      <c r="G28" s="114">
        <v>1594</v>
      </c>
      <c r="H28" s="140">
        <v>1625</v>
      </c>
      <c r="I28" s="115">
        <v>-33</v>
      </c>
      <c r="J28" s="116">
        <v>-2.0307692307692307</v>
      </c>
    </row>
    <row r="29" spans="1:15" s="110" customFormat="1" ht="24.95" customHeight="1" x14ac:dyDescent="0.2">
      <c r="A29" s="193">
        <v>86</v>
      </c>
      <c r="B29" s="199" t="s">
        <v>165</v>
      </c>
      <c r="C29" s="113">
        <v>6.8391926042033209</v>
      </c>
      <c r="D29" s="115">
        <v>2138</v>
      </c>
      <c r="E29" s="114">
        <v>2155</v>
      </c>
      <c r="F29" s="114">
        <v>2127</v>
      </c>
      <c r="G29" s="114">
        <v>2082</v>
      </c>
      <c r="H29" s="140">
        <v>2070</v>
      </c>
      <c r="I29" s="115">
        <v>68</v>
      </c>
      <c r="J29" s="116">
        <v>3.2850241545893719</v>
      </c>
    </row>
    <row r="30" spans="1:15" s="110" customFormat="1" ht="24.95" customHeight="1" x14ac:dyDescent="0.2">
      <c r="A30" s="193">
        <v>87.88</v>
      </c>
      <c r="B30" s="204" t="s">
        <v>166</v>
      </c>
      <c r="C30" s="113">
        <v>10.162822686414382</v>
      </c>
      <c r="D30" s="115">
        <v>3177</v>
      </c>
      <c r="E30" s="114">
        <v>3191</v>
      </c>
      <c r="F30" s="114">
        <v>3210</v>
      </c>
      <c r="G30" s="114">
        <v>3076</v>
      </c>
      <c r="H30" s="140">
        <v>3068</v>
      </c>
      <c r="I30" s="115">
        <v>109</v>
      </c>
      <c r="J30" s="116">
        <v>3.5528031290743156</v>
      </c>
    </row>
    <row r="31" spans="1:15" s="110" customFormat="1" ht="24.95" customHeight="1" x14ac:dyDescent="0.2">
      <c r="A31" s="193" t="s">
        <v>167</v>
      </c>
      <c r="B31" s="199" t="s">
        <v>168</v>
      </c>
      <c r="C31" s="113">
        <v>2.8917820927033686</v>
      </c>
      <c r="D31" s="115">
        <v>904</v>
      </c>
      <c r="E31" s="114">
        <v>882</v>
      </c>
      <c r="F31" s="114">
        <v>900</v>
      </c>
      <c r="G31" s="114">
        <v>918</v>
      </c>
      <c r="H31" s="140">
        <v>934</v>
      </c>
      <c r="I31" s="115">
        <v>-30</v>
      </c>
      <c r="J31" s="116">
        <v>-3.2119914346895073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1.6538178561146477</v>
      </c>
      <c r="D34" s="115">
        <v>517</v>
      </c>
      <c r="E34" s="114">
        <v>446</v>
      </c>
      <c r="F34" s="114">
        <v>695</v>
      </c>
      <c r="G34" s="114">
        <v>593</v>
      </c>
      <c r="H34" s="140">
        <v>510</v>
      </c>
      <c r="I34" s="115">
        <v>7</v>
      </c>
      <c r="J34" s="116">
        <v>1.3725490196078431</v>
      </c>
    </row>
    <row r="35" spans="1:10" s="110" customFormat="1" ht="24.95" customHeight="1" x14ac:dyDescent="0.2">
      <c r="A35" s="292" t="s">
        <v>171</v>
      </c>
      <c r="B35" s="293" t="s">
        <v>172</v>
      </c>
      <c r="C35" s="113">
        <v>34.272735996929079</v>
      </c>
      <c r="D35" s="115">
        <v>10714</v>
      </c>
      <c r="E35" s="114">
        <v>10753</v>
      </c>
      <c r="F35" s="114">
        <v>10924</v>
      </c>
      <c r="G35" s="114">
        <v>10817</v>
      </c>
      <c r="H35" s="140">
        <v>10822</v>
      </c>
      <c r="I35" s="115">
        <v>-108</v>
      </c>
      <c r="J35" s="116">
        <v>-0.99796710404731104</v>
      </c>
    </row>
    <row r="36" spans="1:10" s="110" customFormat="1" ht="24.95" customHeight="1" x14ac:dyDescent="0.2">
      <c r="A36" s="294" t="s">
        <v>173</v>
      </c>
      <c r="B36" s="295" t="s">
        <v>174</v>
      </c>
      <c r="C36" s="125">
        <v>64.073446146956272</v>
      </c>
      <c r="D36" s="143">
        <v>20030</v>
      </c>
      <c r="E36" s="144">
        <v>20126</v>
      </c>
      <c r="F36" s="144">
        <v>20260</v>
      </c>
      <c r="G36" s="144">
        <v>19658</v>
      </c>
      <c r="H36" s="145">
        <v>19465</v>
      </c>
      <c r="I36" s="143">
        <v>565</v>
      </c>
      <c r="J36" s="146">
        <v>2.902645774466992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2020-09-25T09:20:04Z</dcterms:created>
  <dcterms:modified xsi:type="dcterms:W3CDTF">2020-09-28T08:09:10Z</dcterms:modified>
</cp:coreProperties>
</file>